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pivotTables/pivotTable4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etha.zarlenga\Downloads\"/>
    </mc:Choice>
  </mc:AlternateContent>
  <xr:revisionPtr revIDLastSave="0" documentId="13_ncr:1_{4E1CFE17-16E0-4DDE-A227-C214BD63679C}" xr6:coauthVersionLast="47" xr6:coauthVersionMax="47" xr10:uidLastSave="{00000000-0000-0000-0000-000000000000}"/>
  <bookViews>
    <workbookView xWindow="-120" yWindow="-120" windowWidth="29040" windowHeight="15840" tabRatio="842" xr2:uid="{D18E6360-BFED-4029-A8A0-203918864D96}"/>
  </bookViews>
  <sheets>
    <sheet name="Cubo Meta_Mensuração_UF Analise" sheetId="1" r:id="rId1"/>
    <sheet name="Gestores" sheetId="10" r:id="rId2"/>
    <sheet name="MonitoramentoMensuraçãoPorUF " sheetId="2" state="hidden" r:id="rId3"/>
    <sheet name="Indicadores PN obrigatorios" sheetId="7" state="hidden" r:id="rId4"/>
    <sheet name="Base status 300123" sheetId="3" state="hidden" r:id="rId5"/>
    <sheet name="INDICADORES CUBO AGIR" sheetId="8" state="hidden" r:id="rId6"/>
    <sheet name="Valores Boletim" sheetId="9" state="hidden" r:id="rId7"/>
    <sheet name="Dinamica 300123" sheetId="6" state="hidden" r:id="rId8"/>
  </sheets>
  <definedNames>
    <definedName name="_xlnm._FilterDatabase" localSheetId="4" hidden="1">'Base status 300123'!$B$1:$H$829</definedName>
    <definedName name="_xlnm._FilterDatabase" localSheetId="0" hidden="1">'Cubo Meta_Mensuração_UF Analise'!$A$11:$K$871</definedName>
    <definedName name="_xlnm._FilterDatabase" localSheetId="1" hidden="1">Gestores!$A$11:$H$871</definedName>
    <definedName name="_xlnm._FilterDatabase" localSheetId="6" hidden="1">'Valores Boletim'!$A$1:$G$668</definedName>
    <definedName name="SegmentaçãoDeDados_Sebrae_Sigla">#N/A</definedName>
    <definedName name="SegmentaçãoDeDados_Sebrae_Sigla1">#N/A</definedName>
    <definedName name="SegmentaçãoDeDados_Sebrae_Sigla2">#N/A</definedName>
  </definedNames>
  <calcPr calcId="191029"/>
  <pivotCaches>
    <pivotCache cacheId="736" r:id="rId9"/>
    <pivotCache cacheId="740" r:id="rId10"/>
    <pivotCache cacheId="744" r:id="rId11"/>
    <pivotCache cacheId="748" r:id="rId12"/>
  </pivotCaches>
  <extLst>
    <ext xmlns:x14="http://schemas.microsoft.com/office/spreadsheetml/2009/9/main" uri="{876F7934-8845-4945-9796-88D515C7AA90}">
      <x14:pivotCaches>
        <pivotCache cacheId="739" r:id="rId13"/>
        <pivotCache cacheId="743" r:id="rId14"/>
        <pivotCache cacheId="747" r:id="rId15"/>
      </x14:pivotCaches>
    </ex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12" i="1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350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B871" i="10" l="1"/>
  <c r="A871" i="10"/>
  <c r="B870" i="10"/>
  <c r="A870" i="10"/>
  <c r="B869" i="10"/>
  <c r="A869" i="10"/>
  <c r="B868" i="10"/>
  <c r="A868" i="10"/>
  <c r="B867" i="10"/>
  <c r="A867" i="10"/>
  <c r="B866" i="10"/>
  <c r="A866" i="10"/>
  <c r="B865" i="10"/>
  <c r="A865" i="10"/>
  <c r="B864" i="10"/>
  <c r="A864" i="10"/>
  <c r="B863" i="10"/>
  <c r="A863" i="10"/>
  <c r="B862" i="10"/>
  <c r="A862" i="10"/>
  <c r="B861" i="10"/>
  <c r="A861" i="10"/>
  <c r="B860" i="10"/>
  <c r="A860" i="10"/>
  <c r="B859" i="10"/>
  <c r="A859" i="10"/>
  <c r="B858" i="10"/>
  <c r="A858" i="10"/>
  <c r="B857" i="10"/>
  <c r="A857" i="10"/>
  <c r="B856" i="10"/>
  <c r="A856" i="10"/>
  <c r="B855" i="10"/>
  <c r="A855" i="10"/>
  <c r="B854" i="10"/>
  <c r="A854" i="10"/>
  <c r="B853" i="10"/>
  <c r="A853" i="10"/>
  <c r="B852" i="10"/>
  <c r="A852" i="10"/>
  <c r="B851" i="10"/>
  <c r="A851" i="10"/>
  <c r="B850" i="10"/>
  <c r="A850" i="10"/>
  <c r="B849" i="10"/>
  <c r="A849" i="10"/>
  <c r="B848" i="10"/>
  <c r="A848" i="10"/>
  <c r="B847" i="10"/>
  <c r="A847" i="10"/>
  <c r="B846" i="10"/>
  <c r="A846" i="10"/>
  <c r="B845" i="10"/>
  <c r="A845" i="10"/>
  <c r="B844" i="10"/>
  <c r="A844" i="10"/>
  <c r="B843" i="10"/>
  <c r="A843" i="10"/>
  <c r="B842" i="10"/>
  <c r="A842" i="10"/>
  <c r="B841" i="10"/>
  <c r="A841" i="10"/>
  <c r="B840" i="10"/>
  <c r="A840" i="10"/>
  <c r="B839" i="10"/>
  <c r="A839" i="10"/>
  <c r="B838" i="10"/>
  <c r="A838" i="10"/>
  <c r="B837" i="10"/>
  <c r="A837" i="10"/>
  <c r="B836" i="10"/>
  <c r="A836" i="10"/>
  <c r="B835" i="10"/>
  <c r="A835" i="10"/>
  <c r="B834" i="10"/>
  <c r="A834" i="10"/>
  <c r="B833" i="10"/>
  <c r="A833" i="10"/>
  <c r="B832" i="10"/>
  <c r="A832" i="10"/>
  <c r="B831" i="10"/>
  <c r="A831" i="10"/>
  <c r="B830" i="10"/>
  <c r="A830" i="10"/>
  <c r="B829" i="10"/>
  <c r="A829" i="10"/>
  <c r="B828" i="10"/>
  <c r="A828" i="10"/>
  <c r="B827" i="10"/>
  <c r="A827" i="10"/>
  <c r="B826" i="10"/>
  <c r="A826" i="10"/>
  <c r="B825" i="10"/>
  <c r="A825" i="10"/>
  <c r="B824" i="10"/>
  <c r="A824" i="10"/>
  <c r="B823" i="10"/>
  <c r="A823" i="10"/>
  <c r="B822" i="10"/>
  <c r="A822" i="10"/>
  <c r="B821" i="10"/>
  <c r="A821" i="10"/>
  <c r="B820" i="10"/>
  <c r="A820" i="10"/>
  <c r="B819" i="10"/>
  <c r="A819" i="10"/>
  <c r="B818" i="10"/>
  <c r="A818" i="10"/>
  <c r="B817" i="10"/>
  <c r="A817" i="10"/>
  <c r="B816" i="10"/>
  <c r="A816" i="10"/>
  <c r="B815" i="10"/>
  <c r="A815" i="10"/>
  <c r="B814" i="10"/>
  <c r="A814" i="10"/>
  <c r="B813" i="10"/>
  <c r="A813" i="10"/>
  <c r="B812" i="10"/>
  <c r="A812" i="10"/>
  <c r="B811" i="10"/>
  <c r="A811" i="10"/>
  <c r="B810" i="10"/>
  <c r="A810" i="10"/>
  <c r="B809" i="10"/>
  <c r="A809" i="10"/>
  <c r="B808" i="10"/>
  <c r="A808" i="10"/>
  <c r="B807" i="10"/>
  <c r="A807" i="10"/>
  <c r="B806" i="10"/>
  <c r="A806" i="10"/>
  <c r="B805" i="10"/>
  <c r="A805" i="10"/>
  <c r="B804" i="10"/>
  <c r="A804" i="10"/>
  <c r="B803" i="10"/>
  <c r="A803" i="10"/>
  <c r="B802" i="10"/>
  <c r="A802" i="10"/>
  <c r="B801" i="10"/>
  <c r="A801" i="10"/>
  <c r="B800" i="10"/>
  <c r="A800" i="10"/>
  <c r="B799" i="10"/>
  <c r="A799" i="10"/>
  <c r="B798" i="10"/>
  <c r="A798" i="10"/>
  <c r="B797" i="10"/>
  <c r="A797" i="10"/>
  <c r="B796" i="10"/>
  <c r="A796" i="10"/>
  <c r="B795" i="10"/>
  <c r="A795" i="10"/>
  <c r="B794" i="10"/>
  <c r="A794" i="10"/>
  <c r="B793" i="10"/>
  <c r="A793" i="10"/>
  <c r="B792" i="10"/>
  <c r="A792" i="10"/>
  <c r="B791" i="10"/>
  <c r="A791" i="10"/>
  <c r="B790" i="10"/>
  <c r="A790" i="10"/>
  <c r="B789" i="10"/>
  <c r="A789" i="10"/>
  <c r="B788" i="10"/>
  <c r="A788" i="10"/>
  <c r="B787" i="10"/>
  <c r="A787" i="10"/>
  <c r="B786" i="10"/>
  <c r="A786" i="10"/>
  <c r="B785" i="10"/>
  <c r="A785" i="10"/>
  <c r="B784" i="10"/>
  <c r="A784" i="10"/>
  <c r="B783" i="10"/>
  <c r="A783" i="10"/>
  <c r="B782" i="10"/>
  <c r="A782" i="10"/>
  <c r="B781" i="10"/>
  <c r="A781" i="10"/>
  <c r="B780" i="10"/>
  <c r="A780" i="10"/>
  <c r="B779" i="10"/>
  <c r="A779" i="10"/>
  <c r="B778" i="10"/>
  <c r="A778" i="10"/>
  <c r="B777" i="10"/>
  <c r="A777" i="10"/>
  <c r="B776" i="10"/>
  <c r="A776" i="10"/>
  <c r="B775" i="10"/>
  <c r="A775" i="10"/>
  <c r="B774" i="10"/>
  <c r="A774" i="10"/>
  <c r="B773" i="10"/>
  <c r="A773" i="10"/>
  <c r="B772" i="10"/>
  <c r="A772" i="10"/>
  <c r="B771" i="10"/>
  <c r="A771" i="10"/>
  <c r="B770" i="10"/>
  <c r="A770" i="10"/>
  <c r="B769" i="10"/>
  <c r="A769" i="10"/>
  <c r="B768" i="10"/>
  <c r="A768" i="10"/>
  <c r="B767" i="10"/>
  <c r="A767" i="10"/>
  <c r="B766" i="10"/>
  <c r="A766" i="10"/>
  <c r="B765" i="10"/>
  <c r="A765" i="10"/>
  <c r="B764" i="10"/>
  <c r="A764" i="10"/>
  <c r="B763" i="10"/>
  <c r="A763" i="10"/>
  <c r="B762" i="10"/>
  <c r="A762" i="10"/>
  <c r="B761" i="10"/>
  <c r="A761" i="10"/>
  <c r="B760" i="10"/>
  <c r="A760" i="10"/>
  <c r="B759" i="10"/>
  <c r="A759" i="10"/>
  <c r="B758" i="10"/>
  <c r="A758" i="10"/>
  <c r="B757" i="10"/>
  <c r="A757" i="10"/>
  <c r="B756" i="10"/>
  <c r="A756" i="10"/>
  <c r="B755" i="10"/>
  <c r="A755" i="10"/>
  <c r="B754" i="10"/>
  <c r="A754" i="10"/>
  <c r="B753" i="10"/>
  <c r="A753" i="10"/>
  <c r="B752" i="10"/>
  <c r="A752" i="10"/>
  <c r="B751" i="10"/>
  <c r="A751" i="10"/>
  <c r="B750" i="10"/>
  <c r="A750" i="10"/>
  <c r="B749" i="10"/>
  <c r="A749" i="10"/>
  <c r="B748" i="10"/>
  <c r="A748" i="10"/>
  <c r="B747" i="10"/>
  <c r="A747" i="10"/>
  <c r="B746" i="10"/>
  <c r="A746" i="10"/>
  <c r="B745" i="10"/>
  <c r="A745" i="10"/>
  <c r="B744" i="10"/>
  <c r="A744" i="10"/>
  <c r="B743" i="10"/>
  <c r="A743" i="10"/>
  <c r="B742" i="10"/>
  <c r="A742" i="10"/>
  <c r="B741" i="10"/>
  <c r="A741" i="10"/>
  <c r="B740" i="10"/>
  <c r="A740" i="10"/>
  <c r="B739" i="10"/>
  <c r="A739" i="10"/>
  <c r="B738" i="10"/>
  <c r="A738" i="10"/>
  <c r="B737" i="10"/>
  <c r="A737" i="10"/>
  <c r="B736" i="10"/>
  <c r="A736" i="10"/>
  <c r="B735" i="10"/>
  <c r="A735" i="10"/>
  <c r="B734" i="10"/>
  <c r="A734" i="10"/>
  <c r="B733" i="10"/>
  <c r="A733" i="10"/>
  <c r="B732" i="10"/>
  <c r="A732" i="10"/>
  <c r="B731" i="10"/>
  <c r="A731" i="10"/>
  <c r="B730" i="10"/>
  <c r="A730" i="10"/>
  <c r="B729" i="10"/>
  <c r="A729" i="10"/>
  <c r="B728" i="10"/>
  <c r="A728" i="10"/>
  <c r="B727" i="10"/>
  <c r="A727" i="10"/>
  <c r="B726" i="10"/>
  <c r="A726" i="10"/>
  <c r="B725" i="10"/>
  <c r="A725" i="10"/>
  <c r="B724" i="10"/>
  <c r="A724" i="10"/>
  <c r="B723" i="10"/>
  <c r="A723" i="10"/>
  <c r="B722" i="10"/>
  <c r="A722" i="10"/>
  <c r="B721" i="10"/>
  <c r="A721" i="10"/>
  <c r="B720" i="10"/>
  <c r="A720" i="10"/>
  <c r="B719" i="10"/>
  <c r="A719" i="10"/>
  <c r="B718" i="10"/>
  <c r="A718" i="10"/>
  <c r="B717" i="10"/>
  <c r="A717" i="10"/>
  <c r="B716" i="10"/>
  <c r="A716" i="10"/>
  <c r="B715" i="10"/>
  <c r="A715" i="10"/>
  <c r="B714" i="10"/>
  <c r="A714" i="10"/>
  <c r="B713" i="10"/>
  <c r="A713" i="10"/>
  <c r="B712" i="10"/>
  <c r="A712" i="10"/>
  <c r="B711" i="10"/>
  <c r="A711" i="10"/>
  <c r="B710" i="10"/>
  <c r="A710" i="10"/>
  <c r="B709" i="10"/>
  <c r="A709" i="10"/>
  <c r="B708" i="10"/>
  <c r="A708" i="10"/>
  <c r="B707" i="10"/>
  <c r="A707" i="10"/>
  <c r="B706" i="10"/>
  <c r="A706" i="10"/>
  <c r="B705" i="10"/>
  <c r="A705" i="10"/>
  <c r="B704" i="10"/>
  <c r="A704" i="10"/>
  <c r="B703" i="10"/>
  <c r="A703" i="10"/>
  <c r="B702" i="10"/>
  <c r="A702" i="10"/>
  <c r="B701" i="10"/>
  <c r="A701" i="10"/>
  <c r="B700" i="10"/>
  <c r="A700" i="10"/>
  <c r="B699" i="10"/>
  <c r="A699" i="10"/>
  <c r="B698" i="10"/>
  <c r="A698" i="10"/>
  <c r="B697" i="10"/>
  <c r="A697" i="10"/>
  <c r="B696" i="10"/>
  <c r="A696" i="10"/>
  <c r="B695" i="10"/>
  <c r="A695" i="10"/>
  <c r="B694" i="10"/>
  <c r="A694" i="10"/>
  <c r="B693" i="10"/>
  <c r="A693" i="10"/>
  <c r="B692" i="10"/>
  <c r="A692" i="10"/>
  <c r="B691" i="10"/>
  <c r="A691" i="10"/>
  <c r="B690" i="10"/>
  <c r="A690" i="10"/>
  <c r="B689" i="10"/>
  <c r="A689" i="10"/>
  <c r="B688" i="10"/>
  <c r="A688" i="10"/>
  <c r="B687" i="10"/>
  <c r="A687" i="10"/>
  <c r="B686" i="10"/>
  <c r="A686" i="10"/>
  <c r="B685" i="10"/>
  <c r="A685" i="10"/>
  <c r="B684" i="10"/>
  <c r="A684" i="10"/>
  <c r="B683" i="10"/>
  <c r="A683" i="10"/>
  <c r="B682" i="10"/>
  <c r="A682" i="10"/>
  <c r="B681" i="10"/>
  <c r="A681" i="10"/>
  <c r="B680" i="10"/>
  <c r="A680" i="10"/>
  <c r="B679" i="10"/>
  <c r="A679" i="10"/>
  <c r="B678" i="10"/>
  <c r="A678" i="10"/>
  <c r="B677" i="10"/>
  <c r="A677" i="10"/>
  <c r="B676" i="10"/>
  <c r="A676" i="10"/>
  <c r="B675" i="10"/>
  <c r="A675" i="10"/>
  <c r="B674" i="10"/>
  <c r="A674" i="10"/>
  <c r="B673" i="10"/>
  <c r="A673" i="10"/>
  <c r="B672" i="10"/>
  <c r="A672" i="10"/>
  <c r="B671" i="10"/>
  <c r="A671" i="10"/>
  <c r="B670" i="10"/>
  <c r="A670" i="10"/>
  <c r="B669" i="10"/>
  <c r="A669" i="10"/>
  <c r="B668" i="10"/>
  <c r="A668" i="10"/>
  <c r="B667" i="10"/>
  <c r="A667" i="10"/>
  <c r="B666" i="10"/>
  <c r="A666" i="10"/>
  <c r="B665" i="10"/>
  <c r="A665" i="10"/>
  <c r="B664" i="10"/>
  <c r="A664" i="10"/>
  <c r="B663" i="10"/>
  <c r="A663" i="10"/>
  <c r="B662" i="10"/>
  <c r="A662" i="10"/>
  <c r="B661" i="10"/>
  <c r="A661" i="10"/>
  <c r="B660" i="10"/>
  <c r="A660" i="10"/>
  <c r="B659" i="10"/>
  <c r="A659" i="10"/>
  <c r="B658" i="10"/>
  <c r="A658" i="10"/>
  <c r="B657" i="10"/>
  <c r="A657" i="10"/>
  <c r="B656" i="10"/>
  <c r="A656" i="10"/>
  <c r="B655" i="10"/>
  <c r="A655" i="10"/>
  <c r="B654" i="10"/>
  <c r="A654" i="10"/>
  <c r="B653" i="10"/>
  <c r="A653" i="10"/>
  <c r="B652" i="10"/>
  <c r="A652" i="10"/>
  <c r="B651" i="10"/>
  <c r="A651" i="10"/>
  <c r="B650" i="10"/>
  <c r="A650" i="10"/>
  <c r="B649" i="10"/>
  <c r="A649" i="10"/>
  <c r="B648" i="10"/>
  <c r="A648" i="10"/>
  <c r="B647" i="10"/>
  <c r="A647" i="10"/>
  <c r="B646" i="10"/>
  <c r="A646" i="10"/>
  <c r="B645" i="10"/>
  <c r="A645" i="10"/>
  <c r="B644" i="10"/>
  <c r="A644" i="10"/>
  <c r="B643" i="10"/>
  <c r="A643" i="10"/>
  <c r="B642" i="10"/>
  <c r="A642" i="10"/>
  <c r="B641" i="10"/>
  <c r="A641" i="10"/>
  <c r="B640" i="10"/>
  <c r="A640" i="10"/>
  <c r="B639" i="10"/>
  <c r="A639" i="10"/>
  <c r="B638" i="10"/>
  <c r="A638" i="10"/>
  <c r="B637" i="10"/>
  <c r="A637" i="10"/>
  <c r="B636" i="10"/>
  <c r="A636" i="10"/>
  <c r="B635" i="10"/>
  <c r="A635" i="10"/>
  <c r="B634" i="10"/>
  <c r="A634" i="10"/>
  <c r="B633" i="10"/>
  <c r="A633" i="10"/>
  <c r="B632" i="10"/>
  <c r="A632" i="10"/>
  <c r="B631" i="10"/>
  <c r="A631" i="10"/>
  <c r="B630" i="10"/>
  <c r="A630" i="10"/>
  <c r="B629" i="10"/>
  <c r="A629" i="10"/>
  <c r="B628" i="10"/>
  <c r="A628" i="10"/>
  <c r="B627" i="10"/>
  <c r="A627" i="10"/>
  <c r="B626" i="10"/>
  <c r="A626" i="10"/>
  <c r="B625" i="10"/>
  <c r="A625" i="10"/>
  <c r="B624" i="10"/>
  <c r="A624" i="10"/>
  <c r="B623" i="10"/>
  <c r="A623" i="10"/>
  <c r="B622" i="10"/>
  <c r="A622" i="10"/>
  <c r="B621" i="10"/>
  <c r="A621" i="10"/>
  <c r="B620" i="10"/>
  <c r="A620" i="10"/>
  <c r="B619" i="10"/>
  <c r="A619" i="10"/>
  <c r="B618" i="10"/>
  <c r="A618" i="10"/>
  <c r="B617" i="10"/>
  <c r="A617" i="10"/>
  <c r="B616" i="10"/>
  <c r="A616" i="10"/>
  <c r="B615" i="10"/>
  <c r="A615" i="10"/>
  <c r="B614" i="10"/>
  <c r="A614" i="10"/>
  <c r="B613" i="10"/>
  <c r="A613" i="10"/>
  <c r="B612" i="10"/>
  <c r="A612" i="10"/>
  <c r="B611" i="10"/>
  <c r="A611" i="10"/>
  <c r="B610" i="10"/>
  <c r="A610" i="10"/>
  <c r="B609" i="10"/>
  <c r="A609" i="10"/>
  <c r="B608" i="10"/>
  <c r="A608" i="10"/>
  <c r="B607" i="10"/>
  <c r="A607" i="10"/>
  <c r="B606" i="10"/>
  <c r="A606" i="10"/>
  <c r="B605" i="10"/>
  <c r="A605" i="10"/>
  <c r="B604" i="10"/>
  <c r="A604" i="10"/>
  <c r="B603" i="10"/>
  <c r="A603" i="10"/>
  <c r="B602" i="10"/>
  <c r="A602" i="10"/>
  <c r="B601" i="10"/>
  <c r="A601" i="10"/>
  <c r="B600" i="10"/>
  <c r="A600" i="10"/>
  <c r="B599" i="10"/>
  <c r="A599" i="10"/>
  <c r="B598" i="10"/>
  <c r="A598" i="10"/>
  <c r="B597" i="10"/>
  <c r="A597" i="10"/>
  <c r="B596" i="10"/>
  <c r="A596" i="10"/>
  <c r="B595" i="10"/>
  <c r="A595" i="10"/>
  <c r="B594" i="10"/>
  <c r="A594" i="10"/>
  <c r="B593" i="10"/>
  <c r="A593" i="10"/>
  <c r="B592" i="10"/>
  <c r="A592" i="10"/>
  <c r="B591" i="10"/>
  <c r="A591" i="10"/>
  <c r="B590" i="10"/>
  <c r="A590" i="10"/>
  <c r="B589" i="10"/>
  <c r="A589" i="10"/>
  <c r="B588" i="10"/>
  <c r="A588" i="10"/>
  <c r="B587" i="10"/>
  <c r="A587" i="10"/>
  <c r="B586" i="10"/>
  <c r="A586" i="10"/>
  <c r="B585" i="10"/>
  <c r="A585" i="10"/>
  <c r="B584" i="10"/>
  <c r="A584" i="10"/>
  <c r="B583" i="10"/>
  <c r="A583" i="10"/>
  <c r="B582" i="10"/>
  <c r="A582" i="10"/>
  <c r="B581" i="10"/>
  <c r="A581" i="10"/>
  <c r="B580" i="10"/>
  <c r="A580" i="10"/>
  <c r="B579" i="10"/>
  <c r="A579" i="10"/>
  <c r="B578" i="10"/>
  <c r="A578" i="10"/>
  <c r="B577" i="10"/>
  <c r="A577" i="10"/>
  <c r="B576" i="10"/>
  <c r="A576" i="10"/>
  <c r="B575" i="10"/>
  <c r="A575" i="10"/>
  <c r="B574" i="10"/>
  <c r="A574" i="10"/>
  <c r="B573" i="10"/>
  <c r="A573" i="10"/>
  <c r="B572" i="10"/>
  <c r="A572" i="10"/>
  <c r="B571" i="10"/>
  <c r="A571" i="10"/>
  <c r="B570" i="10"/>
  <c r="A570" i="10"/>
  <c r="B569" i="10"/>
  <c r="A569" i="10"/>
  <c r="B568" i="10"/>
  <c r="A568" i="10"/>
  <c r="B567" i="10"/>
  <c r="A567" i="10"/>
  <c r="B566" i="10"/>
  <c r="A566" i="10"/>
  <c r="B565" i="10"/>
  <c r="A565" i="10"/>
  <c r="B564" i="10"/>
  <c r="A564" i="10"/>
  <c r="B563" i="10"/>
  <c r="A563" i="10"/>
  <c r="B562" i="10"/>
  <c r="A562" i="10"/>
  <c r="B561" i="10"/>
  <c r="A561" i="10"/>
  <c r="B560" i="10"/>
  <c r="A560" i="10"/>
  <c r="B559" i="10"/>
  <c r="A559" i="10"/>
  <c r="B558" i="10"/>
  <c r="A558" i="10"/>
  <c r="B557" i="10"/>
  <c r="A557" i="10"/>
  <c r="B556" i="10"/>
  <c r="A556" i="10"/>
  <c r="B555" i="10"/>
  <c r="A555" i="10"/>
  <c r="B554" i="10"/>
  <c r="A554" i="10"/>
  <c r="B553" i="10"/>
  <c r="A553" i="10"/>
  <c r="B552" i="10"/>
  <c r="A552" i="10"/>
  <c r="B551" i="10"/>
  <c r="A551" i="10"/>
  <c r="B550" i="10"/>
  <c r="A550" i="10"/>
  <c r="B549" i="10"/>
  <c r="A549" i="10"/>
  <c r="B548" i="10"/>
  <c r="A548" i="10"/>
  <c r="B547" i="10"/>
  <c r="A547" i="10"/>
  <c r="B546" i="10"/>
  <c r="A546" i="10"/>
  <c r="B545" i="10"/>
  <c r="A545" i="10"/>
  <c r="B544" i="10"/>
  <c r="A544" i="10"/>
  <c r="B543" i="10"/>
  <c r="A543" i="10"/>
  <c r="B542" i="10"/>
  <c r="A542" i="10"/>
  <c r="B541" i="10"/>
  <c r="A541" i="10"/>
  <c r="B540" i="10"/>
  <c r="A540" i="10"/>
  <c r="B539" i="10"/>
  <c r="A539" i="10"/>
  <c r="B538" i="10"/>
  <c r="A538" i="10"/>
  <c r="B537" i="10"/>
  <c r="A537" i="10"/>
  <c r="B536" i="10"/>
  <c r="A536" i="10"/>
  <c r="B535" i="10"/>
  <c r="A535" i="10"/>
  <c r="B534" i="10"/>
  <c r="A534" i="10"/>
  <c r="B533" i="10"/>
  <c r="A533" i="10"/>
  <c r="B532" i="10"/>
  <c r="A532" i="10"/>
  <c r="B531" i="10"/>
  <c r="A531" i="10"/>
  <c r="B530" i="10"/>
  <c r="A530" i="10"/>
  <c r="B529" i="10"/>
  <c r="A529" i="10"/>
  <c r="B528" i="10"/>
  <c r="A528" i="10"/>
  <c r="B527" i="10"/>
  <c r="A527" i="10"/>
  <c r="B526" i="10"/>
  <c r="A526" i="10"/>
  <c r="B525" i="10"/>
  <c r="A525" i="10"/>
  <c r="B524" i="10"/>
  <c r="A524" i="10"/>
  <c r="B523" i="10"/>
  <c r="A523" i="10"/>
  <c r="B522" i="10"/>
  <c r="A522" i="10"/>
  <c r="B521" i="10"/>
  <c r="A521" i="10"/>
  <c r="B520" i="10"/>
  <c r="A520" i="10"/>
  <c r="B519" i="10"/>
  <c r="A519" i="10"/>
  <c r="B518" i="10"/>
  <c r="A518" i="10"/>
  <c r="B517" i="10"/>
  <c r="A517" i="10"/>
  <c r="B516" i="10"/>
  <c r="A516" i="10"/>
  <c r="B515" i="10"/>
  <c r="A515" i="10"/>
  <c r="B514" i="10"/>
  <c r="A514" i="10"/>
  <c r="B513" i="10"/>
  <c r="A513" i="10"/>
  <c r="B512" i="10"/>
  <c r="A512" i="10"/>
  <c r="B511" i="10"/>
  <c r="A511" i="10"/>
  <c r="B510" i="10"/>
  <c r="A510" i="10"/>
  <c r="B509" i="10"/>
  <c r="A509" i="10"/>
  <c r="B508" i="10"/>
  <c r="A508" i="10"/>
  <c r="B507" i="10"/>
  <c r="A507" i="10"/>
  <c r="B506" i="10"/>
  <c r="A506" i="10"/>
  <c r="B505" i="10"/>
  <c r="A505" i="10"/>
  <c r="B504" i="10"/>
  <c r="A504" i="10"/>
  <c r="B503" i="10"/>
  <c r="A503" i="10"/>
  <c r="B502" i="10"/>
  <c r="A502" i="10"/>
  <c r="B501" i="10"/>
  <c r="A501" i="10"/>
  <c r="B500" i="10"/>
  <c r="A500" i="10"/>
  <c r="B499" i="10"/>
  <c r="A499" i="10"/>
  <c r="B498" i="10"/>
  <c r="A498" i="10"/>
  <c r="B497" i="10"/>
  <c r="A497" i="10"/>
  <c r="B496" i="10"/>
  <c r="A496" i="10"/>
  <c r="B495" i="10"/>
  <c r="A495" i="10"/>
  <c r="B494" i="10"/>
  <c r="A494" i="10"/>
  <c r="B493" i="10"/>
  <c r="A493" i="10"/>
  <c r="B492" i="10"/>
  <c r="A492" i="10"/>
  <c r="B491" i="10"/>
  <c r="A491" i="10"/>
  <c r="B490" i="10"/>
  <c r="A490" i="10"/>
  <c r="B489" i="10"/>
  <c r="A489" i="10"/>
  <c r="B488" i="10"/>
  <c r="A488" i="10"/>
  <c r="B487" i="10"/>
  <c r="A487" i="10"/>
  <c r="B486" i="10"/>
  <c r="A486" i="10"/>
  <c r="B485" i="10"/>
  <c r="A485" i="10"/>
  <c r="B484" i="10"/>
  <c r="A484" i="10"/>
  <c r="B483" i="10"/>
  <c r="A483" i="10"/>
  <c r="B482" i="10"/>
  <c r="A482" i="10"/>
  <c r="B481" i="10"/>
  <c r="A481" i="10"/>
  <c r="B480" i="10"/>
  <c r="A480" i="10"/>
  <c r="B479" i="10"/>
  <c r="A479" i="10"/>
  <c r="B478" i="10"/>
  <c r="A478" i="10"/>
  <c r="B477" i="10"/>
  <c r="A477" i="10"/>
  <c r="B476" i="10"/>
  <c r="A476" i="10"/>
  <c r="B475" i="10"/>
  <c r="A475" i="10"/>
  <c r="B474" i="10"/>
  <c r="A474" i="10"/>
  <c r="B473" i="10"/>
  <c r="A473" i="10"/>
  <c r="B472" i="10"/>
  <c r="A472" i="10"/>
  <c r="B471" i="10"/>
  <c r="A471" i="10"/>
  <c r="B470" i="10"/>
  <c r="A470" i="10"/>
  <c r="B469" i="10"/>
  <c r="A469" i="10"/>
  <c r="B468" i="10"/>
  <c r="A468" i="10"/>
  <c r="B467" i="10"/>
  <c r="A467" i="10"/>
  <c r="B466" i="10"/>
  <c r="A466" i="10"/>
  <c r="B465" i="10"/>
  <c r="A465" i="10"/>
  <c r="B464" i="10"/>
  <c r="A464" i="10"/>
  <c r="B463" i="10"/>
  <c r="A463" i="10"/>
  <c r="B462" i="10"/>
  <c r="A462" i="10"/>
  <c r="B461" i="10"/>
  <c r="A461" i="10"/>
  <c r="B460" i="10"/>
  <c r="A460" i="10"/>
  <c r="B459" i="10"/>
  <c r="A459" i="10"/>
  <c r="B458" i="10"/>
  <c r="A458" i="10"/>
  <c r="B457" i="10"/>
  <c r="A457" i="10"/>
  <c r="B456" i="10"/>
  <c r="A456" i="10"/>
  <c r="B455" i="10"/>
  <c r="A455" i="10"/>
  <c r="B454" i="10"/>
  <c r="A454" i="10"/>
  <c r="B453" i="10"/>
  <c r="A453" i="10"/>
  <c r="B452" i="10"/>
  <c r="A452" i="10"/>
  <c r="B451" i="10"/>
  <c r="A451" i="10"/>
  <c r="B450" i="10"/>
  <c r="A450" i="10"/>
  <c r="B449" i="10"/>
  <c r="A449" i="10"/>
  <c r="B448" i="10"/>
  <c r="A448" i="10"/>
  <c r="B447" i="10"/>
  <c r="A447" i="10"/>
  <c r="B446" i="10"/>
  <c r="A446" i="10"/>
  <c r="B445" i="10"/>
  <c r="A445" i="10"/>
  <c r="B444" i="10"/>
  <c r="A444" i="10"/>
  <c r="B443" i="10"/>
  <c r="A443" i="10"/>
  <c r="B442" i="10"/>
  <c r="A442" i="10"/>
  <c r="B441" i="10"/>
  <c r="A441" i="10"/>
  <c r="B440" i="10"/>
  <c r="A440" i="10"/>
  <c r="B439" i="10"/>
  <c r="A439" i="10"/>
  <c r="B438" i="10"/>
  <c r="A438" i="10"/>
  <c r="B437" i="10"/>
  <c r="A437" i="10"/>
  <c r="B436" i="10"/>
  <c r="A436" i="10"/>
  <c r="B435" i="10"/>
  <c r="A435" i="10"/>
  <c r="B434" i="10"/>
  <c r="A434" i="10"/>
  <c r="B433" i="10"/>
  <c r="A433" i="10"/>
  <c r="B432" i="10"/>
  <c r="A432" i="10"/>
  <c r="B431" i="10"/>
  <c r="A431" i="10"/>
  <c r="B430" i="10"/>
  <c r="A430" i="10"/>
  <c r="B429" i="10"/>
  <c r="A429" i="10"/>
  <c r="B428" i="10"/>
  <c r="A428" i="10"/>
  <c r="B427" i="10"/>
  <c r="A427" i="10"/>
  <c r="B426" i="10"/>
  <c r="A426" i="10"/>
  <c r="B425" i="10"/>
  <c r="A425" i="10"/>
  <c r="B424" i="10"/>
  <c r="A424" i="10"/>
  <c r="B423" i="10"/>
  <c r="A423" i="10"/>
  <c r="B422" i="10"/>
  <c r="A422" i="10"/>
  <c r="B421" i="10"/>
  <c r="A421" i="10"/>
  <c r="B420" i="10"/>
  <c r="A420" i="10"/>
  <c r="B419" i="10"/>
  <c r="A419" i="10"/>
  <c r="B418" i="10"/>
  <c r="A418" i="10"/>
  <c r="B417" i="10"/>
  <c r="A417" i="10"/>
  <c r="B416" i="10"/>
  <c r="A416" i="10"/>
  <c r="B415" i="10"/>
  <c r="A415" i="10"/>
  <c r="B414" i="10"/>
  <c r="A414" i="10"/>
  <c r="B413" i="10"/>
  <c r="A413" i="10"/>
  <c r="B412" i="10"/>
  <c r="A412" i="10"/>
  <c r="B411" i="10"/>
  <c r="A411" i="10"/>
  <c r="B410" i="10"/>
  <c r="A410" i="10"/>
  <c r="B409" i="10"/>
  <c r="A409" i="10"/>
  <c r="B408" i="10"/>
  <c r="A408" i="10"/>
  <c r="B407" i="10"/>
  <c r="A407" i="10"/>
  <c r="B406" i="10"/>
  <c r="A406" i="10"/>
  <c r="B405" i="10"/>
  <c r="A405" i="10"/>
  <c r="B404" i="10"/>
  <c r="A404" i="10"/>
  <c r="B403" i="10"/>
  <c r="A403" i="10"/>
  <c r="B402" i="10"/>
  <c r="A402" i="10"/>
  <c r="B401" i="10"/>
  <c r="A401" i="10"/>
  <c r="B400" i="10"/>
  <c r="A400" i="10"/>
  <c r="B399" i="10"/>
  <c r="A399" i="10"/>
  <c r="B398" i="10"/>
  <c r="A398" i="10"/>
  <c r="B397" i="10"/>
  <c r="A397" i="10"/>
  <c r="B396" i="10"/>
  <c r="A396" i="10"/>
  <c r="B395" i="10"/>
  <c r="A395" i="10"/>
  <c r="B394" i="10"/>
  <c r="A394" i="10"/>
  <c r="B393" i="10"/>
  <c r="A393" i="10"/>
  <c r="B392" i="10"/>
  <c r="A392" i="10"/>
  <c r="B391" i="10"/>
  <c r="A391" i="10"/>
  <c r="B390" i="10"/>
  <c r="A390" i="10"/>
  <c r="B389" i="10"/>
  <c r="A389" i="10"/>
  <c r="B388" i="10"/>
  <c r="A388" i="10"/>
  <c r="B387" i="10"/>
  <c r="A387" i="10"/>
  <c r="B386" i="10"/>
  <c r="A386" i="10"/>
  <c r="B385" i="10"/>
  <c r="A385" i="10"/>
  <c r="B384" i="10"/>
  <c r="A384" i="10"/>
  <c r="B383" i="10"/>
  <c r="A383" i="10"/>
  <c r="B382" i="10"/>
  <c r="A382" i="10"/>
  <c r="B381" i="10"/>
  <c r="A381" i="10"/>
  <c r="B380" i="10"/>
  <c r="A380" i="10"/>
  <c r="B379" i="10"/>
  <c r="A379" i="10"/>
  <c r="B378" i="10"/>
  <c r="A378" i="10"/>
  <c r="B377" i="10"/>
  <c r="A377" i="10"/>
  <c r="B376" i="10"/>
  <c r="A376" i="10"/>
  <c r="B375" i="10"/>
  <c r="A375" i="10"/>
  <c r="B374" i="10"/>
  <c r="A374" i="10"/>
  <c r="B373" i="10"/>
  <c r="A373" i="10"/>
  <c r="B372" i="10"/>
  <c r="A372" i="10"/>
  <c r="B371" i="10"/>
  <c r="A371" i="10"/>
  <c r="B370" i="10"/>
  <c r="A370" i="10"/>
  <c r="B369" i="10"/>
  <c r="A369" i="10"/>
  <c r="B368" i="10"/>
  <c r="A368" i="10"/>
  <c r="B367" i="10"/>
  <c r="A367" i="10"/>
  <c r="B366" i="10"/>
  <c r="A366" i="10"/>
  <c r="B365" i="10"/>
  <c r="A365" i="10"/>
  <c r="B364" i="10"/>
  <c r="A364" i="10"/>
  <c r="B363" i="10"/>
  <c r="A363" i="10"/>
  <c r="B362" i="10"/>
  <c r="A362" i="10"/>
  <c r="B361" i="10"/>
  <c r="A361" i="10"/>
  <c r="B360" i="10"/>
  <c r="A360" i="10"/>
  <c r="B359" i="10"/>
  <c r="A359" i="10"/>
  <c r="B358" i="10"/>
  <c r="A358" i="10"/>
  <c r="B357" i="10"/>
  <c r="A357" i="10"/>
  <c r="B356" i="10"/>
  <c r="A356" i="10"/>
  <c r="B355" i="10"/>
  <c r="A355" i="10"/>
  <c r="B354" i="10"/>
  <c r="A354" i="10"/>
  <c r="B353" i="10"/>
  <c r="A353" i="10"/>
  <c r="B352" i="10"/>
  <c r="A352" i="10"/>
  <c r="B351" i="10"/>
  <c r="A351" i="10"/>
  <c r="B350" i="10"/>
  <c r="A350" i="10"/>
  <c r="B349" i="10"/>
  <c r="A349" i="10"/>
  <c r="B348" i="10"/>
  <c r="A348" i="10"/>
  <c r="B347" i="10"/>
  <c r="A347" i="10"/>
  <c r="B346" i="10"/>
  <c r="A346" i="10"/>
  <c r="B345" i="10"/>
  <c r="A345" i="10"/>
  <c r="B344" i="10"/>
  <c r="A344" i="10"/>
  <c r="B343" i="10"/>
  <c r="A343" i="10"/>
  <c r="B342" i="10"/>
  <c r="A342" i="10"/>
  <c r="B341" i="10"/>
  <c r="A341" i="10"/>
  <c r="B340" i="10"/>
  <c r="A340" i="10"/>
  <c r="B339" i="10"/>
  <c r="A339" i="10"/>
  <c r="B338" i="10"/>
  <c r="A338" i="10"/>
  <c r="B337" i="10"/>
  <c r="A337" i="10"/>
  <c r="B336" i="10"/>
  <c r="A336" i="10"/>
  <c r="B335" i="10"/>
  <c r="A335" i="10"/>
  <c r="B334" i="10"/>
  <c r="A334" i="10"/>
  <c r="B333" i="10"/>
  <c r="A333" i="10"/>
  <c r="B332" i="10"/>
  <c r="A332" i="10"/>
  <c r="B331" i="10"/>
  <c r="A331" i="10"/>
  <c r="B330" i="10"/>
  <c r="A330" i="10"/>
  <c r="B329" i="10"/>
  <c r="A329" i="10"/>
  <c r="B328" i="10"/>
  <c r="A328" i="10"/>
  <c r="B327" i="10"/>
  <c r="A327" i="10"/>
  <c r="B326" i="10"/>
  <c r="A326" i="10"/>
  <c r="B325" i="10"/>
  <c r="A325" i="10"/>
  <c r="B324" i="10"/>
  <c r="A324" i="10"/>
  <c r="B323" i="10"/>
  <c r="A323" i="10"/>
  <c r="B322" i="10"/>
  <c r="A322" i="10"/>
  <c r="B321" i="10"/>
  <c r="A321" i="10"/>
  <c r="B320" i="10"/>
  <c r="A320" i="10"/>
  <c r="B319" i="10"/>
  <c r="A319" i="10"/>
  <c r="B318" i="10"/>
  <c r="A318" i="10"/>
  <c r="B317" i="10"/>
  <c r="A317" i="10"/>
  <c r="B316" i="10"/>
  <c r="A316" i="10"/>
  <c r="B315" i="10"/>
  <c r="A315" i="10"/>
  <c r="B314" i="10"/>
  <c r="A314" i="10"/>
  <c r="B313" i="10"/>
  <c r="A313" i="10"/>
  <c r="B312" i="10"/>
  <c r="A312" i="10"/>
  <c r="B311" i="10"/>
  <c r="A311" i="10"/>
  <c r="B310" i="10"/>
  <c r="A310" i="10"/>
  <c r="B309" i="10"/>
  <c r="A309" i="10"/>
  <c r="B308" i="10"/>
  <c r="A308" i="10"/>
  <c r="B307" i="10"/>
  <c r="A307" i="10"/>
  <c r="B306" i="10"/>
  <c r="A306" i="10"/>
  <c r="B305" i="10"/>
  <c r="A305" i="10"/>
  <c r="B304" i="10"/>
  <c r="A304" i="10"/>
  <c r="B303" i="10"/>
  <c r="A303" i="10"/>
  <c r="B302" i="10"/>
  <c r="A302" i="10"/>
  <c r="B301" i="10"/>
  <c r="A301" i="10"/>
  <c r="B300" i="10"/>
  <c r="A300" i="10"/>
  <c r="B299" i="10"/>
  <c r="A299" i="10"/>
  <c r="B298" i="10"/>
  <c r="A298" i="10"/>
  <c r="B297" i="10"/>
  <c r="A297" i="10"/>
  <c r="B296" i="10"/>
  <c r="A296" i="10"/>
  <c r="B295" i="10"/>
  <c r="A295" i="10"/>
  <c r="B294" i="10"/>
  <c r="A294" i="10"/>
  <c r="B293" i="10"/>
  <c r="A293" i="10"/>
  <c r="B292" i="10"/>
  <c r="A292" i="10"/>
  <c r="B291" i="10"/>
  <c r="A291" i="10"/>
  <c r="B290" i="10"/>
  <c r="A290" i="10"/>
  <c r="B289" i="10"/>
  <c r="A289" i="10"/>
  <c r="B288" i="10"/>
  <c r="A288" i="10"/>
  <c r="B287" i="10"/>
  <c r="A287" i="10"/>
  <c r="B286" i="10"/>
  <c r="A286" i="10"/>
  <c r="B285" i="10"/>
  <c r="A285" i="10"/>
  <c r="B284" i="10"/>
  <c r="A284" i="10"/>
  <c r="B283" i="10"/>
  <c r="A283" i="10"/>
  <c r="B282" i="10"/>
  <c r="A282" i="10"/>
  <c r="B281" i="10"/>
  <c r="A281" i="10"/>
  <c r="B280" i="10"/>
  <c r="A280" i="10"/>
  <c r="B279" i="10"/>
  <c r="A279" i="10"/>
  <c r="B278" i="10"/>
  <c r="A278" i="10"/>
  <c r="B277" i="10"/>
  <c r="A277" i="10"/>
  <c r="B276" i="10"/>
  <c r="A276" i="10"/>
  <c r="B275" i="10"/>
  <c r="A275" i="10"/>
  <c r="B274" i="10"/>
  <c r="A274" i="10"/>
  <c r="B273" i="10"/>
  <c r="A273" i="10"/>
  <c r="B272" i="10"/>
  <c r="A272" i="10"/>
  <c r="B271" i="10"/>
  <c r="A271" i="10"/>
  <c r="B270" i="10"/>
  <c r="A270" i="10"/>
  <c r="B269" i="10"/>
  <c r="A269" i="10"/>
  <c r="B268" i="10"/>
  <c r="A268" i="10"/>
  <c r="B267" i="10"/>
  <c r="A267" i="10"/>
  <c r="B266" i="10"/>
  <c r="A266" i="10"/>
  <c r="B265" i="10"/>
  <c r="A265" i="10"/>
  <c r="B264" i="10"/>
  <c r="A264" i="10"/>
  <c r="B263" i="10"/>
  <c r="A263" i="10"/>
  <c r="B262" i="10"/>
  <c r="A262" i="10"/>
  <c r="B261" i="10"/>
  <c r="A261" i="10"/>
  <c r="B260" i="10"/>
  <c r="A260" i="10"/>
  <c r="B259" i="10"/>
  <c r="A259" i="10"/>
  <c r="B258" i="10"/>
  <c r="A258" i="10"/>
  <c r="B257" i="10"/>
  <c r="A257" i="10"/>
  <c r="B256" i="10"/>
  <c r="A256" i="10"/>
  <c r="B255" i="10"/>
  <c r="A255" i="10"/>
  <c r="B254" i="10"/>
  <c r="A254" i="10"/>
  <c r="B253" i="10"/>
  <c r="A253" i="10"/>
  <c r="B252" i="10"/>
  <c r="A252" i="10"/>
  <c r="B251" i="10"/>
  <c r="A251" i="10"/>
  <c r="B250" i="10"/>
  <c r="A250" i="10"/>
  <c r="B249" i="10"/>
  <c r="A249" i="10"/>
  <c r="B248" i="10"/>
  <c r="A248" i="10"/>
  <c r="B247" i="10"/>
  <c r="A247" i="10"/>
  <c r="B246" i="10"/>
  <c r="A246" i="10"/>
  <c r="B245" i="10"/>
  <c r="A245" i="10"/>
  <c r="B244" i="10"/>
  <c r="A244" i="10"/>
  <c r="B243" i="10"/>
  <c r="A243" i="10"/>
  <c r="B242" i="10"/>
  <c r="A242" i="10"/>
  <c r="B241" i="10"/>
  <c r="A241" i="10"/>
  <c r="B240" i="10"/>
  <c r="A240" i="10"/>
  <c r="B239" i="10"/>
  <c r="A239" i="10"/>
  <c r="B238" i="10"/>
  <c r="A238" i="10"/>
  <c r="B237" i="10"/>
  <c r="A237" i="10"/>
  <c r="B236" i="10"/>
  <c r="A236" i="10"/>
  <c r="B235" i="10"/>
  <c r="A235" i="10"/>
  <c r="B234" i="10"/>
  <c r="A234" i="10"/>
  <c r="B233" i="10"/>
  <c r="A233" i="10"/>
  <c r="B232" i="10"/>
  <c r="A232" i="10"/>
  <c r="B231" i="10"/>
  <c r="A231" i="10"/>
  <c r="B230" i="10"/>
  <c r="A230" i="10"/>
  <c r="B229" i="10"/>
  <c r="A229" i="10"/>
  <c r="B228" i="10"/>
  <c r="A228" i="10"/>
  <c r="B227" i="10"/>
  <c r="A227" i="10"/>
  <c r="B226" i="10"/>
  <c r="A226" i="10"/>
  <c r="B225" i="10"/>
  <c r="A225" i="10"/>
  <c r="B224" i="10"/>
  <c r="A224" i="10"/>
  <c r="B223" i="10"/>
  <c r="A223" i="10"/>
  <c r="B222" i="10"/>
  <c r="A222" i="10"/>
  <c r="B221" i="10"/>
  <c r="A221" i="10"/>
  <c r="B220" i="10"/>
  <c r="A220" i="10"/>
  <c r="B219" i="10"/>
  <c r="A219" i="10"/>
  <c r="B218" i="10"/>
  <c r="A218" i="10"/>
  <c r="B217" i="10"/>
  <c r="A217" i="10"/>
  <c r="B216" i="10"/>
  <c r="A216" i="10"/>
  <c r="B215" i="10"/>
  <c r="A215" i="10"/>
  <c r="B214" i="10"/>
  <c r="A214" i="10"/>
  <c r="B213" i="10"/>
  <c r="A213" i="10"/>
  <c r="B212" i="10"/>
  <c r="A212" i="10"/>
  <c r="B211" i="10"/>
  <c r="A211" i="10"/>
  <c r="B210" i="10"/>
  <c r="A210" i="10"/>
  <c r="B209" i="10"/>
  <c r="A209" i="10"/>
  <c r="B208" i="10"/>
  <c r="A208" i="10"/>
  <c r="B207" i="10"/>
  <c r="A207" i="10"/>
  <c r="B206" i="10"/>
  <c r="A206" i="10"/>
  <c r="B205" i="10"/>
  <c r="A205" i="10"/>
  <c r="B204" i="10"/>
  <c r="A204" i="10"/>
  <c r="B203" i="10"/>
  <c r="A203" i="10"/>
  <c r="B202" i="10"/>
  <c r="A202" i="10"/>
  <c r="B201" i="10"/>
  <c r="A201" i="10"/>
  <c r="B200" i="10"/>
  <c r="A200" i="10"/>
  <c r="B199" i="10"/>
  <c r="A199" i="10"/>
  <c r="B198" i="10"/>
  <c r="A198" i="10"/>
  <c r="B197" i="10"/>
  <c r="A197" i="10"/>
  <c r="B196" i="10"/>
  <c r="A196" i="10"/>
  <c r="B195" i="10"/>
  <c r="A195" i="10"/>
  <c r="B194" i="10"/>
  <c r="A194" i="10"/>
  <c r="B193" i="10"/>
  <c r="A193" i="10"/>
  <c r="B192" i="10"/>
  <c r="A192" i="10"/>
  <c r="B191" i="10"/>
  <c r="A191" i="10"/>
  <c r="B190" i="10"/>
  <c r="A190" i="10"/>
  <c r="B189" i="10"/>
  <c r="A189" i="10"/>
  <c r="B188" i="10"/>
  <c r="A188" i="10"/>
  <c r="B187" i="10"/>
  <c r="A187" i="10"/>
  <c r="B186" i="10"/>
  <c r="A186" i="10"/>
  <c r="B185" i="10"/>
  <c r="A185" i="10"/>
  <c r="B184" i="10"/>
  <c r="A184" i="10"/>
  <c r="B183" i="10"/>
  <c r="A183" i="10"/>
  <c r="B182" i="10"/>
  <c r="A182" i="10"/>
  <c r="B181" i="10"/>
  <c r="A181" i="10"/>
  <c r="B180" i="10"/>
  <c r="A180" i="10"/>
  <c r="B179" i="10"/>
  <c r="A179" i="10"/>
  <c r="B178" i="10"/>
  <c r="A178" i="10"/>
  <c r="B177" i="10"/>
  <c r="A177" i="10"/>
  <c r="B176" i="10"/>
  <c r="A176" i="10"/>
  <c r="B175" i="10"/>
  <c r="A175" i="10"/>
  <c r="B174" i="10"/>
  <c r="A174" i="10"/>
  <c r="B173" i="10"/>
  <c r="A173" i="10"/>
  <c r="B172" i="10"/>
  <c r="A172" i="10"/>
  <c r="B171" i="10"/>
  <c r="A171" i="10"/>
  <c r="B170" i="10"/>
  <c r="A170" i="10"/>
  <c r="B169" i="10"/>
  <c r="A169" i="10"/>
  <c r="B168" i="10"/>
  <c r="A168" i="10"/>
  <c r="B167" i="10"/>
  <c r="A167" i="10"/>
  <c r="B166" i="10"/>
  <c r="A166" i="10"/>
  <c r="B165" i="10"/>
  <c r="A165" i="10"/>
  <c r="B164" i="10"/>
  <c r="A164" i="10"/>
  <c r="B163" i="10"/>
  <c r="A163" i="10"/>
  <c r="B162" i="10"/>
  <c r="A162" i="10"/>
  <c r="B161" i="10"/>
  <c r="A161" i="10"/>
  <c r="B160" i="10"/>
  <c r="A160" i="10"/>
  <c r="B159" i="10"/>
  <c r="A159" i="10"/>
  <c r="B158" i="10"/>
  <c r="A158" i="10"/>
  <c r="B157" i="10"/>
  <c r="A157" i="10"/>
  <c r="B156" i="10"/>
  <c r="A156" i="10"/>
  <c r="B155" i="10"/>
  <c r="A155" i="10"/>
  <c r="B154" i="10"/>
  <c r="A154" i="10"/>
  <c r="B153" i="10"/>
  <c r="A153" i="10"/>
  <c r="B152" i="10"/>
  <c r="A152" i="10"/>
  <c r="B151" i="10"/>
  <c r="A151" i="10"/>
  <c r="B150" i="10"/>
  <c r="A150" i="10"/>
  <c r="B149" i="10"/>
  <c r="A149" i="10"/>
  <c r="B148" i="10"/>
  <c r="A148" i="10"/>
  <c r="B147" i="10"/>
  <c r="A147" i="10"/>
  <c r="B146" i="10"/>
  <c r="A146" i="10"/>
  <c r="B145" i="10"/>
  <c r="A145" i="10"/>
  <c r="B144" i="10"/>
  <c r="A144" i="10"/>
  <c r="B143" i="10"/>
  <c r="A143" i="10"/>
  <c r="B142" i="10"/>
  <c r="A142" i="10"/>
  <c r="B141" i="10"/>
  <c r="A141" i="10"/>
  <c r="B140" i="10"/>
  <c r="A140" i="10"/>
  <c r="B139" i="10"/>
  <c r="A139" i="10"/>
  <c r="B138" i="10"/>
  <c r="A138" i="10"/>
  <c r="B137" i="10"/>
  <c r="A137" i="10"/>
  <c r="B136" i="10"/>
  <c r="A136" i="10"/>
  <c r="B135" i="10"/>
  <c r="A135" i="10"/>
  <c r="B134" i="10"/>
  <c r="A134" i="10"/>
  <c r="B133" i="10"/>
  <c r="A133" i="10"/>
  <c r="B132" i="10"/>
  <c r="A132" i="10"/>
  <c r="B131" i="10"/>
  <c r="A131" i="10"/>
  <c r="B130" i="10"/>
  <c r="A130" i="10"/>
  <c r="B129" i="10"/>
  <c r="A129" i="10"/>
  <c r="B128" i="10"/>
  <c r="A128" i="10"/>
  <c r="B127" i="10"/>
  <c r="A127" i="10"/>
  <c r="B126" i="10"/>
  <c r="A126" i="10"/>
  <c r="B125" i="10"/>
  <c r="A125" i="10"/>
  <c r="B124" i="10"/>
  <c r="A124" i="10"/>
  <c r="B123" i="10"/>
  <c r="A123" i="10"/>
  <c r="B122" i="10"/>
  <c r="A122" i="10"/>
  <c r="B121" i="10"/>
  <c r="A121" i="10"/>
  <c r="B120" i="10"/>
  <c r="A120" i="10"/>
  <c r="B119" i="10"/>
  <c r="A119" i="10"/>
  <c r="B118" i="10"/>
  <c r="A118" i="10"/>
  <c r="B117" i="10"/>
  <c r="A117" i="10"/>
  <c r="B116" i="10"/>
  <c r="A116" i="10"/>
  <c r="B115" i="10"/>
  <c r="A115" i="10"/>
  <c r="B114" i="10"/>
  <c r="A114" i="10"/>
  <c r="B113" i="10"/>
  <c r="A113" i="10"/>
  <c r="B112" i="10"/>
  <c r="A112" i="10"/>
  <c r="B111" i="10"/>
  <c r="A111" i="10"/>
  <c r="B110" i="10"/>
  <c r="A110" i="10"/>
  <c r="B109" i="10"/>
  <c r="A109" i="10"/>
  <c r="B108" i="10"/>
  <c r="A108" i="10"/>
  <c r="B107" i="10"/>
  <c r="A107" i="10"/>
  <c r="B106" i="10"/>
  <c r="A106" i="10"/>
  <c r="B105" i="10"/>
  <c r="A105" i="10"/>
  <c r="B104" i="10"/>
  <c r="A104" i="10"/>
  <c r="B103" i="10"/>
  <c r="A103" i="10"/>
  <c r="B102" i="10"/>
  <c r="A102" i="10"/>
  <c r="B101" i="10"/>
  <c r="A101" i="10"/>
  <c r="B100" i="10"/>
  <c r="A100" i="10"/>
  <c r="B99" i="10"/>
  <c r="A99" i="10"/>
  <c r="B98" i="10"/>
  <c r="A98" i="10"/>
  <c r="B97" i="10"/>
  <c r="A97" i="10"/>
  <c r="B96" i="10"/>
  <c r="A96" i="10"/>
  <c r="B95" i="10"/>
  <c r="A95" i="10"/>
  <c r="B94" i="10"/>
  <c r="A94" i="10"/>
  <c r="B93" i="10"/>
  <c r="A93" i="10"/>
  <c r="B92" i="10"/>
  <c r="A92" i="10"/>
  <c r="B91" i="10"/>
  <c r="A91" i="10"/>
  <c r="B90" i="10"/>
  <c r="A90" i="10"/>
  <c r="B89" i="10"/>
  <c r="A89" i="10"/>
  <c r="B88" i="10"/>
  <c r="A88" i="10"/>
  <c r="B87" i="10"/>
  <c r="A87" i="10"/>
  <c r="B86" i="10"/>
  <c r="A86" i="10"/>
  <c r="B85" i="10"/>
  <c r="A85" i="10"/>
  <c r="B84" i="10"/>
  <c r="A84" i="10"/>
  <c r="B83" i="10"/>
  <c r="A83" i="10"/>
  <c r="B82" i="10"/>
  <c r="A82" i="10"/>
  <c r="B81" i="10"/>
  <c r="A81" i="10"/>
  <c r="B80" i="10"/>
  <c r="A80" i="10"/>
  <c r="B79" i="10"/>
  <c r="A79" i="10"/>
  <c r="B78" i="10"/>
  <c r="A78" i="10"/>
  <c r="B77" i="10"/>
  <c r="A77" i="10"/>
  <c r="B76" i="10"/>
  <c r="A76" i="10"/>
  <c r="B75" i="10"/>
  <c r="A75" i="10"/>
  <c r="B74" i="10"/>
  <c r="A74" i="10"/>
  <c r="B73" i="10"/>
  <c r="A73" i="10"/>
  <c r="B72" i="10"/>
  <c r="A72" i="10"/>
  <c r="B71" i="10"/>
  <c r="A71" i="10"/>
  <c r="B70" i="10"/>
  <c r="A70" i="10"/>
  <c r="B69" i="10"/>
  <c r="A69" i="10"/>
  <c r="B68" i="10"/>
  <c r="A68" i="10"/>
  <c r="B67" i="10"/>
  <c r="A67" i="10"/>
  <c r="B66" i="10"/>
  <c r="A66" i="10"/>
  <c r="B65" i="10"/>
  <c r="A65" i="10"/>
  <c r="B64" i="10"/>
  <c r="A64" i="10"/>
  <c r="B63" i="10"/>
  <c r="A63" i="10"/>
  <c r="B62" i="10"/>
  <c r="A62" i="10"/>
  <c r="B61" i="10"/>
  <c r="A61" i="10"/>
  <c r="B60" i="10"/>
  <c r="A60" i="10"/>
  <c r="B59" i="10"/>
  <c r="A59" i="10"/>
  <c r="B58" i="10"/>
  <c r="A58" i="10"/>
  <c r="B57" i="10"/>
  <c r="A57" i="10"/>
  <c r="B56" i="10"/>
  <c r="A56" i="10"/>
  <c r="B55" i="10"/>
  <c r="A55" i="10"/>
  <c r="B54" i="10"/>
  <c r="A54" i="10"/>
  <c r="B53" i="10"/>
  <c r="A53" i="10"/>
  <c r="B52" i="10"/>
  <c r="A52" i="10"/>
  <c r="B51" i="10"/>
  <c r="A51" i="10"/>
  <c r="B50" i="10"/>
  <c r="A50" i="10"/>
  <c r="B49" i="10"/>
  <c r="A49" i="10"/>
  <c r="B48" i="10"/>
  <c r="A48" i="10"/>
  <c r="B47" i="10"/>
  <c r="A47" i="10"/>
  <c r="B46" i="10"/>
  <c r="A46" i="10"/>
  <c r="B45" i="10"/>
  <c r="A45" i="10"/>
  <c r="B44" i="10"/>
  <c r="A44" i="10"/>
  <c r="B43" i="10"/>
  <c r="A43" i="10"/>
  <c r="B42" i="10"/>
  <c r="A42" i="10"/>
  <c r="B41" i="10"/>
  <c r="A41" i="10"/>
  <c r="B40" i="10"/>
  <c r="A40" i="10"/>
  <c r="B39" i="10"/>
  <c r="A39" i="10"/>
  <c r="B38" i="10"/>
  <c r="A38" i="10"/>
  <c r="B37" i="10"/>
  <c r="A37" i="10"/>
  <c r="B36" i="10"/>
  <c r="A36" i="10"/>
  <c r="B35" i="10"/>
  <c r="A3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A13" i="1"/>
  <c r="I13" i="1" s="1"/>
  <c r="K13" i="1" s="1"/>
  <c r="A14" i="1"/>
  <c r="I14" i="1" s="1"/>
  <c r="K14" i="1" s="1"/>
  <c r="A15" i="1"/>
  <c r="I15" i="1" s="1"/>
  <c r="A16" i="1"/>
  <c r="I16" i="1" s="1"/>
  <c r="A17" i="1"/>
  <c r="I17" i="1" s="1"/>
  <c r="A18" i="1"/>
  <c r="I18" i="1" s="1"/>
  <c r="A19" i="1"/>
  <c r="I19" i="1" s="1"/>
  <c r="K19" i="1" s="1"/>
  <c r="A20" i="1"/>
  <c r="I20" i="1" s="1"/>
  <c r="K20" i="1" s="1"/>
  <c r="A21" i="1"/>
  <c r="I21" i="1" s="1"/>
  <c r="K21" i="1" s="1"/>
  <c r="A22" i="1"/>
  <c r="I22" i="1" s="1"/>
  <c r="A23" i="1"/>
  <c r="I23" i="1" s="1"/>
  <c r="K23" i="1" s="1"/>
  <c r="A24" i="1"/>
  <c r="I24" i="1" s="1"/>
  <c r="K24" i="1" s="1"/>
  <c r="A25" i="1"/>
  <c r="I25" i="1" s="1"/>
  <c r="K25" i="1" s="1"/>
  <c r="A26" i="1"/>
  <c r="I26" i="1" s="1"/>
  <c r="A27" i="1"/>
  <c r="I27" i="1" s="1"/>
  <c r="A28" i="1"/>
  <c r="I28" i="1" s="1"/>
  <c r="A29" i="1"/>
  <c r="I29" i="1" s="1"/>
  <c r="K29" i="1" s="1"/>
  <c r="A30" i="1"/>
  <c r="I30" i="1" s="1"/>
  <c r="A31" i="1"/>
  <c r="I31" i="1" s="1"/>
  <c r="A32" i="1"/>
  <c r="I32" i="1" s="1"/>
  <c r="A33" i="1"/>
  <c r="I33" i="1" s="1"/>
  <c r="K33" i="1" s="1"/>
  <c r="A34" i="1"/>
  <c r="I34" i="1" s="1"/>
  <c r="A35" i="1"/>
  <c r="I35" i="1" s="1"/>
  <c r="A36" i="1"/>
  <c r="I36" i="1" s="1"/>
  <c r="A37" i="1"/>
  <c r="I37" i="1" s="1"/>
  <c r="A38" i="1"/>
  <c r="I38" i="1" s="1"/>
  <c r="A39" i="1"/>
  <c r="I39" i="1" s="1"/>
  <c r="A40" i="1"/>
  <c r="I40" i="1" s="1"/>
  <c r="K40" i="1" s="1"/>
  <c r="A41" i="1"/>
  <c r="I41" i="1" s="1"/>
  <c r="K41" i="1" s="1"/>
  <c r="A42" i="1"/>
  <c r="I42" i="1" s="1"/>
  <c r="A43" i="1"/>
  <c r="I43" i="1" s="1"/>
  <c r="A44" i="1"/>
  <c r="I44" i="1" s="1"/>
  <c r="A45" i="1"/>
  <c r="I45" i="1" s="1"/>
  <c r="K45" i="1" s="1"/>
  <c r="A46" i="1"/>
  <c r="I46" i="1" s="1"/>
  <c r="K46" i="1" s="1"/>
  <c r="A47" i="1"/>
  <c r="I47" i="1" s="1"/>
  <c r="A48" i="1"/>
  <c r="I48" i="1" s="1"/>
  <c r="A49" i="1"/>
  <c r="I49" i="1" s="1"/>
  <c r="A50" i="1"/>
  <c r="I50" i="1" s="1"/>
  <c r="A51" i="1"/>
  <c r="I51" i="1" s="1"/>
  <c r="A52" i="1"/>
  <c r="I52" i="1" s="1"/>
  <c r="A53" i="1"/>
  <c r="I53" i="1" s="1"/>
  <c r="K53" i="1" s="1"/>
  <c r="A54" i="1"/>
  <c r="I54" i="1" s="1"/>
  <c r="A55" i="1"/>
  <c r="I55" i="1" s="1"/>
  <c r="A56" i="1"/>
  <c r="I56" i="1" s="1"/>
  <c r="K56" i="1" s="1"/>
  <c r="A57" i="1"/>
  <c r="I57" i="1" s="1"/>
  <c r="K57" i="1" s="1"/>
  <c r="A58" i="1"/>
  <c r="I58" i="1" s="1"/>
  <c r="K58" i="1" s="1"/>
  <c r="A59" i="1"/>
  <c r="I59" i="1" s="1"/>
  <c r="A60" i="1"/>
  <c r="I60" i="1" s="1"/>
  <c r="K60" i="1" s="1"/>
  <c r="A61" i="1"/>
  <c r="I61" i="1" s="1"/>
  <c r="K61" i="1" s="1"/>
  <c r="A62" i="1"/>
  <c r="I62" i="1" s="1"/>
  <c r="A63" i="1"/>
  <c r="I63" i="1" s="1"/>
  <c r="A64" i="1"/>
  <c r="I64" i="1" s="1"/>
  <c r="K64" i="1" s="1"/>
  <c r="A65" i="1"/>
  <c r="I65" i="1" s="1"/>
  <c r="A66" i="1"/>
  <c r="I66" i="1" s="1"/>
  <c r="A67" i="1"/>
  <c r="I67" i="1" s="1"/>
  <c r="K67" i="1" s="1"/>
  <c r="A68" i="1"/>
  <c r="I68" i="1" s="1"/>
  <c r="K68" i="1" s="1"/>
  <c r="A69" i="1"/>
  <c r="I69" i="1" s="1"/>
  <c r="A70" i="1"/>
  <c r="I70" i="1" s="1"/>
  <c r="K70" i="1" s="1"/>
  <c r="A71" i="1"/>
  <c r="I71" i="1" s="1"/>
  <c r="A72" i="1"/>
  <c r="I72" i="1" s="1"/>
  <c r="A73" i="1"/>
  <c r="I73" i="1" s="1"/>
  <c r="A74" i="1"/>
  <c r="I74" i="1" s="1"/>
  <c r="A75" i="1"/>
  <c r="I75" i="1" s="1"/>
  <c r="A76" i="1"/>
  <c r="I76" i="1" s="1"/>
  <c r="K76" i="1" s="1"/>
  <c r="A77" i="1"/>
  <c r="I77" i="1" s="1"/>
  <c r="K77" i="1" s="1"/>
  <c r="A78" i="1"/>
  <c r="I78" i="1" s="1"/>
  <c r="K78" i="1" s="1"/>
  <c r="A79" i="1"/>
  <c r="I79" i="1" s="1"/>
  <c r="A80" i="1"/>
  <c r="I80" i="1" s="1"/>
  <c r="A81" i="1"/>
  <c r="I81" i="1" s="1"/>
  <c r="A82" i="1"/>
  <c r="I82" i="1" s="1"/>
  <c r="A83" i="1"/>
  <c r="I83" i="1" s="1"/>
  <c r="A84" i="1"/>
  <c r="I84" i="1" s="1"/>
  <c r="K84" i="1" s="1"/>
  <c r="A85" i="1"/>
  <c r="I85" i="1" s="1"/>
  <c r="K85" i="1" s="1"/>
  <c r="A86" i="1"/>
  <c r="I86" i="1" s="1"/>
  <c r="K86" i="1" s="1"/>
  <c r="A87" i="1"/>
  <c r="I87" i="1" s="1"/>
  <c r="A88" i="1"/>
  <c r="I88" i="1" s="1"/>
  <c r="A89" i="1"/>
  <c r="I89" i="1" s="1"/>
  <c r="A90" i="1"/>
  <c r="I90" i="1" s="1"/>
  <c r="A91" i="1"/>
  <c r="I91" i="1" s="1"/>
  <c r="A92" i="1"/>
  <c r="I92" i="1" s="1"/>
  <c r="A93" i="1"/>
  <c r="I93" i="1" s="1"/>
  <c r="K93" i="1" s="1"/>
  <c r="A94" i="1"/>
  <c r="I94" i="1" s="1"/>
  <c r="A95" i="1"/>
  <c r="I95" i="1" s="1"/>
  <c r="A96" i="1"/>
  <c r="I96" i="1" s="1"/>
  <c r="A97" i="1"/>
  <c r="I97" i="1" s="1"/>
  <c r="K97" i="1" s="1"/>
  <c r="A98" i="1"/>
  <c r="I98" i="1" s="1"/>
  <c r="A99" i="1"/>
  <c r="I99" i="1" s="1"/>
  <c r="A100" i="1"/>
  <c r="I100" i="1" s="1"/>
  <c r="A101" i="1"/>
  <c r="I101" i="1" s="1"/>
  <c r="A102" i="1"/>
  <c r="I102" i="1" s="1"/>
  <c r="A103" i="1"/>
  <c r="I103" i="1" s="1"/>
  <c r="A104" i="1"/>
  <c r="I104" i="1" s="1"/>
  <c r="K104" i="1" s="1"/>
  <c r="A105" i="1"/>
  <c r="I105" i="1" s="1"/>
  <c r="K105" i="1" s="1"/>
  <c r="A106" i="1"/>
  <c r="I106" i="1" s="1"/>
  <c r="K106" i="1" s="1"/>
  <c r="A107" i="1"/>
  <c r="I107" i="1" s="1"/>
  <c r="K107" i="1" s="1"/>
  <c r="A108" i="1"/>
  <c r="I108" i="1" s="1"/>
  <c r="A109" i="1"/>
  <c r="I109" i="1" s="1"/>
  <c r="A110" i="1"/>
  <c r="I110" i="1" s="1"/>
  <c r="K110" i="1" s="1"/>
  <c r="A111" i="1"/>
  <c r="I111" i="1" s="1"/>
  <c r="K111" i="1" s="1"/>
  <c r="A112" i="1"/>
  <c r="I112" i="1" s="1"/>
  <c r="A113" i="1"/>
  <c r="I113" i="1" s="1"/>
  <c r="A114" i="1"/>
  <c r="I114" i="1" s="1"/>
  <c r="K114" i="1" s="1"/>
  <c r="A115" i="1"/>
  <c r="I115" i="1" s="1"/>
  <c r="A116" i="1"/>
  <c r="I116" i="1" s="1"/>
  <c r="A117" i="1"/>
  <c r="I117" i="1" s="1"/>
  <c r="A118" i="1"/>
  <c r="I118" i="1" s="1"/>
  <c r="A119" i="1"/>
  <c r="I119" i="1" s="1"/>
  <c r="A120" i="1"/>
  <c r="I120" i="1" s="1"/>
  <c r="A121" i="1"/>
  <c r="I121" i="1" s="1"/>
  <c r="K121" i="1" s="1"/>
  <c r="A122" i="1"/>
  <c r="I122" i="1" s="1"/>
  <c r="A123" i="1"/>
  <c r="I123" i="1" s="1"/>
  <c r="K123" i="1" s="1"/>
  <c r="A124" i="1"/>
  <c r="I124" i="1" s="1"/>
  <c r="A125" i="1"/>
  <c r="I125" i="1" s="1"/>
  <c r="K125" i="1" s="1"/>
  <c r="A126" i="1"/>
  <c r="I126" i="1" s="1"/>
  <c r="K126" i="1" s="1"/>
  <c r="A127" i="1"/>
  <c r="I127" i="1" s="1"/>
  <c r="K127" i="1" s="1"/>
  <c r="A128" i="1"/>
  <c r="I128" i="1" s="1"/>
  <c r="A129" i="1"/>
  <c r="I129" i="1" s="1"/>
  <c r="A130" i="1"/>
  <c r="I130" i="1" s="1"/>
  <c r="A131" i="1"/>
  <c r="I131" i="1" s="1"/>
  <c r="A132" i="1"/>
  <c r="I132" i="1" s="1"/>
  <c r="K132" i="1" s="1"/>
  <c r="A133" i="1"/>
  <c r="I133" i="1" s="1"/>
  <c r="A134" i="1"/>
  <c r="I134" i="1" s="1"/>
  <c r="A135" i="1"/>
  <c r="I135" i="1" s="1"/>
  <c r="K135" i="1" s="1"/>
  <c r="A136" i="1"/>
  <c r="I136" i="1" s="1"/>
  <c r="K136" i="1" s="1"/>
  <c r="A137" i="1"/>
  <c r="I137" i="1" s="1"/>
  <c r="K137" i="1" s="1"/>
  <c r="A138" i="1"/>
  <c r="I138" i="1" s="1"/>
  <c r="A139" i="1"/>
  <c r="I139" i="1" s="1"/>
  <c r="K139" i="1" s="1"/>
  <c r="A140" i="1"/>
  <c r="I140" i="1" s="1"/>
  <c r="K140" i="1" s="1"/>
  <c r="A141" i="1"/>
  <c r="I141" i="1" s="1"/>
  <c r="A142" i="1"/>
  <c r="I142" i="1" s="1"/>
  <c r="A143" i="1"/>
  <c r="I143" i="1" s="1"/>
  <c r="K143" i="1" s="1"/>
  <c r="A144" i="1"/>
  <c r="I144" i="1" s="1"/>
  <c r="A145" i="1"/>
  <c r="I145" i="1" s="1"/>
  <c r="A146" i="1"/>
  <c r="I146" i="1" s="1"/>
  <c r="A147" i="1"/>
  <c r="I147" i="1" s="1"/>
  <c r="K147" i="1" s="1"/>
  <c r="A148" i="1"/>
  <c r="I148" i="1" s="1"/>
  <c r="A149" i="1"/>
  <c r="I149" i="1" s="1"/>
  <c r="A150" i="1"/>
  <c r="I150" i="1" s="1"/>
  <c r="A151" i="1"/>
  <c r="I151" i="1" s="1"/>
  <c r="A152" i="1"/>
  <c r="I152" i="1" s="1"/>
  <c r="A153" i="1"/>
  <c r="I153" i="1" s="1"/>
  <c r="A154" i="1"/>
  <c r="I154" i="1" s="1"/>
  <c r="K154" i="1" s="1"/>
  <c r="A155" i="1"/>
  <c r="I155" i="1" s="1"/>
  <c r="A156" i="1"/>
  <c r="I156" i="1" s="1"/>
  <c r="A157" i="1"/>
  <c r="I157" i="1" s="1"/>
  <c r="K157" i="1" s="1"/>
  <c r="A158" i="1"/>
  <c r="I158" i="1" s="1"/>
  <c r="A159" i="1"/>
  <c r="I159" i="1" s="1"/>
  <c r="A160" i="1"/>
  <c r="I160" i="1" s="1"/>
  <c r="A161" i="1"/>
  <c r="I161" i="1" s="1"/>
  <c r="A162" i="1"/>
  <c r="I162" i="1" s="1"/>
  <c r="A163" i="1"/>
  <c r="I163" i="1" s="1"/>
  <c r="K163" i="1" s="1"/>
  <c r="A164" i="1"/>
  <c r="I164" i="1" s="1"/>
  <c r="A165" i="1"/>
  <c r="I165" i="1" s="1"/>
  <c r="A166" i="1"/>
  <c r="I166" i="1" s="1"/>
  <c r="K166" i="1" s="1"/>
  <c r="A167" i="1"/>
  <c r="I167" i="1" s="1"/>
  <c r="K167" i="1" s="1"/>
  <c r="A168" i="1"/>
  <c r="I168" i="1" s="1"/>
  <c r="A169" i="1"/>
  <c r="I169" i="1" s="1"/>
  <c r="A170" i="1"/>
  <c r="I170" i="1" s="1"/>
  <c r="K170" i="1" s="1"/>
  <c r="A171" i="1"/>
  <c r="I171" i="1" s="1"/>
  <c r="A172" i="1"/>
  <c r="I172" i="1" s="1"/>
  <c r="K172" i="1" s="1"/>
  <c r="A173" i="1"/>
  <c r="I173" i="1" s="1"/>
  <c r="K173" i="1" s="1"/>
  <c r="A174" i="1"/>
  <c r="I174" i="1" s="1"/>
  <c r="K174" i="1" s="1"/>
  <c r="A175" i="1"/>
  <c r="I175" i="1" s="1"/>
  <c r="K175" i="1" s="1"/>
  <c r="A176" i="1"/>
  <c r="I176" i="1" s="1"/>
  <c r="A177" i="1"/>
  <c r="I177" i="1" s="1"/>
  <c r="A178" i="1"/>
  <c r="I178" i="1" s="1"/>
  <c r="A179" i="1"/>
  <c r="I179" i="1" s="1"/>
  <c r="A180" i="1"/>
  <c r="I180" i="1" s="1"/>
  <c r="K180" i="1" s="1"/>
  <c r="A181" i="1"/>
  <c r="I181" i="1" s="1"/>
  <c r="A182" i="1"/>
  <c r="I182" i="1" s="1"/>
  <c r="A183" i="1"/>
  <c r="I183" i="1" s="1"/>
  <c r="A184" i="1"/>
  <c r="I184" i="1" s="1"/>
  <c r="A185" i="1"/>
  <c r="I185" i="1" s="1"/>
  <c r="K185" i="1" s="1"/>
  <c r="A186" i="1"/>
  <c r="I186" i="1" s="1"/>
  <c r="K186" i="1" s="1"/>
  <c r="A187" i="1"/>
  <c r="I187" i="1" s="1"/>
  <c r="A188" i="1"/>
  <c r="I188" i="1" s="1"/>
  <c r="A189" i="1"/>
  <c r="I189" i="1" s="1"/>
  <c r="A190" i="1"/>
  <c r="I190" i="1" s="1"/>
  <c r="K190" i="1" s="1"/>
  <c r="A191" i="1"/>
  <c r="I191" i="1" s="1"/>
  <c r="K191" i="1" s="1"/>
  <c r="A192" i="1"/>
  <c r="I192" i="1" s="1"/>
  <c r="K192" i="1" s="1"/>
  <c r="A193" i="1"/>
  <c r="I193" i="1" s="1"/>
  <c r="K193" i="1" s="1"/>
  <c r="A194" i="1"/>
  <c r="I194" i="1" s="1"/>
  <c r="A195" i="1"/>
  <c r="I195" i="1" s="1"/>
  <c r="A196" i="1"/>
  <c r="I196" i="1" s="1"/>
  <c r="K196" i="1" s="1"/>
  <c r="A197" i="1"/>
  <c r="I197" i="1" s="1"/>
  <c r="A198" i="1"/>
  <c r="I198" i="1" s="1"/>
  <c r="A199" i="1"/>
  <c r="I199" i="1" s="1"/>
  <c r="A200" i="1"/>
  <c r="I200" i="1" s="1"/>
  <c r="A201" i="1"/>
  <c r="I201" i="1" s="1"/>
  <c r="A202" i="1"/>
  <c r="I202" i="1" s="1"/>
  <c r="K202" i="1" s="1"/>
  <c r="A203" i="1"/>
  <c r="I203" i="1" s="1"/>
  <c r="K203" i="1" s="1"/>
  <c r="A204" i="1"/>
  <c r="I204" i="1" s="1"/>
  <c r="A205" i="1"/>
  <c r="I205" i="1" s="1"/>
  <c r="A206" i="1"/>
  <c r="I206" i="1" s="1"/>
  <c r="A207" i="1"/>
  <c r="I207" i="1" s="1"/>
  <c r="A208" i="1"/>
  <c r="I208" i="1" s="1"/>
  <c r="A209" i="1"/>
  <c r="I209" i="1" s="1"/>
  <c r="A210" i="1"/>
  <c r="I210" i="1" s="1"/>
  <c r="A211" i="1"/>
  <c r="I211" i="1" s="1"/>
  <c r="K211" i="1" s="1"/>
  <c r="A212" i="1"/>
  <c r="I212" i="1" s="1"/>
  <c r="A213" i="1"/>
  <c r="I213" i="1" s="1"/>
  <c r="A214" i="1"/>
  <c r="I214" i="1" s="1"/>
  <c r="A215" i="1"/>
  <c r="I215" i="1" s="1"/>
  <c r="K215" i="1" s="1"/>
  <c r="A216" i="1"/>
  <c r="I216" i="1" s="1"/>
  <c r="A217" i="1"/>
  <c r="I217" i="1" s="1"/>
  <c r="K217" i="1" s="1"/>
  <c r="A218" i="1"/>
  <c r="I218" i="1" s="1"/>
  <c r="A219" i="1"/>
  <c r="I219" i="1" s="1"/>
  <c r="A220" i="1"/>
  <c r="I220" i="1" s="1"/>
  <c r="K220" i="1" s="1"/>
  <c r="A221" i="1"/>
  <c r="I221" i="1" s="1"/>
  <c r="K221" i="1" s="1"/>
  <c r="A222" i="1"/>
  <c r="I222" i="1" s="1"/>
  <c r="K222" i="1" s="1"/>
  <c r="A223" i="1"/>
  <c r="I223" i="1" s="1"/>
  <c r="A224" i="1"/>
  <c r="I224" i="1" s="1"/>
  <c r="A225" i="1"/>
  <c r="I225" i="1" s="1"/>
  <c r="K225" i="1" s="1"/>
  <c r="A226" i="1"/>
  <c r="I226" i="1" s="1"/>
  <c r="A227" i="1"/>
  <c r="I227" i="1" s="1"/>
  <c r="A228" i="1"/>
  <c r="I228" i="1" s="1"/>
  <c r="A229" i="1"/>
  <c r="I229" i="1" s="1"/>
  <c r="A230" i="1"/>
  <c r="I230" i="1" s="1"/>
  <c r="K230" i="1" s="1"/>
  <c r="A231" i="1"/>
  <c r="I231" i="1" s="1"/>
  <c r="K231" i="1" s="1"/>
  <c r="A232" i="1"/>
  <c r="I232" i="1" s="1"/>
  <c r="K232" i="1" s="1"/>
  <c r="A233" i="1"/>
  <c r="I233" i="1" s="1"/>
  <c r="A234" i="1"/>
  <c r="I234" i="1" s="1"/>
  <c r="A235" i="1"/>
  <c r="I235" i="1" s="1"/>
  <c r="A236" i="1"/>
  <c r="I236" i="1" s="1"/>
  <c r="A237" i="1"/>
  <c r="I237" i="1" s="1"/>
  <c r="K237" i="1" s="1"/>
  <c r="A238" i="1"/>
  <c r="I238" i="1" s="1"/>
  <c r="A239" i="1"/>
  <c r="I239" i="1" s="1"/>
  <c r="A240" i="1"/>
  <c r="I240" i="1" s="1"/>
  <c r="A241" i="1"/>
  <c r="I241" i="1" s="1"/>
  <c r="K241" i="1" s="1"/>
  <c r="A242" i="1"/>
  <c r="I242" i="1" s="1"/>
  <c r="K242" i="1" s="1"/>
  <c r="A243" i="1"/>
  <c r="I243" i="1" s="1"/>
  <c r="K243" i="1" s="1"/>
  <c r="A244" i="1"/>
  <c r="I244" i="1" s="1"/>
  <c r="K244" i="1" s="1"/>
  <c r="A245" i="1"/>
  <c r="I245" i="1" s="1"/>
  <c r="A246" i="1"/>
  <c r="I246" i="1" s="1"/>
  <c r="A247" i="1"/>
  <c r="I247" i="1" s="1"/>
  <c r="A248" i="1"/>
  <c r="I248" i="1" s="1"/>
  <c r="A249" i="1"/>
  <c r="I249" i="1" s="1"/>
  <c r="K249" i="1" s="1"/>
  <c r="A250" i="1"/>
  <c r="I250" i="1" s="1"/>
  <c r="K250" i="1" s="1"/>
  <c r="A251" i="1"/>
  <c r="I251" i="1" s="1"/>
  <c r="K251" i="1" s="1"/>
  <c r="A252" i="1"/>
  <c r="I252" i="1" s="1"/>
  <c r="K252" i="1" s="1"/>
  <c r="A253" i="1"/>
  <c r="I253" i="1" s="1"/>
  <c r="A254" i="1"/>
  <c r="I254" i="1" s="1"/>
  <c r="A255" i="1"/>
  <c r="I255" i="1" s="1"/>
  <c r="K255" i="1" s="1"/>
  <c r="A256" i="1"/>
  <c r="I256" i="1" s="1"/>
  <c r="A257" i="1"/>
  <c r="I257" i="1" s="1"/>
  <c r="A258" i="1"/>
  <c r="I258" i="1" s="1"/>
  <c r="K258" i="1" s="1"/>
  <c r="A259" i="1"/>
  <c r="I259" i="1" s="1"/>
  <c r="K259" i="1" s="1"/>
  <c r="A260" i="1"/>
  <c r="I260" i="1" s="1"/>
  <c r="A261" i="1"/>
  <c r="I261" i="1" s="1"/>
  <c r="A262" i="1"/>
  <c r="I262" i="1" s="1"/>
  <c r="A263" i="1"/>
  <c r="I263" i="1" s="1"/>
  <c r="A264" i="1"/>
  <c r="I264" i="1" s="1"/>
  <c r="K264" i="1" s="1"/>
  <c r="A265" i="1"/>
  <c r="I265" i="1" s="1"/>
  <c r="A266" i="1"/>
  <c r="I266" i="1" s="1"/>
  <c r="A267" i="1"/>
  <c r="I267" i="1" s="1"/>
  <c r="A268" i="1"/>
  <c r="I268" i="1" s="1"/>
  <c r="K268" i="1" s="1"/>
  <c r="A269" i="1"/>
  <c r="I269" i="1" s="1"/>
  <c r="A270" i="1"/>
  <c r="I270" i="1" s="1"/>
  <c r="A271" i="1"/>
  <c r="I271" i="1" s="1"/>
  <c r="A272" i="1"/>
  <c r="I272" i="1" s="1"/>
  <c r="A273" i="1"/>
  <c r="I273" i="1" s="1"/>
  <c r="K273" i="1" s="1"/>
  <c r="A274" i="1"/>
  <c r="I274" i="1" s="1"/>
  <c r="K274" i="1" s="1"/>
  <c r="A275" i="1"/>
  <c r="I275" i="1" s="1"/>
  <c r="A276" i="1"/>
  <c r="I276" i="1" s="1"/>
  <c r="A277" i="1"/>
  <c r="I277" i="1" s="1"/>
  <c r="K277" i="1" s="1"/>
  <c r="A278" i="1"/>
  <c r="I278" i="1" s="1"/>
  <c r="A279" i="1"/>
  <c r="I279" i="1" s="1"/>
  <c r="A280" i="1"/>
  <c r="I280" i="1" s="1"/>
  <c r="A281" i="1"/>
  <c r="I281" i="1" s="1"/>
  <c r="A282" i="1"/>
  <c r="I282" i="1" s="1"/>
  <c r="A283" i="1"/>
  <c r="I283" i="1" s="1"/>
  <c r="A284" i="1"/>
  <c r="I284" i="1" s="1"/>
  <c r="K284" i="1" s="1"/>
  <c r="A285" i="1"/>
  <c r="I285" i="1" s="1"/>
  <c r="A286" i="1"/>
  <c r="I286" i="1" s="1"/>
  <c r="A287" i="1"/>
  <c r="I287" i="1" s="1"/>
  <c r="K287" i="1" s="1"/>
  <c r="A288" i="1"/>
  <c r="I288" i="1" s="1"/>
  <c r="K288" i="1" s="1"/>
  <c r="A289" i="1"/>
  <c r="I289" i="1" s="1"/>
  <c r="K289" i="1" s="1"/>
  <c r="A290" i="1"/>
  <c r="I290" i="1" s="1"/>
  <c r="A291" i="1"/>
  <c r="I291" i="1" s="1"/>
  <c r="A292" i="1"/>
  <c r="I292" i="1" s="1"/>
  <c r="K292" i="1" s="1"/>
  <c r="A293" i="1"/>
  <c r="I293" i="1" s="1"/>
  <c r="A294" i="1"/>
  <c r="I294" i="1" s="1"/>
  <c r="A295" i="1"/>
  <c r="I295" i="1" s="1"/>
  <c r="A296" i="1"/>
  <c r="I296" i="1" s="1"/>
  <c r="A297" i="1"/>
  <c r="I297" i="1" s="1"/>
  <c r="K297" i="1" s="1"/>
  <c r="A298" i="1"/>
  <c r="I298" i="1" s="1"/>
  <c r="K298" i="1" s="1"/>
  <c r="A299" i="1"/>
  <c r="I299" i="1" s="1"/>
  <c r="K299" i="1" s="1"/>
  <c r="A300" i="1"/>
  <c r="I300" i="1" s="1"/>
  <c r="A301" i="1"/>
  <c r="I301" i="1" s="1"/>
  <c r="A302" i="1"/>
  <c r="I302" i="1" s="1"/>
  <c r="A303" i="1"/>
  <c r="I303" i="1" s="1"/>
  <c r="A304" i="1"/>
  <c r="I304" i="1" s="1"/>
  <c r="A305" i="1"/>
  <c r="I305" i="1" s="1"/>
  <c r="K305" i="1" s="1"/>
  <c r="A306" i="1"/>
  <c r="I306" i="1" s="1"/>
  <c r="A307" i="1"/>
  <c r="I307" i="1" s="1"/>
  <c r="A308" i="1"/>
  <c r="I308" i="1" s="1"/>
  <c r="A309" i="1"/>
  <c r="I309" i="1" s="1"/>
  <c r="A310" i="1"/>
  <c r="I310" i="1" s="1"/>
  <c r="A311" i="1"/>
  <c r="I311" i="1" s="1"/>
  <c r="A312" i="1"/>
  <c r="I312" i="1" s="1"/>
  <c r="K312" i="1" s="1"/>
  <c r="A313" i="1"/>
  <c r="I313" i="1" s="1"/>
  <c r="K313" i="1" s="1"/>
  <c r="A314" i="1"/>
  <c r="I314" i="1" s="1"/>
  <c r="A315" i="1"/>
  <c r="I315" i="1" s="1"/>
  <c r="A316" i="1"/>
  <c r="I316" i="1" s="1"/>
  <c r="A317" i="1"/>
  <c r="I317" i="1" s="1"/>
  <c r="A318" i="1"/>
  <c r="I318" i="1" s="1"/>
  <c r="A319" i="1"/>
  <c r="I319" i="1" s="1"/>
  <c r="K319" i="1" s="1"/>
  <c r="A320" i="1"/>
  <c r="I320" i="1" s="1"/>
  <c r="A321" i="1"/>
  <c r="I321" i="1" s="1"/>
  <c r="K321" i="1" s="1"/>
  <c r="A322" i="1"/>
  <c r="I322" i="1" s="1"/>
  <c r="A323" i="1"/>
  <c r="I323" i="1" s="1"/>
  <c r="A324" i="1"/>
  <c r="I324" i="1" s="1"/>
  <c r="A325" i="1"/>
  <c r="I325" i="1" s="1"/>
  <c r="A326" i="1"/>
  <c r="I326" i="1" s="1"/>
  <c r="A327" i="1"/>
  <c r="I327" i="1" s="1"/>
  <c r="A328" i="1"/>
  <c r="I328" i="1" s="1"/>
  <c r="A329" i="1"/>
  <c r="I329" i="1" s="1"/>
  <c r="K329" i="1" s="1"/>
  <c r="A330" i="1"/>
  <c r="I330" i="1" s="1"/>
  <c r="A331" i="1"/>
  <c r="I331" i="1" s="1"/>
  <c r="K331" i="1" s="1"/>
  <c r="A332" i="1"/>
  <c r="I332" i="1" s="1"/>
  <c r="K332" i="1" s="1"/>
  <c r="A333" i="1"/>
  <c r="I333" i="1" s="1"/>
  <c r="K333" i="1" s="1"/>
  <c r="A334" i="1"/>
  <c r="I334" i="1" s="1"/>
  <c r="A335" i="1"/>
  <c r="I335" i="1" s="1"/>
  <c r="A336" i="1"/>
  <c r="I336" i="1" s="1"/>
  <c r="K336" i="1" s="1"/>
  <c r="A337" i="1"/>
  <c r="I337" i="1" s="1"/>
  <c r="A338" i="1"/>
  <c r="I338" i="1" s="1"/>
  <c r="A339" i="1"/>
  <c r="I339" i="1" s="1"/>
  <c r="A340" i="1"/>
  <c r="I340" i="1" s="1"/>
  <c r="K340" i="1" s="1"/>
  <c r="A341" i="1"/>
  <c r="I341" i="1" s="1"/>
  <c r="A342" i="1"/>
  <c r="I342" i="1" s="1"/>
  <c r="A343" i="1"/>
  <c r="I343" i="1" s="1"/>
  <c r="A344" i="1"/>
  <c r="I344" i="1" s="1"/>
  <c r="A345" i="1"/>
  <c r="I345" i="1" s="1"/>
  <c r="A346" i="1"/>
  <c r="I346" i="1" s="1"/>
  <c r="K346" i="1" s="1"/>
  <c r="A347" i="1"/>
  <c r="I347" i="1" s="1"/>
  <c r="K347" i="1" s="1"/>
  <c r="A348" i="1"/>
  <c r="I348" i="1" s="1"/>
  <c r="K348" i="1" s="1"/>
  <c r="A349" i="1"/>
  <c r="I349" i="1" s="1"/>
  <c r="K349" i="1" s="1"/>
  <c r="A350" i="1"/>
  <c r="I350" i="1" s="1"/>
  <c r="A351" i="1"/>
  <c r="I351" i="1" s="1"/>
  <c r="A352" i="1"/>
  <c r="I352" i="1" s="1"/>
  <c r="A353" i="1"/>
  <c r="I353" i="1" s="1"/>
  <c r="A354" i="1"/>
  <c r="I354" i="1" s="1"/>
  <c r="A355" i="1"/>
  <c r="I355" i="1" s="1"/>
  <c r="K355" i="1" s="1"/>
  <c r="A356" i="1"/>
  <c r="I356" i="1" s="1"/>
  <c r="K356" i="1" s="1"/>
  <c r="A357" i="1"/>
  <c r="I357" i="1" s="1"/>
  <c r="K357" i="1" s="1"/>
  <c r="A358" i="1"/>
  <c r="I358" i="1" s="1"/>
  <c r="A359" i="1"/>
  <c r="I359" i="1" s="1"/>
  <c r="A360" i="1"/>
  <c r="I360" i="1" s="1"/>
  <c r="A361" i="1"/>
  <c r="I361" i="1" s="1"/>
  <c r="A362" i="1"/>
  <c r="I362" i="1" s="1"/>
  <c r="A363" i="1"/>
  <c r="I363" i="1" s="1"/>
  <c r="A364" i="1"/>
  <c r="I364" i="1" s="1"/>
  <c r="A365" i="1"/>
  <c r="I365" i="1" s="1"/>
  <c r="K365" i="1" s="1"/>
  <c r="A366" i="1"/>
  <c r="I366" i="1" s="1"/>
  <c r="A367" i="1"/>
  <c r="I367" i="1" s="1"/>
  <c r="K367" i="1" s="1"/>
  <c r="A368" i="1"/>
  <c r="I368" i="1" s="1"/>
  <c r="K368" i="1" s="1"/>
  <c r="A369" i="1"/>
  <c r="I369" i="1" s="1"/>
  <c r="K369" i="1" s="1"/>
  <c r="A370" i="1"/>
  <c r="I370" i="1" s="1"/>
  <c r="K370" i="1" s="1"/>
  <c r="A371" i="1"/>
  <c r="I371" i="1" s="1"/>
  <c r="A372" i="1"/>
  <c r="I372" i="1" s="1"/>
  <c r="K372" i="1" s="1"/>
  <c r="A373" i="1"/>
  <c r="I373" i="1" s="1"/>
  <c r="K373" i="1" s="1"/>
  <c r="A374" i="1"/>
  <c r="I374" i="1" s="1"/>
  <c r="A375" i="1"/>
  <c r="I375" i="1" s="1"/>
  <c r="A376" i="1"/>
  <c r="I376" i="1" s="1"/>
  <c r="A377" i="1"/>
  <c r="I377" i="1" s="1"/>
  <c r="A378" i="1"/>
  <c r="I378" i="1" s="1"/>
  <c r="A379" i="1"/>
  <c r="I379" i="1" s="1"/>
  <c r="A380" i="1"/>
  <c r="I380" i="1" s="1"/>
  <c r="A381" i="1"/>
  <c r="I381" i="1" s="1"/>
  <c r="K381" i="1" s="1"/>
  <c r="A382" i="1"/>
  <c r="I382" i="1" s="1"/>
  <c r="A383" i="1"/>
  <c r="I383" i="1" s="1"/>
  <c r="A384" i="1"/>
  <c r="I384" i="1" s="1"/>
  <c r="K384" i="1" s="1"/>
  <c r="A385" i="1"/>
  <c r="I385" i="1" s="1"/>
  <c r="A386" i="1"/>
  <c r="I386" i="1" s="1"/>
  <c r="A387" i="1"/>
  <c r="I387" i="1" s="1"/>
  <c r="K387" i="1" s="1"/>
  <c r="A388" i="1"/>
  <c r="I388" i="1" s="1"/>
  <c r="A389" i="1"/>
  <c r="I389" i="1" s="1"/>
  <c r="A390" i="1"/>
  <c r="I390" i="1" s="1"/>
  <c r="K390" i="1" s="1"/>
  <c r="A391" i="1"/>
  <c r="I391" i="1" s="1"/>
  <c r="K391" i="1" s="1"/>
  <c r="A392" i="1"/>
  <c r="I392" i="1" s="1"/>
  <c r="K392" i="1" s="1"/>
  <c r="A393" i="1"/>
  <c r="I393" i="1" s="1"/>
  <c r="A394" i="1"/>
  <c r="I394" i="1" s="1"/>
  <c r="A395" i="1"/>
  <c r="I395" i="1" s="1"/>
  <c r="K395" i="1" s="1"/>
  <c r="A396" i="1"/>
  <c r="I396" i="1" s="1"/>
  <c r="K396" i="1" s="1"/>
  <c r="A397" i="1"/>
  <c r="I397" i="1" s="1"/>
  <c r="K397" i="1" s="1"/>
  <c r="A398" i="1"/>
  <c r="I398" i="1" s="1"/>
  <c r="A399" i="1"/>
  <c r="I399" i="1" s="1"/>
  <c r="A400" i="1"/>
  <c r="I400" i="1" s="1"/>
  <c r="K400" i="1" s="1"/>
  <c r="A401" i="1"/>
  <c r="I401" i="1" s="1"/>
  <c r="K401" i="1" s="1"/>
  <c r="A402" i="1"/>
  <c r="I402" i="1" s="1"/>
  <c r="A403" i="1"/>
  <c r="I403" i="1" s="1"/>
  <c r="A404" i="1"/>
  <c r="I404" i="1" s="1"/>
  <c r="K404" i="1" s="1"/>
  <c r="A405" i="1"/>
  <c r="I405" i="1" s="1"/>
  <c r="A406" i="1"/>
  <c r="I406" i="1" s="1"/>
  <c r="A407" i="1"/>
  <c r="I407" i="1" s="1"/>
  <c r="A408" i="1"/>
  <c r="I408" i="1" s="1"/>
  <c r="A409" i="1"/>
  <c r="I409" i="1" s="1"/>
  <c r="K409" i="1" s="1"/>
  <c r="A410" i="1"/>
  <c r="I410" i="1" s="1"/>
  <c r="A411" i="1"/>
  <c r="I411" i="1" s="1"/>
  <c r="A412" i="1"/>
  <c r="I412" i="1" s="1"/>
  <c r="A413" i="1"/>
  <c r="I413" i="1" s="1"/>
  <c r="A414" i="1"/>
  <c r="I414" i="1" s="1"/>
  <c r="K414" i="1" s="1"/>
  <c r="A415" i="1"/>
  <c r="I415" i="1" s="1"/>
  <c r="K415" i="1" s="1"/>
  <c r="A416" i="1"/>
  <c r="I416" i="1" s="1"/>
  <c r="A417" i="1"/>
  <c r="I417" i="1" s="1"/>
  <c r="A418" i="1"/>
  <c r="I418" i="1" s="1"/>
  <c r="K418" i="1" s="1"/>
  <c r="A419" i="1"/>
  <c r="I419" i="1" s="1"/>
  <c r="A420" i="1"/>
  <c r="I420" i="1" s="1"/>
  <c r="A421" i="1"/>
  <c r="I421" i="1" s="1"/>
  <c r="K421" i="1" s="1"/>
  <c r="A422" i="1"/>
  <c r="I422" i="1" s="1"/>
  <c r="K422" i="1" s="1"/>
  <c r="A423" i="1"/>
  <c r="I423" i="1" s="1"/>
  <c r="K423" i="1" s="1"/>
  <c r="A424" i="1"/>
  <c r="I424" i="1" s="1"/>
  <c r="K424" i="1" s="1"/>
  <c r="A425" i="1"/>
  <c r="I425" i="1" s="1"/>
  <c r="K425" i="1" s="1"/>
  <c r="A426" i="1"/>
  <c r="I426" i="1" s="1"/>
  <c r="K426" i="1" s="1"/>
  <c r="A427" i="1"/>
  <c r="I427" i="1" s="1"/>
  <c r="K427" i="1" s="1"/>
  <c r="A428" i="1"/>
  <c r="I428" i="1" s="1"/>
  <c r="K428" i="1" s="1"/>
  <c r="A429" i="1"/>
  <c r="I429" i="1" s="1"/>
  <c r="K429" i="1" s="1"/>
  <c r="A430" i="1"/>
  <c r="I430" i="1" s="1"/>
  <c r="K430" i="1" s="1"/>
  <c r="A431" i="1"/>
  <c r="I431" i="1" s="1"/>
  <c r="A432" i="1"/>
  <c r="I432" i="1" s="1"/>
  <c r="A433" i="1"/>
  <c r="I433" i="1" s="1"/>
  <c r="K433" i="1" s="1"/>
  <c r="A434" i="1"/>
  <c r="I434" i="1" s="1"/>
  <c r="K434" i="1" s="1"/>
  <c r="A435" i="1"/>
  <c r="I435" i="1" s="1"/>
  <c r="K435" i="1" s="1"/>
  <c r="A436" i="1"/>
  <c r="I436" i="1" s="1"/>
  <c r="A437" i="1"/>
  <c r="I437" i="1" s="1"/>
  <c r="K437" i="1" s="1"/>
  <c r="A438" i="1"/>
  <c r="I438" i="1" s="1"/>
  <c r="K438" i="1" s="1"/>
  <c r="A439" i="1"/>
  <c r="I439" i="1" s="1"/>
  <c r="A440" i="1"/>
  <c r="I440" i="1" s="1"/>
  <c r="K440" i="1" s="1"/>
  <c r="A441" i="1"/>
  <c r="I441" i="1" s="1"/>
  <c r="A442" i="1"/>
  <c r="I442" i="1" s="1"/>
  <c r="A443" i="1"/>
  <c r="I443" i="1" s="1"/>
  <c r="A444" i="1"/>
  <c r="I444" i="1" s="1"/>
  <c r="K444" i="1" s="1"/>
  <c r="A445" i="1"/>
  <c r="I445" i="1" s="1"/>
  <c r="A446" i="1"/>
  <c r="I446" i="1" s="1"/>
  <c r="A447" i="1"/>
  <c r="I447" i="1" s="1"/>
  <c r="K447" i="1" s="1"/>
  <c r="A448" i="1"/>
  <c r="I448" i="1" s="1"/>
  <c r="A449" i="1"/>
  <c r="I449" i="1" s="1"/>
  <c r="A450" i="1"/>
  <c r="I450" i="1" s="1"/>
  <c r="A451" i="1"/>
  <c r="I451" i="1" s="1"/>
  <c r="A452" i="1"/>
  <c r="I452" i="1" s="1"/>
  <c r="K452" i="1" s="1"/>
  <c r="A453" i="1"/>
  <c r="I453" i="1" s="1"/>
  <c r="K453" i="1" s="1"/>
  <c r="A454" i="1"/>
  <c r="I454" i="1" s="1"/>
  <c r="K454" i="1" s="1"/>
  <c r="A455" i="1"/>
  <c r="I455" i="1" s="1"/>
  <c r="A456" i="1"/>
  <c r="I456" i="1" s="1"/>
  <c r="A457" i="1"/>
  <c r="I457" i="1" s="1"/>
  <c r="A458" i="1"/>
  <c r="I458" i="1" s="1"/>
  <c r="A459" i="1"/>
  <c r="I459" i="1" s="1"/>
  <c r="A460" i="1"/>
  <c r="I460" i="1" s="1"/>
  <c r="K460" i="1" s="1"/>
  <c r="A461" i="1"/>
  <c r="I461" i="1" s="1"/>
  <c r="A462" i="1"/>
  <c r="I462" i="1" s="1"/>
  <c r="A463" i="1"/>
  <c r="I463" i="1" s="1"/>
  <c r="A464" i="1"/>
  <c r="I464" i="1" s="1"/>
  <c r="A465" i="1"/>
  <c r="I465" i="1" s="1"/>
  <c r="A466" i="1"/>
  <c r="I466" i="1" s="1"/>
  <c r="A467" i="1"/>
  <c r="I467" i="1" s="1"/>
  <c r="K467" i="1" s="1"/>
  <c r="A468" i="1"/>
  <c r="I468" i="1" s="1"/>
  <c r="A469" i="1"/>
  <c r="I469" i="1" s="1"/>
  <c r="K469" i="1" s="1"/>
  <c r="A470" i="1"/>
  <c r="I470" i="1" s="1"/>
  <c r="K470" i="1" s="1"/>
  <c r="A471" i="1"/>
  <c r="I471" i="1" s="1"/>
  <c r="K471" i="1" s="1"/>
  <c r="A472" i="1"/>
  <c r="I472" i="1" s="1"/>
  <c r="A473" i="1"/>
  <c r="I473" i="1" s="1"/>
  <c r="K473" i="1" s="1"/>
  <c r="A474" i="1"/>
  <c r="I474" i="1" s="1"/>
  <c r="K474" i="1" s="1"/>
  <c r="A475" i="1"/>
  <c r="I475" i="1" s="1"/>
  <c r="K475" i="1" s="1"/>
  <c r="A476" i="1"/>
  <c r="I476" i="1" s="1"/>
  <c r="A477" i="1"/>
  <c r="I477" i="1" s="1"/>
  <c r="A478" i="1"/>
  <c r="I478" i="1" s="1"/>
  <c r="A479" i="1"/>
  <c r="I479" i="1" s="1"/>
  <c r="A480" i="1"/>
  <c r="I480" i="1" s="1"/>
  <c r="A481" i="1"/>
  <c r="I481" i="1" s="1"/>
  <c r="A482" i="1"/>
  <c r="I482" i="1" s="1"/>
  <c r="A483" i="1"/>
  <c r="I483" i="1" s="1"/>
  <c r="K483" i="1" s="1"/>
  <c r="A484" i="1"/>
  <c r="I484" i="1" s="1"/>
  <c r="K484" i="1" s="1"/>
  <c r="A485" i="1"/>
  <c r="I485" i="1" s="1"/>
  <c r="K485" i="1" s="1"/>
  <c r="A486" i="1"/>
  <c r="I486" i="1" s="1"/>
  <c r="A487" i="1"/>
  <c r="I487" i="1" s="1"/>
  <c r="K487" i="1" s="1"/>
  <c r="A488" i="1"/>
  <c r="I488" i="1" s="1"/>
  <c r="A489" i="1"/>
  <c r="I489" i="1" s="1"/>
  <c r="A490" i="1"/>
  <c r="I490" i="1" s="1"/>
  <c r="K490" i="1" s="1"/>
  <c r="A491" i="1"/>
  <c r="I491" i="1" s="1"/>
  <c r="A492" i="1"/>
  <c r="I492" i="1" s="1"/>
  <c r="A493" i="1"/>
  <c r="I493" i="1" s="1"/>
  <c r="K493" i="1" s="1"/>
  <c r="A494" i="1"/>
  <c r="I494" i="1" s="1"/>
  <c r="K494" i="1" s="1"/>
  <c r="A495" i="1"/>
  <c r="I495" i="1" s="1"/>
  <c r="K495" i="1" s="1"/>
  <c r="A496" i="1"/>
  <c r="I496" i="1" s="1"/>
  <c r="A497" i="1"/>
  <c r="I497" i="1" s="1"/>
  <c r="A498" i="1"/>
  <c r="I498" i="1" s="1"/>
  <c r="K498" i="1" s="1"/>
  <c r="A499" i="1"/>
  <c r="I499" i="1" s="1"/>
  <c r="K499" i="1" s="1"/>
  <c r="A500" i="1"/>
  <c r="I500" i="1" s="1"/>
  <c r="K500" i="1" s="1"/>
  <c r="A501" i="1"/>
  <c r="I501" i="1" s="1"/>
  <c r="A502" i="1"/>
  <c r="I502" i="1" s="1"/>
  <c r="A503" i="1"/>
  <c r="I503" i="1" s="1"/>
  <c r="A504" i="1"/>
  <c r="I504" i="1" s="1"/>
  <c r="A505" i="1"/>
  <c r="I505" i="1" s="1"/>
  <c r="A506" i="1"/>
  <c r="I506" i="1" s="1"/>
  <c r="K506" i="1" s="1"/>
  <c r="A507" i="1"/>
  <c r="I507" i="1" s="1"/>
  <c r="A508" i="1"/>
  <c r="I508" i="1" s="1"/>
  <c r="A509" i="1"/>
  <c r="I509" i="1" s="1"/>
  <c r="A510" i="1"/>
  <c r="I510" i="1" s="1"/>
  <c r="A511" i="1"/>
  <c r="I511" i="1" s="1"/>
  <c r="A512" i="1"/>
  <c r="I512" i="1" s="1"/>
  <c r="K512" i="1" s="1"/>
  <c r="A513" i="1"/>
  <c r="I513" i="1" s="1"/>
  <c r="A514" i="1"/>
  <c r="I514" i="1" s="1"/>
  <c r="A515" i="1"/>
  <c r="I515" i="1" s="1"/>
  <c r="A516" i="1"/>
  <c r="I516" i="1" s="1"/>
  <c r="K516" i="1" s="1"/>
  <c r="A517" i="1"/>
  <c r="I517" i="1" s="1"/>
  <c r="A518" i="1"/>
  <c r="I518" i="1" s="1"/>
  <c r="A519" i="1"/>
  <c r="I519" i="1" s="1"/>
  <c r="K519" i="1" s="1"/>
  <c r="A520" i="1"/>
  <c r="I520" i="1" s="1"/>
  <c r="A521" i="1"/>
  <c r="I521" i="1" s="1"/>
  <c r="A522" i="1"/>
  <c r="I522" i="1" s="1"/>
  <c r="A523" i="1"/>
  <c r="I523" i="1" s="1"/>
  <c r="A524" i="1"/>
  <c r="I524" i="1" s="1"/>
  <c r="A525" i="1"/>
  <c r="I525" i="1" s="1"/>
  <c r="A526" i="1"/>
  <c r="I526" i="1" s="1"/>
  <c r="K526" i="1" s="1"/>
  <c r="A527" i="1"/>
  <c r="I527" i="1" s="1"/>
  <c r="K527" i="1" s="1"/>
  <c r="A528" i="1"/>
  <c r="I528" i="1" s="1"/>
  <c r="K528" i="1" s="1"/>
  <c r="A529" i="1"/>
  <c r="I529" i="1" s="1"/>
  <c r="K529" i="1" s="1"/>
  <c r="A530" i="1"/>
  <c r="I530" i="1" s="1"/>
  <c r="A531" i="1"/>
  <c r="I531" i="1" s="1"/>
  <c r="A532" i="1"/>
  <c r="I532" i="1" s="1"/>
  <c r="A533" i="1"/>
  <c r="I533" i="1" s="1"/>
  <c r="A534" i="1"/>
  <c r="I534" i="1" s="1"/>
  <c r="K534" i="1" s="1"/>
  <c r="A535" i="1"/>
  <c r="I535" i="1" s="1"/>
  <c r="K535" i="1" s="1"/>
  <c r="A536" i="1"/>
  <c r="I536" i="1" s="1"/>
  <c r="K536" i="1" s="1"/>
  <c r="A537" i="1"/>
  <c r="I537" i="1" s="1"/>
  <c r="A538" i="1"/>
  <c r="I538" i="1" s="1"/>
  <c r="A539" i="1"/>
  <c r="I539" i="1" s="1"/>
  <c r="A540" i="1"/>
  <c r="I540" i="1" s="1"/>
  <c r="A541" i="1"/>
  <c r="I541" i="1" s="1"/>
  <c r="K541" i="1" s="1"/>
  <c r="A542" i="1"/>
  <c r="I542" i="1" s="1"/>
  <c r="A543" i="1"/>
  <c r="I543" i="1" s="1"/>
  <c r="A544" i="1"/>
  <c r="I544" i="1" s="1"/>
  <c r="K544" i="1" s="1"/>
  <c r="A545" i="1"/>
  <c r="I545" i="1" s="1"/>
  <c r="K545" i="1" s="1"/>
  <c r="A546" i="1"/>
  <c r="I546" i="1" s="1"/>
  <c r="A547" i="1"/>
  <c r="I547" i="1" s="1"/>
  <c r="A548" i="1"/>
  <c r="I548" i="1" s="1"/>
  <c r="K548" i="1" s="1"/>
  <c r="A549" i="1"/>
  <c r="I549" i="1" s="1"/>
  <c r="A550" i="1"/>
  <c r="I550" i="1" s="1"/>
  <c r="A551" i="1"/>
  <c r="I551" i="1" s="1"/>
  <c r="K551" i="1" s="1"/>
  <c r="A552" i="1"/>
  <c r="I552" i="1" s="1"/>
  <c r="K552" i="1" s="1"/>
  <c r="A553" i="1"/>
  <c r="I553" i="1" s="1"/>
  <c r="K553" i="1" s="1"/>
  <c r="A554" i="1"/>
  <c r="I554" i="1" s="1"/>
  <c r="A555" i="1"/>
  <c r="I555" i="1" s="1"/>
  <c r="K555" i="1" s="1"/>
  <c r="A556" i="1"/>
  <c r="I556" i="1" s="1"/>
  <c r="K556" i="1" s="1"/>
  <c r="A557" i="1"/>
  <c r="I557" i="1" s="1"/>
  <c r="A558" i="1"/>
  <c r="I558" i="1" s="1"/>
  <c r="A559" i="1"/>
  <c r="I559" i="1" s="1"/>
  <c r="A560" i="1"/>
  <c r="I560" i="1" s="1"/>
  <c r="A561" i="1"/>
  <c r="I561" i="1" s="1"/>
  <c r="A562" i="1"/>
  <c r="I562" i="1" s="1"/>
  <c r="A563" i="1"/>
  <c r="I563" i="1" s="1"/>
  <c r="A564" i="1"/>
  <c r="I564" i="1" s="1"/>
  <c r="K564" i="1" s="1"/>
  <c r="A565" i="1"/>
  <c r="I565" i="1" s="1"/>
  <c r="A566" i="1"/>
  <c r="I566" i="1" s="1"/>
  <c r="A567" i="1"/>
  <c r="I567" i="1" s="1"/>
  <c r="A568" i="1"/>
  <c r="I568" i="1" s="1"/>
  <c r="A569" i="1"/>
  <c r="I569" i="1" s="1"/>
  <c r="K569" i="1" s="1"/>
  <c r="A570" i="1"/>
  <c r="I570" i="1" s="1"/>
  <c r="A571" i="1"/>
  <c r="I571" i="1" s="1"/>
  <c r="A572" i="1"/>
  <c r="I572" i="1" s="1"/>
  <c r="A573" i="1"/>
  <c r="I573" i="1" s="1"/>
  <c r="A574" i="1"/>
  <c r="I574" i="1" s="1"/>
  <c r="K574" i="1" s="1"/>
  <c r="A575" i="1"/>
  <c r="I575" i="1" s="1"/>
  <c r="K575" i="1" s="1"/>
  <c r="A576" i="1"/>
  <c r="I576" i="1" s="1"/>
  <c r="K576" i="1" s="1"/>
  <c r="A577" i="1"/>
  <c r="I577" i="1" s="1"/>
  <c r="A578" i="1"/>
  <c r="I578" i="1" s="1"/>
  <c r="A579" i="1"/>
  <c r="I579" i="1" s="1"/>
  <c r="K579" i="1" s="1"/>
  <c r="A580" i="1"/>
  <c r="I580" i="1" s="1"/>
  <c r="A581" i="1"/>
  <c r="I581" i="1" s="1"/>
  <c r="K581" i="1" s="1"/>
  <c r="A582" i="1"/>
  <c r="I582" i="1" s="1"/>
  <c r="K582" i="1" s="1"/>
  <c r="A583" i="1"/>
  <c r="I583" i="1" s="1"/>
  <c r="K583" i="1" s="1"/>
  <c r="A584" i="1"/>
  <c r="I584" i="1" s="1"/>
  <c r="A585" i="1"/>
  <c r="I585" i="1" s="1"/>
  <c r="A586" i="1"/>
  <c r="I586" i="1" s="1"/>
  <c r="A587" i="1"/>
  <c r="I587" i="1" s="1"/>
  <c r="A588" i="1"/>
  <c r="I588" i="1" s="1"/>
  <c r="A589" i="1"/>
  <c r="I589" i="1" s="1"/>
  <c r="K589" i="1" s="1"/>
  <c r="A590" i="1"/>
  <c r="I590" i="1" s="1"/>
  <c r="A591" i="1"/>
  <c r="I591" i="1" s="1"/>
  <c r="A592" i="1"/>
  <c r="I592" i="1" s="1"/>
  <c r="K592" i="1" s="1"/>
  <c r="A593" i="1"/>
  <c r="I593" i="1" s="1"/>
  <c r="K593" i="1" s="1"/>
  <c r="A594" i="1"/>
  <c r="I594" i="1" s="1"/>
  <c r="A595" i="1"/>
  <c r="I595" i="1" s="1"/>
  <c r="A596" i="1"/>
  <c r="I596" i="1" s="1"/>
  <c r="K596" i="1" s="1"/>
  <c r="A597" i="1"/>
  <c r="I597" i="1" s="1"/>
  <c r="A598" i="1"/>
  <c r="I598" i="1" s="1"/>
  <c r="A599" i="1"/>
  <c r="I599" i="1" s="1"/>
  <c r="A600" i="1"/>
  <c r="I600" i="1" s="1"/>
  <c r="A601" i="1"/>
  <c r="I601" i="1" s="1"/>
  <c r="A602" i="1"/>
  <c r="I602" i="1" s="1"/>
  <c r="A603" i="1"/>
  <c r="I603" i="1" s="1"/>
  <c r="K603" i="1" s="1"/>
  <c r="A604" i="1"/>
  <c r="I604" i="1" s="1"/>
  <c r="A605" i="1"/>
  <c r="I605" i="1" s="1"/>
  <c r="K605" i="1" s="1"/>
  <c r="A606" i="1"/>
  <c r="I606" i="1" s="1"/>
  <c r="K606" i="1" s="1"/>
  <c r="A607" i="1"/>
  <c r="I607" i="1" s="1"/>
  <c r="K607" i="1" s="1"/>
  <c r="A608" i="1"/>
  <c r="I608" i="1" s="1"/>
  <c r="K608" i="1" s="1"/>
  <c r="A609" i="1"/>
  <c r="I609" i="1" s="1"/>
  <c r="A610" i="1"/>
  <c r="I610" i="1" s="1"/>
  <c r="K610" i="1" s="1"/>
  <c r="A611" i="1"/>
  <c r="I611" i="1" s="1"/>
  <c r="K611" i="1" s="1"/>
  <c r="A612" i="1"/>
  <c r="I612" i="1" s="1"/>
  <c r="A613" i="1"/>
  <c r="I613" i="1" s="1"/>
  <c r="A614" i="1"/>
  <c r="I614" i="1" s="1"/>
  <c r="A615" i="1"/>
  <c r="I615" i="1" s="1"/>
  <c r="A616" i="1"/>
  <c r="I616" i="1" s="1"/>
  <c r="A617" i="1"/>
  <c r="I617" i="1" s="1"/>
  <c r="K617" i="1" s="1"/>
  <c r="A618" i="1"/>
  <c r="I618" i="1" s="1"/>
  <c r="K618" i="1" s="1"/>
  <c r="A619" i="1"/>
  <c r="I619" i="1" s="1"/>
  <c r="A620" i="1"/>
  <c r="I620" i="1" s="1"/>
  <c r="A621" i="1"/>
  <c r="I621" i="1" s="1"/>
  <c r="A622" i="1"/>
  <c r="I622" i="1" s="1"/>
  <c r="K622" i="1" s="1"/>
  <c r="A623" i="1"/>
  <c r="I623" i="1" s="1"/>
  <c r="A624" i="1"/>
  <c r="I624" i="1" s="1"/>
  <c r="A625" i="1"/>
  <c r="I625" i="1" s="1"/>
  <c r="A626" i="1"/>
  <c r="I626" i="1" s="1"/>
  <c r="K626" i="1" s="1"/>
  <c r="A627" i="1"/>
  <c r="I627" i="1" s="1"/>
  <c r="A628" i="1"/>
  <c r="I628" i="1" s="1"/>
  <c r="A629" i="1"/>
  <c r="I629" i="1" s="1"/>
  <c r="A630" i="1"/>
  <c r="I630" i="1" s="1"/>
  <c r="A631" i="1"/>
  <c r="I631" i="1" s="1"/>
  <c r="K631" i="1" s="1"/>
  <c r="A632" i="1"/>
  <c r="I632" i="1" s="1"/>
  <c r="A633" i="1"/>
  <c r="I633" i="1" s="1"/>
  <c r="A634" i="1"/>
  <c r="I634" i="1" s="1"/>
  <c r="A635" i="1"/>
  <c r="I635" i="1" s="1"/>
  <c r="A636" i="1"/>
  <c r="I636" i="1" s="1"/>
  <c r="A637" i="1"/>
  <c r="I637" i="1" s="1"/>
  <c r="A638" i="1"/>
  <c r="I638" i="1" s="1"/>
  <c r="A639" i="1"/>
  <c r="I639" i="1" s="1"/>
  <c r="K639" i="1" s="1"/>
  <c r="A640" i="1"/>
  <c r="I640" i="1" s="1"/>
  <c r="A641" i="1"/>
  <c r="I641" i="1" s="1"/>
  <c r="A642" i="1"/>
  <c r="I642" i="1" s="1"/>
  <c r="A643" i="1"/>
  <c r="I643" i="1" s="1"/>
  <c r="A644" i="1"/>
  <c r="I644" i="1" s="1"/>
  <c r="A645" i="1"/>
  <c r="I645" i="1" s="1"/>
  <c r="A646" i="1"/>
  <c r="I646" i="1" s="1"/>
  <c r="A647" i="1"/>
  <c r="I647" i="1" s="1"/>
  <c r="A648" i="1"/>
  <c r="I648" i="1" s="1"/>
  <c r="A649" i="1"/>
  <c r="I649" i="1" s="1"/>
  <c r="A650" i="1"/>
  <c r="I650" i="1" s="1"/>
  <c r="A651" i="1"/>
  <c r="I651" i="1" s="1"/>
  <c r="A652" i="1"/>
  <c r="I652" i="1" s="1"/>
  <c r="A653" i="1"/>
  <c r="I653" i="1" s="1"/>
  <c r="A654" i="1"/>
  <c r="I654" i="1" s="1"/>
  <c r="A655" i="1"/>
  <c r="I655" i="1" s="1"/>
  <c r="A656" i="1"/>
  <c r="I656" i="1" s="1"/>
  <c r="A657" i="1"/>
  <c r="I657" i="1" s="1"/>
  <c r="A658" i="1"/>
  <c r="I658" i="1" s="1"/>
  <c r="A659" i="1"/>
  <c r="I659" i="1" s="1"/>
  <c r="A660" i="1"/>
  <c r="I660" i="1" s="1"/>
  <c r="A661" i="1"/>
  <c r="I661" i="1" s="1"/>
  <c r="A662" i="1"/>
  <c r="I662" i="1" s="1"/>
  <c r="A663" i="1"/>
  <c r="I663" i="1" s="1"/>
  <c r="A664" i="1"/>
  <c r="I664" i="1" s="1"/>
  <c r="A665" i="1"/>
  <c r="I665" i="1" s="1"/>
  <c r="A666" i="1"/>
  <c r="I666" i="1" s="1"/>
  <c r="A667" i="1"/>
  <c r="I667" i="1" s="1"/>
  <c r="K667" i="1" s="1"/>
  <c r="A668" i="1"/>
  <c r="I668" i="1" s="1"/>
  <c r="A669" i="1"/>
  <c r="I669" i="1" s="1"/>
  <c r="A670" i="1"/>
  <c r="I670" i="1" s="1"/>
  <c r="A671" i="1"/>
  <c r="I671" i="1" s="1"/>
  <c r="K671" i="1" s="1"/>
  <c r="A672" i="1"/>
  <c r="I672" i="1" s="1"/>
  <c r="A673" i="1"/>
  <c r="I673" i="1" s="1"/>
  <c r="A674" i="1"/>
  <c r="I674" i="1" s="1"/>
  <c r="A675" i="1"/>
  <c r="I675" i="1" s="1"/>
  <c r="A676" i="1"/>
  <c r="I676" i="1" s="1"/>
  <c r="A677" i="1"/>
  <c r="I677" i="1" s="1"/>
  <c r="A678" i="1"/>
  <c r="I678" i="1" s="1"/>
  <c r="A679" i="1"/>
  <c r="I679" i="1" s="1"/>
  <c r="A680" i="1"/>
  <c r="I680" i="1" s="1"/>
  <c r="A681" i="1"/>
  <c r="I681" i="1" s="1"/>
  <c r="A682" i="1"/>
  <c r="I682" i="1" s="1"/>
  <c r="A683" i="1"/>
  <c r="I683" i="1" s="1"/>
  <c r="A684" i="1"/>
  <c r="I684" i="1" s="1"/>
  <c r="K684" i="1" s="1"/>
  <c r="A685" i="1"/>
  <c r="I685" i="1" s="1"/>
  <c r="K685" i="1" s="1"/>
  <c r="A686" i="1"/>
  <c r="I686" i="1" s="1"/>
  <c r="A687" i="1"/>
  <c r="I687" i="1" s="1"/>
  <c r="A688" i="1"/>
  <c r="I688" i="1" s="1"/>
  <c r="A689" i="1"/>
  <c r="I689" i="1" s="1"/>
  <c r="A690" i="1"/>
  <c r="I690" i="1" s="1"/>
  <c r="A691" i="1"/>
  <c r="I691" i="1" s="1"/>
  <c r="A692" i="1"/>
  <c r="I692" i="1" s="1"/>
  <c r="A693" i="1"/>
  <c r="I693" i="1" s="1"/>
  <c r="A694" i="1"/>
  <c r="I694" i="1" s="1"/>
  <c r="K694" i="1" s="1"/>
  <c r="A695" i="1"/>
  <c r="I695" i="1" s="1"/>
  <c r="A696" i="1"/>
  <c r="I696" i="1" s="1"/>
  <c r="K696" i="1" s="1"/>
  <c r="A697" i="1"/>
  <c r="I697" i="1" s="1"/>
  <c r="K697" i="1" s="1"/>
  <c r="A698" i="1"/>
  <c r="I698" i="1" s="1"/>
  <c r="A699" i="1"/>
  <c r="I699" i="1" s="1"/>
  <c r="K699" i="1" s="1"/>
  <c r="A700" i="1"/>
  <c r="I700" i="1" s="1"/>
  <c r="A701" i="1"/>
  <c r="I701" i="1" s="1"/>
  <c r="A702" i="1"/>
  <c r="I702" i="1" s="1"/>
  <c r="K702" i="1" s="1"/>
  <c r="A703" i="1"/>
  <c r="I703" i="1" s="1"/>
  <c r="A704" i="1"/>
  <c r="I704" i="1" s="1"/>
  <c r="A705" i="1"/>
  <c r="I705" i="1" s="1"/>
  <c r="K705" i="1" s="1"/>
  <c r="A706" i="1"/>
  <c r="I706" i="1" s="1"/>
  <c r="A707" i="1"/>
  <c r="I707" i="1" s="1"/>
  <c r="K707" i="1" s="1"/>
  <c r="A708" i="1"/>
  <c r="I708" i="1" s="1"/>
  <c r="A709" i="1"/>
  <c r="I709" i="1" s="1"/>
  <c r="A710" i="1"/>
  <c r="I710" i="1" s="1"/>
  <c r="A711" i="1"/>
  <c r="I711" i="1" s="1"/>
  <c r="A712" i="1"/>
  <c r="I712" i="1" s="1"/>
  <c r="A713" i="1"/>
  <c r="I713" i="1" s="1"/>
  <c r="A714" i="1"/>
  <c r="I714" i="1" s="1"/>
  <c r="A715" i="1"/>
  <c r="I715" i="1" s="1"/>
  <c r="A716" i="1"/>
  <c r="I716" i="1" s="1"/>
  <c r="A717" i="1"/>
  <c r="I717" i="1" s="1"/>
  <c r="A718" i="1"/>
  <c r="I718" i="1" s="1"/>
  <c r="A719" i="1"/>
  <c r="I719" i="1" s="1"/>
  <c r="A720" i="1"/>
  <c r="I720" i="1" s="1"/>
  <c r="K720" i="1" s="1"/>
  <c r="A721" i="1"/>
  <c r="I721" i="1" s="1"/>
  <c r="A722" i="1"/>
  <c r="I722" i="1" s="1"/>
  <c r="A723" i="1"/>
  <c r="I723" i="1" s="1"/>
  <c r="A724" i="1"/>
  <c r="I724" i="1" s="1"/>
  <c r="A725" i="1"/>
  <c r="I725" i="1" s="1"/>
  <c r="A726" i="1"/>
  <c r="I726" i="1" s="1"/>
  <c r="A727" i="1"/>
  <c r="I727" i="1" s="1"/>
  <c r="A728" i="1"/>
  <c r="I728" i="1" s="1"/>
  <c r="A729" i="1"/>
  <c r="I729" i="1" s="1"/>
  <c r="A730" i="1"/>
  <c r="I730" i="1" s="1"/>
  <c r="A731" i="1"/>
  <c r="I731" i="1" s="1"/>
  <c r="A732" i="1"/>
  <c r="I732" i="1" s="1"/>
  <c r="K732" i="1" s="1"/>
  <c r="A733" i="1"/>
  <c r="I733" i="1" s="1"/>
  <c r="A734" i="1"/>
  <c r="I734" i="1" s="1"/>
  <c r="A735" i="1"/>
  <c r="I735" i="1" s="1"/>
  <c r="K735" i="1" s="1"/>
  <c r="A736" i="1"/>
  <c r="I736" i="1" s="1"/>
  <c r="A737" i="1"/>
  <c r="I737" i="1" s="1"/>
  <c r="A738" i="1"/>
  <c r="I738" i="1" s="1"/>
  <c r="A739" i="1"/>
  <c r="I739" i="1" s="1"/>
  <c r="A740" i="1"/>
  <c r="I740" i="1" s="1"/>
  <c r="A741" i="1"/>
  <c r="I741" i="1" s="1"/>
  <c r="A742" i="1"/>
  <c r="I742" i="1" s="1"/>
  <c r="A743" i="1"/>
  <c r="I743" i="1" s="1"/>
  <c r="A744" i="1"/>
  <c r="I744" i="1" s="1"/>
  <c r="A745" i="1"/>
  <c r="I745" i="1" s="1"/>
  <c r="A746" i="1"/>
  <c r="I746" i="1" s="1"/>
  <c r="A747" i="1"/>
  <c r="I747" i="1" s="1"/>
  <c r="A748" i="1"/>
  <c r="I748" i="1" s="1"/>
  <c r="A749" i="1"/>
  <c r="I749" i="1" s="1"/>
  <c r="A750" i="1"/>
  <c r="I750" i="1" s="1"/>
  <c r="A751" i="1"/>
  <c r="I751" i="1" s="1"/>
  <c r="A752" i="1"/>
  <c r="I752" i="1" s="1"/>
  <c r="A753" i="1"/>
  <c r="I753" i="1" s="1"/>
  <c r="K753" i="1" s="1"/>
  <c r="A754" i="1"/>
  <c r="I754" i="1" s="1"/>
  <c r="A755" i="1"/>
  <c r="I755" i="1" s="1"/>
  <c r="A756" i="1"/>
  <c r="I756" i="1" s="1"/>
  <c r="A757" i="1"/>
  <c r="I757" i="1" s="1"/>
  <c r="A758" i="1"/>
  <c r="I758" i="1" s="1"/>
  <c r="A759" i="1"/>
  <c r="I759" i="1" s="1"/>
  <c r="K759" i="1" s="1"/>
  <c r="A760" i="1"/>
  <c r="I760" i="1" s="1"/>
  <c r="A761" i="1"/>
  <c r="I761" i="1" s="1"/>
  <c r="A762" i="1"/>
  <c r="I762" i="1" s="1"/>
  <c r="A763" i="1"/>
  <c r="I763" i="1" s="1"/>
  <c r="A764" i="1"/>
  <c r="I764" i="1" s="1"/>
  <c r="A765" i="1"/>
  <c r="I765" i="1" s="1"/>
  <c r="A766" i="1"/>
  <c r="I766" i="1" s="1"/>
  <c r="A767" i="1"/>
  <c r="I767" i="1" s="1"/>
  <c r="A768" i="1"/>
  <c r="I768" i="1" s="1"/>
  <c r="A769" i="1"/>
  <c r="I769" i="1" s="1"/>
  <c r="A770" i="1"/>
  <c r="I770" i="1" s="1"/>
  <c r="K770" i="1" s="1"/>
  <c r="A771" i="1"/>
  <c r="I771" i="1" s="1"/>
  <c r="A772" i="1"/>
  <c r="I772" i="1" s="1"/>
  <c r="A773" i="1"/>
  <c r="I773" i="1" s="1"/>
  <c r="K773" i="1" s="1"/>
  <c r="A774" i="1"/>
  <c r="I774" i="1" s="1"/>
  <c r="A775" i="1"/>
  <c r="I775" i="1" s="1"/>
  <c r="A776" i="1"/>
  <c r="I776" i="1" s="1"/>
  <c r="A777" i="1"/>
  <c r="I777" i="1" s="1"/>
  <c r="A778" i="1"/>
  <c r="I778" i="1" s="1"/>
  <c r="A779" i="1"/>
  <c r="I779" i="1" s="1"/>
  <c r="A780" i="1"/>
  <c r="I780" i="1" s="1"/>
  <c r="A781" i="1"/>
  <c r="I781" i="1" s="1"/>
  <c r="A782" i="1"/>
  <c r="I782" i="1" s="1"/>
  <c r="A783" i="1"/>
  <c r="I783" i="1" s="1"/>
  <c r="A784" i="1"/>
  <c r="I784" i="1" s="1"/>
  <c r="A785" i="1"/>
  <c r="I785" i="1" s="1"/>
  <c r="A786" i="1"/>
  <c r="I786" i="1" s="1"/>
  <c r="A787" i="1"/>
  <c r="I787" i="1" s="1"/>
  <c r="A788" i="1"/>
  <c r="I788" i="1" s="1"/>
  <c r="A789" i="1"/>
  <c r="I789" i="1" s="1"/>
  <c r="K789" i="1" s="1"/>
  <c r="A790" i="1"/>
  <c r="I790" i="1" s="1"/>
  <c r="A791" i="1"/>
  <c r="I791" i="1" s="1"/>
  <c r="A792" i="1"/>
  <c r="I792" i="1" s="1"/>
  <c r="A793" i="1"/>
  <c r="I793" i="1" s="1"/>
  <c r="A794" i="1"/>
  <c r="I794" i="1" s="1"/>
  <c r="A795" i="1"/>
  <c r="I795" i="1" s="1"/>
  <c r="A796" i="1"/>
  <c r="I796" i="1" s="1"/>
  <c r="A797" i="1"/>
  <c r="I797" i="1" s="1"/>
  <c r="A798" i="1"/>
  <c r="I798" i="1" s="1"/>
  <c r="A799" i="1"/>
  <c r="I799" i="1" s="1"/>
  <c r="A800" i="1"/>
  <c r="I800" i="1" s="1"/>
  <c r="A801" i="1"/>
  <c r="I801" i="1" s="1"/>
  <c r="A802" i="1"/>
  <c r="I802" i="1" s="1"/>
  <c r="A803" i="1"/>
  <c r="I803" i="1" s="1"/>
  <c r="A804" i="1"/>
  <c r="I804" i="1" s="1"/>
  <c r="A805" i="1"/>
  <c r="I805" i="1" s="1"/>
  <c r="A806" i="1"/>
  <c r="I806" i="1" s="1"/>
  <c r="A807" i="1"/>
  <c r="I807" i="1" s="1"/>
  <c r="A808" i="1"/>
  <c r="I808" i="1" s="1"/>
  <c r="A809" i="1"/>
  <c r="I809" i="1" s="1"/>
  <c r="A810" i="1"/>
  <c r="I810" i="1" s="1"/>
  <c r="A811" i="1"/>
  <c r="I811" i="1" s="1"/>
  <c r="K811" i="1" s="1"/>
  <c r="A812" i="1"/>
  <c r="I812" i="1" s="1"/>
  <c r="A813" i="1"/>
  <c r="I813" i="1" s="1"/>
  <c r="A814" i="1"/>
  <c r="I814" i="1" s="1"/>
  <c r="A815" i="1"/>
  <c r="I815" i="1" s="1"/>
  <c r="A816" i="1"/>
  <c r="I816" i="1" s="1"/>
  <c r="A817" i="1"/>
  <c r="I817" i="1" s="1"/>
  <c r="A818" i="1"/>
  <c r="I818" i="1" s="1"/>
  <c r="A819" i="1"/>
  <c r="I819" i="1" s="1"/>
  <c r="A820" i="1"/>
  <c r="I820" i="1" s="1"/>
  <c r="A821" i="1"/>
  <c r="I821" i="1" s="1"/>
  <c r="A822" i="1"/>
  <c r="I822" i="1" s="1"/>
  <c r="A823" i="1"/>
  <c r="I823" i="1" s="1"/>
  <c r="A824" i="1"/>
  <c r="I824" i="1" s="1"/>
  <c r="A825" i="1"/>
  <c r="I825" i="1" s="1"/>
  <c r="A826" i="1"/>
  <c r="I826" i="1" s="1"/>
  <c r="A827" i="1"/>
  <c r="I827" i="1" s="1"/>
  <c r="A828" i="1"/>
  <c r="I828" i="1" s="1"/>
  <c r="A829" i="1"/>
  <c r="I829" i="1" s="1"/>
  <c r="K829" i="1" s="1"/>
  <c r="A830" i="1"/>
  <c r="I830" i="1" s="1"/>
  <c r="A831" i="1"/>
  <c r="I831" i="1" s="1"/>
  <c r="A832" i="1"/>
  <c r="I832" i="1" s="1"/>
  <c r="K832" i="1" s="1"/>
  <c r="A833" i="1"/>
  <c r="I833" i="1" s="1"/>
  <c r="K833" i="1" s="1"/>
  <c r="A834" i="1"/>
  <c r="I834" i="1" s="1"/>
  <c r="A835" i="1"/>
  <c r="I835" i="1" s="1"/>
  <c r="K835" i="1" s="1"/>
  <c r="A836" i="1"/>
  <c r="I836" i="1" s="1"/>
  <c r="A837" i="1"/>
  <c r="I837" i="1" s="1"/>
  <c r="A838" i="1"/>
  <c r="I838" i="1" s="1"/>
  <c r="A839" i="1"/>
  <c r="I839" i="1" s="1"/>
  <c r="A840" i="1"/>
  <c r="I840" i="1" s="1"/>
  <c r="A841" i="1"/>
  <c r="I841" i="1" s="1"/>
  <c r="A842" i="1"/>
  <c r="I842" i="1" s="1"/>
  <c r="A843" i="1"/>
  <c r="I843" i="1" s="1"/>
  <c r="A844" i="1"/>
  <c r="I844" i="1" s="1"/>
  <c r="K844" i="1" s="1"/>
  <c r="A845" i="1"/>
  <c r="I845" i="1" s="1"/>
  <c r="K845" i="1" s="1"/>
  <c r="A846" i="1"/>
  <c r="I846" i="1" s="1"/>
  <c r="K846" i="1" s="1"/>
  <c r="A847" i="1"/>
  <c r="I847" i="1" s="1"/>
  <c r="K847" i="1" s="1"/>
  <c r="A848" i="1"/>
  <c r="I848" i="1" s="1"/>
  <c r="K848" i="1" s="1"/>
  <c r="A849" i="1"/>
  <c r="I849" i="1" s="1"/>
  <c r="K849" i="1" s="1"/>
  <c r="A850" i="1"/>
  <c r="I850" i="1" s="1"/>
  <c r="K850" i="1" s="1"/>
  <c r="A851" i="1"/>
  <c r="I851" i="1" s="1"/>
  <c r="K851" i="1" s="1"/>
  <c r="A852" i="1"/>
  <c r="I852" i="1" s="1"/>
  <c r="K852" i="1" s="1"/>
  <c r="A853" i="1"/>
  <c r="I853" i="1" s="1"/>
  <c r="K853" i="1" s="1"/>
  <c r="A854" i="1"/>
  <c r="I854" i="1" s="1"/>
  <c r="K854" i="1" s="1"/>
  <c r="A855" i="1"/>
  <c r="I855" i="1" s="1"/>
  <c r="K855" i="1" s="1"/>
  <c r="A856" i="1"/>
  <c r="I856" i="1" s="1"/>
  <c r="K856" i="1" s="1"/>
  <c r="A857" i="1"/>
  <c r="I857" i="1" s="1"/>
  <c r="K857" i="1" s="1"/>
  <c r="A858" i="1"/>
  <c r="I858" i="1" s="1"/>
  <c r="K858" i="1" s="1"/>
  <c r="A859" i="1"/>
  <c r="I859" i="1" s="1"/>
  <c r="K859" i="1" s="1"/>
  <c r="A860" i="1"/>
  <c r="I860" i="1" s="1"/>
  <c r="K860" i="1" s="1"/>
  <c r="A861" i="1"/>
  <c r="I861" i="1" s="1"/>
  <c r="K861" i="1" s="1"/>
  <c r="A862" i="1"/>
  <c r="I862" i="1" s="1"/>
  <c r="K862" i="1" s="1"/>
  <c r="A863" i="1"/>
  <c r="I863" i="1" s="1"/>
  <c r="K863" i="1" s="1"/>
  <c r="A864" i="1"/>
  <c r="I864" i="1" s="1"/>
  <c r="K864" i="1" s="1"/>
  <c r="A865" i="1"/>
  <c r="I865" i="1" s="1"/>
  <c r="K865" i="1" s="1"/>
  <c r="A866" i="1"/>
  <c r="I866" i="1" s="1"/>
  <c r="K866" i="1" s="1"/>
  <c r="A867" i="1"/>
  <c r="I867" i="1" s="1"/>
  <c r="K867" i="1" s="1"/>
  <c r="A868" i="1"/>
  <c r="I868" i="1" s="1"/>
  <c r="K868" i="1" s="1"/>
  <c r="A869" i="1"/>
  <c r="I869" i="1" s="1"/>
  <c r="K869" i="1" s="1"/>
  <c r="A870" i="1"/>
  <c r="I870" i="1" s="1"/>
  <c r="K870" i="1" s="1"/>
  <c r="A871" i="1"/>
  <c r="I871" i="1" s="1"/>
  <c r="K871" i="1" s="1"/>
  <c r="A12" i="1"/>
  <c r="I12" i="1" s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" i="8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12" i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2" i="9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2" i="3"/>
  <c r="A3" i="8"/>
  <c r="A4" i="8"/>
  <c r="A5" i="8"/>
  <c r="A6" i="8"/>
  <c r="A7" i="8"/>
  <c r="A8" i="8"/>
  <c r="A9" i="8"/>
  <c r="A10" i="8"/>
  <c r="A11" i="8"/>
  <c r="A2" i="8"/>
  <c r="K279" i="1" l="1"/>
  <c r="K708" i="1"/>
  <c r="K380" i="1"/>
  <c r="K612" i="1"/>
  <c r="K188" i="1"/>
  <c r="K164" i="1"/>
  <c r="K795" i="1"/>
  <c r="K308" i="1"/>
  <c r="K276" i="1"/>
  <c r="K724" i="1"/>
  <c r="K468" i="1"/>
  <c r="K436" i="1"/>
  <c r="K148" i="1"/>
  <c r="K92" i="1"/>
  <c r="K827" i="1"/>
  <c r="K763" i="1"/>
  <c r="K747" i="1"/>
  <c r="K635" i="1"/>
  <c r="K595" i="1"/>
  <c r="K91" i="1"/>
  <c r="K674" i="1"/>
  <c r="K642" i="1"/>
  <c r="K602" i="1"/>
  <c r="K386" i="1"/>
  <c r="K338" i="1"/>
  <c r="K98" i="1"/>
  <c r="K793" i="1"/>
  <c r="K761" i="1"/>
  <c r="K713" i="1"/>
  <c r="K673" i="1"/>
  <c r="K523" i="1"/>
  <c r="K283" i="1"/>
  <c r="K131" i="1"/>
  <c r="K826" i="1"/>
  <c r="K586" i="1"/>
  <c r="K538" i="1"/>
  <c r="K466" i="1"/>
  <c r="K402" i="1"/>
  <c r="K322" i="1"/>
  <c r="K218" i="1"/>
  <c r="K194" i="1"/>
  <c r="K74" i="1"/>
  <c r="K34" i="1"/>
  <c r="K824" i="1"/>
  <c r="K784" i="1"/>
  <c r="K768" i="1"/>
  <c r="K760" i="1"/>
  <c r="K736" i="1"/>
  <c r="K712" i="1"/>
  <c r="K672" i="1"/>
  <c r="K563" i="1"/>
  <c r="K531" i="1"/>
  <c r="K507" i="1"/>
  <c r="K291" i="1"/>
  <c r="K267" i="1"/>
  <c r="K227" i="1"/>
  <c r="K115" i="1"/>
  <c r="K738" i="1"/>
  <c r="K706" i="1"/>
  <c r="K634" i="1"/>
  <c r="K594" i="1"/>
  <c r="K570" i="1"/>
  <c r="K442" i="1"/>
  <c r="K394" i="1"/>
  <c r="K306" i="1"/>
  <c r="K290" i="1"/>
  <c r="K266" i="1"/>
  <c r="K226" i="1"/>
  <c r="K122" i="1"/>
  <c r="K90" i="1"/>
  <c r="K66" i="1"/>
  <c r="K42" i="1"/>
  <c r="K26" i="1"/>
  <c r="K823" i="1"/>
  <c r="K815" i="1"/>
  <c r="K799" i="1"/>
  <c r="K767" i="1"/>
  <c r="K751" i="1"/>
  <c r="K727" i="1"/>
  <c r="K687" i="1"/>
  <c r="K679" i="1"/>
  <c r="K663" i="1"/>
  <c r="K623" i="1"/>
  <c r="K615" i="1"/>
  <c r="K599" i="1"/>
  <c r="K539" i="1"/>
  <c r="K491" i="1"/>
  <c r="K459" i="1"/>
  <c r="K419" i="1"/>
  <c r="K379" i="1"/>
  <c r="K219" i="1"/>
  <c r="K187" i="1"/>
  <c r="K35" i="1"/>
  <c r="K830" i="1"/>
  <c r="K822" i="1"/>
  <c r="K814" i="1"/>
  <c r="K806" i="1"/>
  <c r="K798" i="1"/>
  <c r="K790" i="1"/>
  <c r="K782" i="1"/>
  <c r="K766" i="1"/>
  <c r="K758" i="1"/>
  <c r="K750" i="1"/>
  <c r="K742" i="1"/>
  <c r="K734" i="1"/>
  <c r="K726" i="1"/>
  <c r="K686" i="1"/>
  <c r="K678" i="1"/>
  <c r="K670" i="1"/>
  <c r="K619" i="1"/>
  <c r="K515" i="1"/>
  <c r="K403" i="1"/>
  <c r="K371" i="1"/>
  <c r="K195" i="1"/>
  <c r="K83" i="1"/>
  <c r="K810" i="1"/>
  <c r="K778" i="1"/>
  <c r="K746" i="1"/>
  <c r="K730" i="1"/>
  <c r="K690" i="1"/>
  <c r="K578" i="1"/>
  <c r="K546" i="1"/>
  <c r="K514" i="1"/>
  <c r="K482" i="1"/>
  <c r="K458" i="1"/>
  <c r="K314" i="1"/>
  <c r="K234" i="1"/>
  <c r="K210" i="1"/>
  <c r="K18" i="1"/>
  <c r="K837" i="1"/>
  <c r="K821" i="1"/>
  <c r="K813" i="1"/>
  <c r="K797" i="1"/>
  <c r="K781" i="1"/>
  <c r="K765" i="1"/>
  <c r="K757" i="1"/>
  <c r="K749" i="1"/>
  <c r="K741" i="1"/>
  <c r="K733" i="1"/>
  <c r="K725" i="1"/>
  <c r="K717" i="1"/>
  <c r="K709" i="1"/>
  <c r="K701" i="1"/>
  <c r="K693" i="1"/>
  <c r="K677" i="1"/>
  <c r="K669" i="1"/>
  <c r="K657" i="1"/>
  <c r="K633" i="1"/>
  <c r="K625" i="1"/>
  <c r="K609" i="1"/>
  <c r="K601" i="1"/>
  <c r="K585" i="1"/>
  <c r="K561" i="1"/>
  <c r="K537" i="1"/>
  <c r="K521" i="1"/>
  <c r="K513" i="1"/>
  <c r="K505" i="1"/>
  <c r="K497" i="1"/>
  <c r="K465" i="1"/>
  <c r="K457" i="1"/>
  <c r="K441" i="1"/>
  <c r="K393" i="1"/>
  <c r="K385" i="1"/>
  <c r="K377" i="1"/>
  <c r="K337" i="1"/>
  <c r="K265" i="1"/>
  <c r="K233" i="1"/>
  <c r="K209" i="1"/>
  <c r="K201" i="1"/>
  <c r="K153" i="1"/>
  <c r="K145" i="1"/>
  <c r="K129" i="1"/>
  <c r="K113" i="1"/>
  <c r="K73" i="1"/>
  <c r="K17" i="1"/>
  <c r="K656" i="1"/>
  <c r="K640" i="1"/>
  <c r="K616" i="1"/>
  <c r="K600" i="1"/>
  <c r="K584" i="1"/>
  <c r="K568" i="1"/>
  <c r="K560" i="1"/>
  <c r="K432" i="1"/>
  <c r="K416" i="1"/>
  <c r="K408" i="1"/>
  <c r="K360" i="1"/>
  <c r="K352" i="1"/>
  <c r="K344" i="1"/>
  <c r="K320" i="1"/>
  <c r="K304" i="1"/>
  <c r="K296" i="1"/>
  <c r="K280" i="1"/>
  <c r="K256" i="1"/>
  <c r="K248" i="1"/>
  <c r="K240" i="1"/>
  <c r="K224" i="1"/>
  <c r="K216" i="1"/>
  <c r="K184" i="1"/>
  <c r="K176" i="1"/>
  <c r="K168" i="1"/>
  <c r="K152" i="1"/>
  <c r="K128" i="1"/>
  <c r="K112" i="1"/>
  <c r="K96" i="1"/>
  <c r="K88" i="1"/>
  <c r="K80" i="1"/>
  <c r="K48" i="1"/>
  <c r="K567" i="1"/>
  <c r="K559" i="1"/>
  <c r="K543" i="1"/>
  <c r="K511" i="1"/>
  <c r="K503" i="1"/>
  <c r="K479" i="1"/>
  <c r="K463" i="1"/>
  <c r="K455" i="1"/>
  <c r="K439" i="1"/>
  <c r="K431" i="1"/>
  <c r="K407" i="1"/>
  <c r="K399" i="1"/>
  <c r="K383" i="1"/>
  <c r="K375" i="1"/>
  <c r="K359" i="1"/>
  <c r="K351" i="1"/>
  <c r="K343" i="1"/>
  <c r="K335" i="1"/>
  <c r="K327" i="1"/>
  <c r="K311" i="1"/>
  <c r="K303" i="1"/>
  <c r="K295" i="1"/>
  <c r="K271" i="1"/>
  <c r="K263" i="1"/>
  <c r="K247" i="1"/>
  <c r="K239" i="1"/>
  <c r="K223" i="1"/>
  <c r="K207" i="1"/>
  <c r="K199" i="1"/>
  <c r="K183" i="1"/>
  <c r="K159" i="1"/>
  <c r="K151" i="1"/>
  <c r="K119" i="1"/>
  <c r="K95" i="1"/>
  <c r="K87" i="1"/>
  <c r="K71" i="1"/>
  <c r="K63" i="1"/>
  <c r="K55" i="1"/>
  <c r="K47" i="1"/>
  <c r="K39" i="1"/>
  <c r="K15" i="1"/>
  <c r="K662" i="1"/>
  <c r="K654" i="1"/>
  <c r="K638" i="1"/>
  <c r="K630" i="1"/>
  <c r="K614" i="1"/>
  <c r="K598" i="1"/>
  <c r="K590" i="1"/>
  <c r="K566" i="1"/>
  <c r="K558" i="1"/>
  <c r="K550" i="1"/>
  <c r="K542" i="1"/>
  <c r="K518" i="1"/>
  <c r="K510" i="1"/>
  <c r="K502" i="1"/>
  <c r="K486" i="1"/>
  <c r="K478" i="1"/>
  <c r="K462" i="1"/>
  <c r="K446" i="1"/>
  <c r="K406" i="1"/>
  <c r="K398" i="1"/>
  <c r="K382" i="1"/>
  <c r="K374" i="1"/>
  <c r="K366" i="1"/>
  <c r="K358" i="1"/>
  <c r="K350" i="1"/>
  <c r="K342" i="1"/>
  <c r="K334" i="1"/>
  <c r="K326" i="1"/>
  <c r="K318" i="1"/>
  <c r="K310" i="1"/>
  <c r="K302" i="1"/>
  <c r="K294" i="1"/>
  <c r="K286" i="1"/>
  <c r="K278" i="1"/>
  <c r="K270" i="1"/>
  <c r="K262" i="1"/>
  <c r="K254" i="1"/>
  <c r="K246" i="1"/>
  <c r="K238" i="1"/>
  <c r="K214" i="1"/>
  <c r="K206" i="1"/>
  <c r="K198" i="1"/>
  <c r="K182" i="1"/>
  <c r="K158" i="1"/>
  <c r="K150" i="1"/>
  <c r="K142" i="1"/>
  <c r="K134" i="1"/>
  <c r="K118" i="1"/>
  <c r="K102" i="1"/>
  <c r="K94" i="1"/>
  <c r="K62" i="1"/>
  <c r="K54" i="1"/>
  <c r="K38" i="1"/>
  <c r="K30" i="1"/>
  <c r="K22" i="1"/>
  <c r="K661" i="1"/>
  <c r="K653" i="1"/>
  <c r="K645" i="1"/>
  <c r="K637" i="1"/>
  <c r="K621" i="1"/>
  <c r="K613" i="1"/>
  <c r="K597" i="1"/>
  <c r="K573" i="1"/>
  <c r="K565" i="1"/>
  <c r="K557" i="1"/>
  <c r="K549" i="1"/>
  <c r="K533" i="1"/>
  <c r="K525" i="1"/>
  <c r="K517" i="1"/>
  <c r="K509" i="1"/>
  <c r="K501" i="1"/>
  <c r="K477" i="1"/>
  <c r="K461" i="1"/>
  <c r="K445" i="1"/>
  <c r="K413" i="1"/>
  <c r="K405" i="1"/>
  <c r="K389" i="1"/>
  <c r="K341" i="1"/>
  <c r="K325" i="1"/>
  <c r="K317" i="1"/>
  <c r="K309" i="1"/>
  <c r="K301" i="1"/>
  <c r="K293" i="1"/>
  <c r="K285" i="1"/>
  <c r="K269" i="1"/>
  <c r="K261" i="1"/>
  <c r="K253" i="1"/>
  <c r="K245" i="1"/>
  <c r="K229" i="1"/>
  <c r="K213" i="1"/>
  <c r="K205" i="1"/>
  <c r="K197" i="1"/>
  <c r="K189" i="1"/>
  <c r="K181" i="1"/>
  <c r="K165" i="1"/>
  <c r="K149" i="1"/>
  <c r="K141" i="1"/>
  <c r="K133" i="1"/>
  <c r="K117" i="1"/>
  <c r="K109" i="1"/>
  <c r="K101" i="1"/>
  <c r="K69" i="1"/>
  <c r="K37" i="1"/>
  <c r="K103" i="1"/>
  <c r="K79" i="1"/>
  <c r="K31" i="1"/>
  <c r="K777" i="1"/>
  <c r="K641" i="1"/>
  <c r="K828" i="1"/>
  <c r="K820" i="1"/>
  <c r="K812" i="1"/>
  <c r="K804" i="1"/>
  <c r="K788" i="1"/>
  <c r="K772" i="1"/>
  <c r="K764" i="1"/>
  <c r="K756" i="1"/>
  <c r="K748" i="1"/>
  <c r="K740" i="1"/>
  <c r="K716" i="1"/>
  <c r="K692" i="1"/>
  <c r="K676" i="1"/>
  <c r="K668" i="1"/>
  <c r="K660" i="1"/>
  <c r="K644" i="1"/>
  <c r="K636" i="1"/>
  <c r="K628" i="1"/>
  <c r="K620" i="1"/>
  <c r="K604" i="1"/>
  <c r="K588" i="1"/>
  <c r="K580" i="1"/>
  <c r="K540" i="1"/>
  <c r="K532" i="1"/>
  <c r="K524" i="1"/>
  <c r="K508" i="1"/>
  <c r="K492" i="1"/>
  <c r="K476" i="1"/>
  <c r="K44" i="1"/>
  <c r="K36" i="1"/>
  <c r="K28" i="1"/>
  <c r="K802" i="1"/>
  <c r="K722" i="1"/>
  <c r="K698" i="1"/>
  <c r="K658" i="1"/>
  <c r="K723" i="1"/>
  <c r="K816" i="1"/>
  <c r="K752" i="1"/>
  <c r="K688" i="1"/>
  <c r="K841" i="1"/>
  <c r="K825" i="1"/>
  <c r="K817" i="1"/>
  <c r="K809" i="1"/>
  <c r="K801" i="1"/>
  <c r="K785" i="1"/>
  <c r="K769" i="1"/>
  <c r="K745" i="1"/>
  <c r="K737" i="1"/>
  <c r="K729" i="1"/>
  <c r="K721" i="1"/>
  <c r="K689" i="1"/>
  <c r="K681" i="1"/>
  <c r="K665" i="1"/>
  <c r="K649" i="1"/>
  <c r="K577" i="1"/>
  <c r="K489" i="1"/>
  <c r="K481" i="1"/>
  <c r="K449" i="1"/>
  <c r="K417" i="1"/>
  <c r="K361" i="1"/>
  <c r="K353" i="1"/>
  <c r="K345" i="1"/>
  <c r="K281" i="1"/>
  <c r="K257" i="1"/>
  <c r="K177" i="1"/>
  <c r="K169" i="1"/>
  <c r="K161" i="1"/>
  <c r="K89" i="1"/>
  <c r="K81" i="1"/>
  <c r="K65" i="1"/>
  <c r="K49" i="1"/>
  <c r="K839" i="1"/>
  <c r="K783" i="1"/>
  <c r="K647" i="1"/>
  <c r="K838" i="1"/>
  <c r="K774" i="1"/>
  <c r="K718" i="1"/>
  <c r="K710" i="1"/>
  <c r="K646" i="1"/>
  <c r="K805" i="1"/>
  <c r="K629" i="1"/>
  <c r="K836" i="1"/>
  <c r="K796" i="1"/>
  <c r="K780" i="1"/>
  <c r="K700" i="1"/>
  <c r="K652" i="1"/>
  <c r="K840" i="1"/>
  <c r="K808" i="1"/>
  <c r="K800" i="1"/>
  <c r="K792" i="1"/>
  <c r="K776" i="1"/>
  <c r="K744" i="1"/>
  <c r="K728" i="1"/>
  <c r="K704" i="1"/>
  <c r="K680" i="1"/>
  <c r="K664" i="1"/>
  <c r="K648" i="1"/>
  <c r="K632" i="1"/>
  <c r="K624" i="1"/>
  <c r="K520" i="1"/>
  <c r="K504" i="1"/>
  <c r="K496" i="1"/>
  <c r="K488" i="1"/>
  <c r="K480" i="1"/>
  <c r="K472" i="1"/>
  <c r="K464" i="1"/>
  <c r="K456" i="1"/>
  <c r="K376" i="1"/>
  <c r="K328" i="1"/>
  <c r="K272" i="1"/>
  <c r="K208" i="1"/>
  <c r="K200" i="1"/>
  <c r="K160" i="1"/>
  <c r="K144" i="1"/>
  <c r="K12" i="1"/>
  <c r="K420" i="1"/>
  <c r="K572" i="1"/>
  <c r="K818" i="1"/>
  <c r="K714" i="1"/>
  <c r="K666" i="1"/>
  <c r="K554" i="1"/>
  <c r="K522" i="1"/>
  <c r="K450" i="1"/>
  <c r="K410" i="1"/>
  <c r="K378" i="1"/>
  <c r="K362" i="1"/>
  <c r="K354" i="1"/>
  <c r="K330" i="1"/>
  <c r="K282" i="1"/>
  <c r="K178" i="1"/>
  <c r="K162" i="1"/>
  <c r="K146" i="1"/>
  <c r="K138" i="1"/>
  <c r="K130" i="1"/>
  <c r="K82" i="1"/>
  <c r="K50" i="1"/>
  <c r="K834" i="1"/>
  <c r="K842" i="1"/>
  <c r="K794" i="1"/>
  <c r="K762" i="1"/>
  <c r="K650" i="1"/>
  <c r="K448" i="1"/>
  <c r="K364" i="1"/>
  <c r="K786" i="1"/>
  <c r="K754" i="1"/>
  <c r="K682" i="1"/>
  <c r="K562" i="1"/>
  <c r="K530" i="1"/>
  <c r="K831" i="1"/>
  <c r="K807" i="1"/>
  <c r="K791" i="1"/>
  <c r="K775" i="1"/>
  <c r="K743" i="1"/>
  <c r="K719" i="1"/>
  <c r="K711" i="1"/>
  <c r="K703" i="1"/>
  <c r="K695" i="1"/>
  <c r="K655" i="1"/>
  <c r="K591" i="1"/>
  <c r="K787" i="1"/>
  <c r="K715" i="1"/>
  <c r="K691" i="1"/>
  <c r="K675" i="1"/>
  <c r="K659" i="1"/>
  <c r="K651" i="1"/>
  <c r="K643" i="1"/>
  <c r="K627" i="1"/>
  <c r="K587" i="1"/>
  <c r="K571" i="1"/>
  <c r="K547" i="1"/>
  <c r="K451" i="1"/>
  <c r="K443" i="1"/>
  <c r="K411" i="1"/>
  <c r="K363" i="1"/>
  <c r="K339" i="1"/>
  <c r="K323" i="1"/>
  <c r="K315" i="1"/>
  <c r="K307" i="1"/>
  <c r="K275" i="1"/>
  <c r="K843" i="1"/>
  <c r="K779" i="1"/>
  <c r="K819" i="1"/>
  <c r="K771" i="1"/>
  <c r="K739" i="1"/>
  <c r="K683" i="1"/>
  <c r="K731" i="1"/>
  <c r="K803" i="1"/>
  <c r="K755" i="1"/>
  <c r="K412" i="1"/>
  <c r="K388" i="1"/>
  <c r="K324" i="1"/>
  <c r="K316" i="1"/>
  <c r="K300" i="1"/>
  <c r="K260" i="1"/>
  <c r="K236" i="1"/>
  <c r="K228" i="1"/>
  <c r="K212" i="1"/>
  <c r="K204" i="1"/>
  <c r="K156" i="1"/>
  <c r="K124" i="1"/>
  <c r="K116" i="1"/>
  <c r="K108" i="1"/>
  <c r="K100" i="1"/>
  <c r="K52" i="1"/>
  <c r="K235" i="1"/>
  <c r="K179" i="1"/>
  <c r="K171" i="1"/>
  <c r="K155" i="1"/>
  <c r="K99" i="1"/>
  <c r="K75" i="1"/>
  <c r="K59" i="1"/>
  <c r="K51" i="1"/>
  <c r="K43" i="1"/>
  <c r="K27" i="1"/>
  <c r="K120" i="1"/>
  <c r="K72" i="1"/>
  <c r="K32" i="1"/>
  <c r="K16" i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2" i="3"/>
  <c r="I2" i="3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2" i="7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23C3782-A2D4-4567-9E63-AE9803A1145B}" odcFile="E:\Users\quali.lucas\OneDrive - SEBRAE\Documentos\As minhas origens de dados\10.1.100.167 SMEDW_V3_SSAS SME.odc" keepAlive="1" name="10.1.100.167 SMEDW_V3_SSAS SME" type="5" refreshedVersion="8" background="1">
    <dbPr connection="Provider=MSOLAP.8;Integrated Security=SSPI;Persist Security Info=True;Initial Catalog=SMEDW_V3_SSAS;Data Source=10.1.100.167;MDX Compatibility=1;Safety Options=2;MDX Missing Member Mode=Error;Update Isolation Level=2" command="SM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10.1.100.167 SMEDW_V3_SSAS SME"/>
    <s v="{[PPA].[PPA com Fotografia].[Descrição de PPA com Fotografia].&amp;[202212]}"/>
    <s v="{[Tempo].[Ano].[Número Ano].&amp;[2022]}"/>
    <s v="{[Mensuração do Resultado].[Mensuração do Resultado].[Mensuração do Resultado].&amp;[T1],[Mensuração do Resultado].[Mensuração do Resultado].[Mensuração do Resultado].&amp;[T2],[Mensuração do Resultado].[Mensuração do Resultado].[Mensuração do Resultado].&amp;[T3],[Mensuração do Resultado].[Mensuração do Resultado].[Mensuração do Resultado].&amp;[T4],[Mensuração do Resultado].[Mensuração do Resultado].[Mensuração do Resultado].&amp;[T5],[Mensuração do Resultado].[Mensuração do Resultado].[Mensuração do Resultado].&amp;[T6],[Mensuração do Resultado].[Mensuração do Resultado].[Mensuração do Resultado].&amp;[T7],[Mensuração do Resultado].[Mensuração do Resultado].[Mensuração do Resultado].&amp;[T8],[Mensuração do Resultado].[Mensuração do Resultado].[Mensuração do Resultado].&amp;[T9],[Mensuração do Resultado].[Mensuração do Resultado].[Mensuração do Resultado].&amp;[T10],[Mensuração do Resultado].[Mensuração do Resultado].[Mensuração do Resultado].&amp;[T11],[Mensuração do Resultado].[Mensuração do Resultado].[Mensuração do Resultado].&amp;[T12],[Mensuração do Resultado].[Mensuração do Resultado].[Mensuração do Resultado].&amp;[T13],[Mensuração do Resultado].[Mensuração do Resultado].[Mensuração do Resultado].&amp;[T14],[Mensuração do Resultado].[Mensuração do Resultado].[Mensuração do Resultado].&amp;[T15],[Mensuração do Resultado].[Mensuração do Resultado].[Mensuração do Resultado].&amp;[T16],[Mensuração do Resultado].[Mensuração do Resultado].[Mensuração do Resultado].&amp;[T17],[Mensuração do Resultado].[Mensuração do Resultado].[Mensuração do Resultado].&amp;[T18],[Mensuração do Resultado].[Mensuração do Resultado].[Mensuração do Resultado].&amp;[T19],[Mensuração do Resultado].[Mensuração do Resultado].[Mensuração do Resultado].&amp;[T20],[Mensuração do Resultado].[Mensuração do Resultado].[Mensuração do Resultado].&amp;[Não Informado],[Mensuração do Resultado].[Mensuração do Resultado].[Mensuração do Resultado].&amp;[Não se Aplica],[Mensuração do Resultado].[Mensuração do Resultado].[Mensuração do Resultado].&amp;[Não Encontrado]}"/>
    <s v="{[Programa].[Programa Iniciativa por Tipo].[Tipo de Programa].&amp;[1N]}"/>
    <s v="{[Iniciativa].[Iniciativa por Tipo].[Descrição de Tipologia por Tipo].&amp;[AT]&amp;[PS]}"/>
    <s v="{[Iniciativa].[Indicador de Iniciativa Ativa].&amp;[S]}"/>
  </metadataStrings>
  <mdxMetadata count="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<sst xmlns="http://schemas.openxmlformats.org/spreadsheetml/2006/main" count="17982" uniqueCount="746">
  <si>
    <t>PPA com Fotografia</t>
  </si>
  <si>
    <t>Ano</t>
  </si>
  <si>
    <t>PPA 2022 - 2022/Dez</t>
  </si>
  <si>
    <t>2022</t>
  </si>
  <si>
    <t>Mensuração do Resultado</t>
  </si>
  <si>
    <t>Programa Iniciativa por Tipo</t>
  </si>
  <si>
    <t>Programa Nacional</t>
  </si>
  <si>
    <t>Iniciativa por Tipo</t>
  </si>
  <si>
    <t>Indicador de Iniciativa Ativa</t>
  </si>
  <si>
    <t>Desenvolvimento de Produtos e Serviços</t>
  </si>
  <si>
    <t>S</t>
  </si>
  <si>
    <t>Total Geral</t>
  </si>
  <si>
    <t>Valor Meta</t>
  </si>
  <si>
    <t>Valor Mensuração</t>
  </si>
  <si>
    <t>PG_Município com presença continuada de técnico residente do Sebrae na microrregião. - Número - Obter</t>
  </si>
  <si>
    <t>PG_Municípios com conjunto de políticas públicas para melhoria do ambiente de negócios implementado - Número - Obter</t>
  </si>
  <si>
    <t>PG_Municípios com projetos de mobilização e articulação de lideranças implementados - Número - Obter</t>
  </si>
  <si>
    <t>PG_Tempo de abertura de empresas - horas - Obter</t>
  </si>
  <si>
    <t>PG_Atendimento por cliente - Número - Obter</t>
  </si>
  <si>
    <t>PG_Clientes atendidos por serviços digitais - Número - Obter</t>
  </si>
  <si>
    <t>PG_Cobertura do Atendimento (microempresas e empresas de pequeno porte) - % - Obter</t>
  </si>
  <si>
    <t>PG_Pequenos Negócios Atendidos - Número - Obter</t>
  </si>
  <si>
    <t>PG_Recomendação (NPS) - pontos - Obter</t>
  </si>
  <si>
    <t>PG_Inovação e Modernização - % - Obter</t>
  </si>
  <si>
    <t>PG_Municípios com ecossistemas de inovação mapeados - Número - Obter</t>
  </si>
  <si>
    <t>PG_Pequenos Negócios atendidos com solução de Inovação - Número - Obter</t>
  </si>
  <si>
    <t>PG_Índice Gartner de Data &amp; Analytics - Pontos (1 a 5) - Aumentar</t>
  </si>
  <si>
    <t>PG_Produtividade do Trabalho - % - Aumentar</t>
  </si>
  <si>
    <t>PG_Taxa de Alcance - Faturamento - % - Obter</t>
  </si>
  <si>
    <t>PG_Geração de Receita Própria - % - Obter</t>
  </si>
  <si>
    <t>PG_Imagem junto à Sociedade - Pontos (0 a 10) - Obter</t>
  </si>
  <si>
    <t>PG_Imagem junto aos Pequenos Negócios - Pontos (0 a 10) - Obter</t>
  </si>
  <si>
    <t>PG_Atendimento a estudantes em soluções de Educação Empreendedora - Número - Obter</t>
  </si>
  <si>
    <t>PG_Escolas com projeto Escola Empreendedora implementado - Número - Obter</t>
  </si>
  <si>
    <t>PG_Professores atendidos em soluções de Educação Empreendedora - professores - Obter</t>
  </si>
  <si>
    <t>PG_Recomendação (NPS) - Professores - pontos - Obter</t>
  </si>
  <si>
    <t>PROGRAMA NACIONAL - Ambiente de Negócios</t>
  </si>
  <si>
    <t>PROGRAMA NACIONAL - Cliente em Foco</t>
  </si>
  <si>
    <t>PROGRAMA NACIONAL - Brasil + Inovador</t>
  </si>
  <si>
    <t>PROGRAMA NACIONAL - Inteligência de Dados</t>
  </si>
  <si>
    <t>PROGRAMA NACIONAL - Brasil + Competitivo</t>
  </si>
  <si>
    <t>PROGRAMA NACIONAL - Sebrae + Receitas</t>
  </si>
  <si>
    <t>PROGRAMA NACIONAL - Gestão da Marca</t>
  </si>
  <si>
    <t>PROGRAMA NACIONAL - Educação Empreendedora</t>
  </si>
  <si>
    <t>Valores</t>
  </si>
  <si>
    <t>Nº da Iniciativa</t>
  </si>
  <si>
    <t>Nome de Programa</t>
  </si>
  <si>
    <t>Resultado</t>
  </si>
  <si>
    <t>Monitoramento das Mensurações dos Indicadores de Resultado de Programa Nacional no SGE - 2022</t>
  </si>
  <si>
    <t>AP000574ATPS</t>
  </si>
  <si>
    <t>AP000577ATPS</t>
  </si>
  <si>
    <t>PROGRAMA NACIONAL - Transformação Digital</t>
  </si>
  <si>
    <t>PG_Downloads do aplicativo Sebrae - Número - Obter</t>
  </si>
  <si>
    <t>PG_Índice de Maturidade Digital do Sistema Sebrae - Pontos (1 a 5) - Obter</t>
  </si>
  <si>
    <t>AP000578ATPS</t>
  </si>
  <si>
    <t>AP000579ATPS</t>
  </si>
  <si>
    <t>PROGRAMA NACIONAL - Portfólio em Rede</t>
  </si>
  <si>
    <t>PG_Aplicabilidade - Pontos (0 a 10) - Obter</t>
  </si>
  <si>
    <t>PG_Efetividade - Pontos (0 a 10) - Obter</t>
  </si>
  <si>
    <t>PG_NPS (Net Promoter Score) de Produto ou Serviço - pontos - Obter</t>
  </si>
  <si>
    <t>AP000580ATPS</t>
  </si>
  <si>
    <t>AP000581ATPS</t>
  </si>
  <si>
    <t>AP000582ATPS</t>
  </si>
  <si>
    <t>AP000584ATPS</t>
  </si>
  <si>
    <t>AP000585ATPS</t>
  </si>
  <si>
    <t>AP000586ATPS</t>
  </si>
  <si>
    <t>PROGRAMA NACIONAL - Gestão Estratégica de Pessoas</t>
  </si>
  <si>
    <t>PG_Diagnóstico de Maturidade dos processos de gestão de pessoas - pontos - Obter</t>
  </si>
  <si>
    <t>PG_Grau de implementação do SGP 9.0 no Sistema Sebrae - % - Obter</t>
  </si>
  <si>
    <t>AP000587ATPS</t>
  </si>
  <si>
    <t>PROGRAMA NACIONAL - Sebrae + Finanças</t>
  </si>
  <si>
    <t>PG_Clientes com garantia do Fampe assistidos na fase pós-crédito - % - Obter</t>
  </si>
  <si>
    <t>AP000588ATPS</t>
  </si>
  <si>
    <t>PROGRAMA NACIONAL - Transformação Organizacional</t>
  </si>
  <si>
    <t>PG_Equipamentos de TI com vida útil exaurida - % - Obter</t>
  </si>
  <si>
    <t>PG_Incidentes de segurança tratados - % - Obter</t>
  </si>
  <si>
    <t>PG_Unidades do Sebrae com Office 365 implementado - % - Obter</t>
  </si>
  <si>
    <t>AP000589ATPS</t>
  </si>
  <si>
    <t>AP000607ATPS</t>
  </si>
  <si>
    <t>AC000627ATPS</t>
  </si>
  <si>
    <t>PG_Favorabilidade do clima organizacional - % - Obter</t>
  </si>
  <si>
    <t>AC000629ATPS</t>
  </si>
  <si>
    <t>AC000672ATPS</t>
  </si>
  <si>
    <t>AC000673ATPS</t>
  </si>
  <si>
    <t>AC000677ATPS</t>
  </si>
  <si>
    <t>AC000689ATPS</t>
  </si>
  <si>
    <t>AC000695ATPS</t>
  </si>
  <si>
    <t>AC000698ATPS</t>
  </si>
  <si>
    <t>AC000704ATPS</t>
  </si>
  <si>
    <t>AC000705ATPS</t>
  </si>
  <si>
    <t>AC000706ATPS</t>
  </si>
  <si>
    <t>AC000707ATPS</t>
  </si>
  <si>
    <t>AC000708ATPS</t>
  </si>
  <si>
    <t>AC000709ATPS</t>
  </si>
  <si>
    <t>AL000739ATPS</t>
  </si>
  <si>
    <t>AL000740ATPS</t>
  </si>
  <si>
    <t>AL000741ATPS</t>
  </si>
  <si>
    <t>AL000743ATPS</t>
  </si>
  <si>
    <t>AL000745ATPS</t>
  </si>
  <si>
    <t>AL000766ATPS</t>
  </si>
  <si>
    <t>AL000771ATPS</t>
  </si>
  <si>
    <t>Entregas de Atividades - Número - Obter</t>
  </si>
  <si>
    <t>AL000772ATPS</t>
  </si>
  <si>
    <t>AL000773ATPS</t>
  </si>
  <si>
    <t>AM000913ATPS</t>
  </si>
  <si>
    <t>AM000915ATPS</t>
  </si>
  <si>
    <t>AM000917ATPS</t>
  </si>
  <si>
    <t>AM000921ATPS</t>
  </si>
  <si>
    <t>AM001001ATPS</t>
  </si>
  <si>
    <t>AM001033ATPS</t>
  </si>
  <si>
    <t>AM001036ATPS</t>
  </si>
  <si>
    <t>AM001039ATPS</t>
  </si>
  <si>
    <t>BA001796ATPS</t>
  </si>
  <si>
    <t>BA001797ATPS</t>
  </si>
  <si>
    <t>BA001804ATPS</t>
  </si>
  <si>
    <t>BA001925ATPS</t>
  </si>
  <si>
    <t>BA001999ATPS</t>
  </si>
  <si>
    <t>BA002004ATPS</t>
  </si>
  <si>
    <t>BA002011ATPS</t>
  </si>
  <si>
    <t>BA002013ATPS</t>
  </si>
  <si>
    <t>BA002014ATPS</t>
  </si>
  <si>
    <t>CE001523ATPS</t>
  </si>
  <si>
    <t>CE001524ATPS</t>
  </si>
  <si>
    <t>CE001534ATPS</t>
  </si>
  <si>
    <t>CE001544ATPS</t>
  </si>
  <si>
    <t>CE001640ATPS</t>
  </si>
  <si>
    <t>CE001641ATPS</t>
  </si>
  <si>
    <t>CE001643ATPS</t>
  </si>
  <si>
    <t>Municípios atendidos com Cidade Empreendedora - Número - Obter</t>
  </si>
  <si>
    <t>CE001644ATPS</t>
  </si>
  <si>
    <t>CE001700ATPS</t>
  </si>
  <si>
    <t>CE001702ATPS</t>
  </si>
  <si>
    <t>CE001713ATPS</t>
  </si>
  <si>
    <t>DF000817ATPS</t>
  </si>
  <si>
    <t>DF000831ATPS</t>
  </si>
  <si>
    <t>DF000834ATPS</t>
  </si>
  <si>
    <t>DF000835ATPS</t>
  </si>
  <si>
    <t>DF000836ATPS</t>
  </si>
  <si>
    <t>DF000837ATPS</t>
  </si>
  <si>
    <t>DF000838ATPS</t>
  </si>
  <si>
    <t>DF000839ATPS</t>
  </si>
  <si>
    <t>DF000841ATPS</t>
  </si>
  <si>
    <t>DF000845ATPS</t>
  </si>
  <si>
    <t>DF000848ATPS</t>
  </si>
  <si>
    <t>ES001037ATPS</t>
  </si>
  <si>
    <t>ES001039ATPS</t>
  </si>
  <si>
    <t>ES001040ATPS</t>
  </si>
  <si>
    <t>ES001042ATPS</t>
  </si>
  <si>
    <t>ES001044ATPS</t>
  </si>
  <si>
    <t>ES001137ATPS</t>
  </si>
  <si>
    <t>ES001155ATPS</t>
  </si>
  <si>
    <t>ES001156ATPS</t>
  </si>
  <si>
    <t>ES001157ATPS</t>
  </si>
  <si>
    <t>PG_Disponibilidade das aplicações - % - Obter</t>
  </si>
  <si>
    <t>GO001004ATPS</t>
  </si>
  <si>
    <t>GO001011ATPS</t>
  </si>
  <si>
    <t>GO001017ATPS</t>
  </si>
  <si>
    <t>GO001053ATPS</t>
  </si>
  <si>
    <t>GO001063ATPS</t>
  </si>
  <si>
    <t>GO001072ATPS</t>
  </si>
  <si>
    <t>GO001084ATPS</t>
  </si>
  <si>
    <t>GO001085ATPS</t>
  </si>
  <si>
    <t>GO001086ATPS</t>
  </si>
  <si>
    <t>GO001087ATPS</t>
  </si>
  <si>
    <t>GO001088ATPS</t>
  </si>
  <si>
    <t>GO001089ATPS</t>
  </si>
  <si>
    <t>GO001091ATPS</t>
  </si>
  <si>
    <t>MA001145ATPS</t>
  </si>
  <si>
    <t>MA001237ATPS</t>
  </si>
  <si>
    <t>MA001247ATPS</t>
  </si>
  <si>
    <t>MA001249ATPS</t>
  </si>
  <si>
    <t>MA001258ATPS</t>
  </si>
  <si>
    <t>MA001260ATPS</t>
  </si>
  <si>
    <t>MA001262ATPS</t>
  </si>
  <si>
    <t>MA001263ATPS</t>
  </si>
  <si>
    <t>MA001264ATPS</t>
  </si>
  <si>
    <t>MA001265ATPS</t>
  </si>
  <si>
    <t>MA001267ATPS</t>
  </si>
  <si>
    <t>MG003413ATPS</t>
  </si>
  <si>
    <t>MG003427ATPS</t>
  </si>
  <si>
    <t>PG_Volume de Crédito Concedido com Garantia do FAMPE - % - Obter</t>
  </si>
  <si>
    <t>MG003428ATPS</t>
  </si>
  <si>
    <t>MG003429ATPS</t>
  </si>
  <si>
    <t>MG003430ATPS</t>
  </si>
  <si>
    <t>MG003431ATPS</t>
  </si>
  <si>
    <t>MG003432ATPS</t>
  </si>
  <si>
    <t>MG003434ATPS</t>
  </si>
  <si>
    <t>MG003435ATPS</t>
  </si>
  <si>
    <t>MG003436ATPS</t>
  </si>
  <si>
    <t>MG003442ATPS</t>
  </si>
  <si>
    <t>MS000739ATPS</t>
  </si>
  <si>
    <t>MS000761ATPS</t>
  </si>
  <si>
    <t>MS000762ATPS</t>
  </si>
  <si>
    <t>MS000763ATPS</t>
  </si>
  <si>
    <t>MS000764ATPS</t>
  </si>
  <si>
    <t>MS000765ATPS</t>
  </si>
  <si>
    <t>MS000766ATPS</t>
  </si>
  <si>
    <t>MS000767ATPS</t>
  </si>
  <si>
    <t>MS000775ATPS</t>
  </si>
  <si>
    <t>MT000600ATPS</t>
  </si>
  <si>
    <t>MT000605ATPS</t>
  </si>
  <si>
    <t>MT000606ATPS</t>
  </si>
  <si>
    <t>MT000612ATPS</t>
  </si>
  <si>
    <t>MT000613ATPS</t>
  </si>
  <si>
    <t>MT000649ATPS</t>
  </si>
  <si>
    <t>MT000650ATPS</t>
  </si>
  <si>
    <t>MT000690ATPS</t>
  </si>
  <si>
    <t>MT000692ATPS</t>
  </si>
  <si>
    <t>Resultado-chave - % - Obter</t>
  </si>
  <si>
    <t>MT000693ATPS</t>
  </si>
  <si>
    <t>MT000694ATPS</t>
  </si>
  <si>
    <t>MT000695ATPS</t>
  </si>
  <si>
    <t>MT000696ATPS</t>
  </si>
  <si>
    <t>CONTRATO INTERNO - Centro de Referência em Sustentabilidade (CSS) - MT</t>
  </si>
  <si>
    <t>ODS impactados - Número - Obter</t>
  </si>
  <si>
    <t>Produção de conteúdo - conteúdo - Obter</t>
  </si>
  <si>
    <t>Resultado-chave - entregas - Obter</t>
  </si>
  <si>
    <t>PA001347ATPS</t>
  </si>
  <si>
    <t>PA001355ATPS</t>
  </si>
  <si>
    <t>PA001356ATPS</t>
  </si>
  <si>
    <t>PA001360ATPS</t>
  </si>
  <si>
    <t>PA001361ATPS</t>
  </si>
  <si>
    <t>PG_Taxa de Alcance - Custos - % - Obter</t>
  </si>
  <si>
    <t>PA001379ATPS</t>
  </si>
  <si>
    <t>PA001381ATPS</t>
  </si>
  <si>
    <t>PA001382ATPS</t>
  </si>
  <si>
    <t>PA001383ATPS</t>
  </si>
  <si>
    <t>PA001387ATPS</t>
  </si>
  <si>
    <t>PB001019ATPS</t>
  </si>
  <si>
    <t>PB001022ATPS</t>
  </si>
  <si>
    <t>PB001025ATPS</t>
  </si>
  <si>
    <t>PB001027ATPS</t>
  </si>
  <si>
    <t>PB001030ATPS</t>
  </si>
  <si>
    <t>PB001032ATPS</t>
  </si>
  <si>
    <t>PB001034ATPS</t>
  </si>
  <si>
    <t>PB001084ATPS</t>
  </si>
  <si>
    <t>PB001096ATPS</t>
  </si>
  <si>
    <t>PB001097ATPS</t>
  </si>
  <si>
    <t>PB001098ATPS</t>
  </si>
  <si>
    <t>PB001099ATPS</t>
  </si>
  <si>
    <t>PE001072ATPS</t>
  </si>
  <si>
    <t>PE001073ATPS</t>
  </si>
  <si>
    <t>PE001075ATPS</t>
  </si>
  <si>
    <t>PE001078ATPS</t>
  </si>
  <si>
    <t>PE001080ATPS</t>
  </si>
  <si>
    <t>PE001160ATPS</t>
  </si>
  <si>
    <t>PE001216ATPS</t>
  </si>
  <si>
    <t>PE001217ATPS</t>
  </si>
  <si>
    <t>PE001218ATPS</t>
  </si>
  <si>
    <t>PE001264ATPS</t>
  </si>
  <si>
    <t>Entregas de projetos - entregas - Obter</t>
  </si>
  <si>
    <t>PI000747ATPS</t>
  </si>
  <si>
    <t>PI000751ATPS</t>
  </si>
  <si>
    <t>PI000753ATPS</t>
  </si>
  <si>
    <t>PI000754ATPS</t>
  </si>
  <si>
    <t>PI000757ATPS</t>
  </si>
  <si>
    <t>PI000803ATPS</t>
  </si>
  <si>
    <t>PI000832ATPS</t>
  </si>
  <si>
    <t>PI000833ATPS</t>
  </si>
  <si>
    <t>PI000834ATPS</t>
  </si>
  <si>
    <t>PR002457ATPS</t>
  </si>
  <si>
    <t>PR002458ATPS</t>
  </si>
  <si>
    <t>PR002459ATPS</t>
  </si>
  <si>
    <t>PR002460ATPS</t>
  </si>
  <si>
    <t>PR002461ATPS</t>
  </si>
  <si>
    <t>PR002462ATPS</t>
  </si>
  <si>
    <t>PR002464ATPS</t>
  </si>
  <si>
    <t>PR002465ATPS</t>
  </si>
  <si>
    <t>PR002466ATPS</t>
  </si>
  <si>
    <t>RJ001906ATPS</t>
  </si>
  <si>
    <t>RJ001919ATPS</t>
  </si>
  <si>
    <t>RJ001927ATPS</t>
  </si>
  <si>
    <t>RJ001933ATPS</t>
  </si>
  <si>
    <t>RJ001942ATPS</t>
  </si>
  <si>
    <t>RJ002037ATPS</t>
  </si>
  <si>
    <t>RJ002068ATPS</t>
  </si>
  <si>
    <t>RJ002094ATPS</t>
  </si>
  <si>
    <t>RJ002096ATPS</t>
  </si>
  <si>
    <t>RJ002097ATPS</t>
  </si>
  <si>
    <t>RJ002098ATPS</t>
  </si>
  <si>
    <t>RN001048ATPS</t>
  </si>
  <si>
    <t>RN001050ATPS</t>
  </si>
  <si>
    <t>RN001053ATPS</t>
  </si>
  <si>
    <t>RN001056ATPS</t>
  </si>
  <si>
    <t>RN001060ATPS</t>
  </si>
  <si>
    <t>RN001065ATPS</t>
  </si>
  <si>
    <t>RN001126ATPS</t>
  </si>
  <si>
    <t>RN001127ATPS</t>
  </si>
  <si>
    <t>RN001152ATPS</t>
  </si>
  <si>
    <t>RN001160ATPS</t>
  </si>
  <si>
    <t>RN001167ATPS</t>
  </si>
  <si>
    <t>RN001168ATPS</t>
  </si>
  <si>
    <t>RO000709ATPS</t>
  </si>
  <si>
    <t>RO000714ATPS</t>
  </si>
  <si>
    <t>RO000762ATPS</t>
  </si>
  <si>
    <t>RO000763ATPS</t>
  </si>
  <si>
    <t>RO000768ATPS</t>
  </si>
  <si>
    <t>RO000770ATPS</t>
  </si>
  <si>
    <t>RO000788ATPS</t>
  </si>
  <si>
    <t>RO000794ATPS</t>
  </si>
  <si>
    <t>RO000796ATPS</t>
  </si>
  <si>
    <t>RR000569ATPS</t>
  </si>
  <si>
    <t>RR000570ATPS</t>
  </si>
  <si>
    <t>PG_Taxa de Alcance - Produtividade - % - Obter</t>
  </si>
  <si>
    <t>RR000572ATPS</t>
  </si>
  <si>
    <t>Clientes atendidos por parceiros - Número - Obter</t>
  </si>
  <si>
    <t>RR000573ATPS</t>
  </si>
  <si>
    <t>RR000575ATPS</t>
  </si>
  <si>
    <t>RR000576ATPS</t>
  </si>
  <si>
    <t>RR000593ATPS</t>
  </si>
  <si>
    <t>RR000594ATPS</t>
  </si>
  <si>
    <t>RR000595ATPS</t>
  </si>
  <si>
    <t>RR000596ATPS</t>
  </si>
  <si>
    <t>RR000597ATPS</t>
  </si>
  <si>
    <t>RS002741ATPS</t>
  </si>
  <si>
    <t>RS002742ATPS</t>
  </si>
  <si>
    <t>RS002744ATPS</t>
  </si>
  <si>
    <t>RS002745ATPS</t>
  </si>
  <si>
    <t>Contratos de Pesquisa e Desenvolvimento - Número - Aumentar</t>
  </si>
  <si>
    <t>Ecossistemas com planos de ação validados. - Número - Obter</t>
  </si>
  <si>
    <t>Empresas incubadas/aceleradas/instaladas - % - Aumentar</t>
  </si>
  <si>
    <t>PG_Pequenos negócios formalizados - % - Obter</t>
  </si>
  <si>
    <t>RS002748ATPS</t>
  </si>
  <si>
    <t>RS002873ATPS</t>
  </si>
  <si>
    <t>PG_Data centers implantados - % - Obter</t>
  </si>
  <si>
    <t>RS003008ATPS</t>
  </si>
  <si>
    <t>RS003009ATPS</t>
  </si>
  <si>
    <t>RS003010ATPS</t>
  </si>
  <si>
    <t>RS003012ATPS</t>
  </si>
  <si>
    <t>RS003013ATPS</t>
  </si>
  <si>
    <t>RS003111ATPS</t>
  </si>
  <si>
    <t>SC001639ATPS</t>
  </si>
  <si>
    <t>SC001641ATPS</t>
  </si>
  <si>
    <t>SC001642ATPS</t>
  </si>
  <si>
    <t>SC001643ATPS</t>
  </si>
  <si>
    <t>SC001644ATPS</t>
  </si>
  <si>
    <t>SC001649ATPS</t>
  </si>
  <si>
    <t>SC001656ATPS</t>
  </si>
  <si>
    <t>Processos mapeados e padronizados - Número - Aumentar</t>
  </si>
  <si>
    <t>SC001794ATPS</t>
  </si>
  <si>
    <t>SC001801ATPS</t>
  </si>
  <si>
    <t>SC001802ATPS</t>
  </si>
  <si>
    <t>SC001803ATPS</t>
  </si>
  <si>
    <t>SC001804ATPS</t>
  </si>
  <si>
    <t>SC001805ATPS</t>
  </si>
  <si>
    <t>SE000868ATPS</t>
  </si>
  <si>
    <t>SE000875ATPS</t>
  </si>
  <si>
    <t>SE000876ATPS</t>
  </si>
  <si>
    <t>SE000877ATPS</t>
  </si>
  <si>
    <t>SE000878ATPS</t>
  </si>
  <si>
    <t>SE000879ATPS</t>
  </si>
  <si>
    <t>SE000880ATPS</t>
  </si>
  <si>
    <t>SE000882ATPS</t>
  </si>
  <si>
    <t>SE000883ATPS</t>
  </si>
  <si>
    <t>SE000884ATPS</t>
  </si>
  <si>
    <t>SE000885ATPS</t>
  </si>
  <si>
    <t>SP005389ATPS</t>
  </si>
  <si>
    <t>SP005390ATPS</t>
  </si>
  <si>
    <t>SP005391ATPS</t>
  </si>
  <si>
    <t>SP005393ATPS</t>
  </si>
  <si>
    <t>PG_Aumentar a Maturidade informacional a partir do ambiente colaborativo de dados - pontos - Aumentar</t>
  </si>
  <si>
    <t>SP005394ATPS</t>
  </si>
  <si>
    <t>SP005395ATPS</t>
  </si>
  <si>
    <t>SP005396ATPS</t>
  </si>
  <si>
    <t>SP005397ATPS</t>
  </si>
  <si>
    <t>SP005399ATPS</t>
  </si>
  <si>
    <t>SP005400ATPS</t>
  </si>
  <si>
    <t>SP005401ATPS</t>
  </si>
  <si>
    <t>TO001145ATPS</t>
  </si>
  <si>
    <t>PG_Cobertura do atendimento no tema &amp;#8220;Finanças&amp;#8221; (% sobre o total) - % - Obter</t>
  </si>
  <si>
    <t>PG_Inclusão Financeira - % - Aumentar</t>
  </si>
  <si>
    <t>TO001150ATPS</t>
  </si>
  <si>
    <t>TO001152ATPS</t>
  </si>
  <si>
    <t>TO001154ATPS</t>
  </si>
  <si>
    <t>TO001180ATPS</t>
  </si>
  <si>
    <t>TO001229ATPS</t>
  </si>
  <si>
    <t>TO001281ATPS</t>
  </si>
  <si>
    <t>TO001282ATPS</t>
  </si>
  <si>
    <t>TO001285ATPS</t>
  </si>
  <si>
    <t>TO001286ATPS</t>
  </si>
  <si>
    <t>TO001287ATPS</t>
  </si>
  <si>
    <t>TO001288ATPS</t>
  </si>
  <si>
    <t>NA002670ATPS</t>
  </si>
  <si>
    <t>NA002696ATPS</t>
  </si>
  <si>
    <t>NA002702ATPS</t>
  </si>
  <si>
    <t>NA002708ATPS</t>
  </si>
  <si>
    <t>NA002711ATPS</t>
  </si>
  <si>
    <t>Participação do portfólio no atendimento - % - Aumentar</t>
  </si>
  <si>
    <t>NA002712ATPS</t>
  </si>
  <si>
    <t>NA002713ATPS</t>
  </si>
  <si>
    <t>NA002748ATPS</t>
  </si>
  <si>
    <t>NA002751ATPS</t>
  </si>
  <si>
    <t>NA002819ATPS</t>
  </si>
  <si>
    <t>NA002863ATPS</t>
  </si>
  <si>
    <t>REDE DE AGENTES - Agente de Orientação Empresarial</t>
  </si>
  <si>
    <t>NA002868ATPS</t>
  </si>
  <si>
    <t>REDE DE AGENTES - Agente Territorial Setorial</t>
  </si>
  <si>
    <t>NA002869ATPS</t>
  </si>
  <si>
    <t>REDE DE AGENTES - Agente de Mercado Nacional e Internacional</t>
  </si>
  <si>
    <t>PG_Faturamento - % - Aumentar</t>
  </si>
  <si>
    <t>NA002871ATPS</t>
  </si>
  <si>
    <t>REDE DE AGENTES - Agente de Roteiros Turísticos</t>
  </si>
  <si>
    <t>NA002872ATPS</t>
  </si>
  <si>
    <t>REDE DE AGENTES - Agente de Crédito e Finanças</t>
  </si>
  <si>
    <t>NA002877ATPS</t>
  </si>
  <si>
    <t>Sigla de Sebrae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</si>
  <si>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</si>
  <si>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</si>
  <si>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</si>
  <si>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</si>
  <si>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</si>
  <si>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</si>
  <si>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</si>
  <si>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</si>
  <si>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</si>
  <si>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</si>
  <si>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</si>
  <si>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</si>
  <si>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</si>
  <si>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</si>
  <si>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</si>
  <si>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</si>
  <si>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</si>
  <si>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</si>
  <si>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</si>
  <si>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</si>
  <si>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</si>
  <si>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</si>
  <si>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</si>
  <si>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</si>
  <si>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</si>
  <si>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</si>
  <si>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</si>
  <si>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NA</t>
  </si>
  <si>
    <t>Rótulos de Linha</t>
  </si>
  <si>
    <t>Contagem de Valor Mensuração</t>
  </si>
  <si>
    <t>Responsável pela Mensuração</t>
  </si>
  <si>
    <t>Dezembro</t>
  </si>
  <si>
    <t>Sebrae/NA</t>
  </si>
  <si>
    <t>Painel de Metas Mobilizadoras Organizacionais</t>
  </si>
  <si>
    <t>Sebrae/UF</t>
  </si>
  <si>
    <t>Relatório técnico elaborado pelo Sebrae UF</t>
  </si>
  <si>
    <t>Sistema ALI
Clique aqui para acessar o Resultado</t>
  </si>
  <si>
    <t>SGE</t>
  </si>
  <si>
    <t>Plataforma ELI
Clique aqui para acessar o Resultado</t>
  </si>
  <si>
    <t>PG_Pequenos Negócios Atendidos com Solução de Inovação</t>
  </si>
  <si>
    <t>SME</t>
  </si>
  <si>
    <t>Pesquisa Realizada pelo Sebrae NA
Clique aqui para acessar o Resultado</t>
  </si>
  <si>
    <t xml:space="preserve">Relatório Técnico elaborado pelo Sebrae NA
Clique aqui para acessar o Resultado
</t>
  </si>
  <si>
    <t xml:space="preserve">Para acessar a Pesquisa Completa  </t>
  </si>
  <si>
    <t>Relatório Técnico elaborado pelo Sebrae NA
Clique aqui para acessar o Resultado</t>
  </si>
  <si>
    <t>Relatório técnico elaborado pelo Sebrae NA</t>
  </si>
  <si>
    <t>SISFAMPE</t>
  </si>
  <si>
    <t>PG_Índce Data &amp; Analytics</t>
  </si>
  <si>
    <t>PG_Downloads do Aplicativo Sebrae</t>
  </si>
  <si>
    <t>PG_Índice de Maturidade Digital do Sistema Sebrae</t>
  </si>
  <si>
    <t>Relatório Técnico elaborado pelo Sebrae NA</t>
  </si>
  <si>
    <t>Pesquisa Realizada pelo Sebrae NA
Prazo REPACTUADO de entrega e divulgação: 27/02/2023</t>
  </si>
  <si>
    <t>Programa SGE</t>
  </si>
  <si>
    <t>Indicador SGE</t>
  </si>
  <si>
    <t>Ciclo</t>
  </si>
  <si>
    <t>Fonte dos Dados</t>
  </si>
  <si>
    <t>Indicador Obrigatório</t>
  </si>
  <si>
    <t>Indicador Automatizado SME (cubo AGIR)</t>
  </si>
  <si>
    <t>chave</t>
  </si>
  <si>
    <t>Chave</t>
  </si>
  <si>
    <t>Obrigatorio</t>
  </si>
  <si>
    <t>SIM</t>
  </si>
  <si>
    <t>Cubo Executado</t>
  </si>
  <si>
    <t>CHAVE</t>
  </si>
  <si>
    <t>Gestão Estratégica de Pessoas</t>
  </si>
  <si>
    <t>Cliente em Foco</t>
  </si>
  <si>
    <t>Brasil + Inovador</t>
  </si>
  <si>
    <t>Ambiente de Negócios</t>
  </si>
  <si>
    <t>Portfólio em Rede</t>
  </si>
  <si>
    <t>Gestão da Marca Sebrae</t>
  </si>
  <si>
    <t>Educação Empreendedora</t>
  </si>
  <si>
    <t>Sebrae + Finanças</t>
  </si>
  <si>
    <t>Brasil + Competitivo</t>
  </si>
  <si>
    <t>Inteligência de Dados</t>
  </si>
  <si>
    <t>Cobertura do Atendimento (ME+EPP)</t>
  </si>
  <si>
    <t>SISTEMA SEBRAE</t>
  </si>
  <si>
    <t>Clientes com garantia do FAMPE assistidos na fase pós-crédito</t>
  </si>
  <si>
    <t>Professores atendidos em soluções de educação empreendedora</t>
  </si>
  <si>
    <t>Atendimento a estudantes em soluções oferecidas pelo Programa Nacional de Educação Empreendedorade Educação Empreendedora - Número</t>
  </si>
  <si>
    <t>Pequenos Negócios atendidos (MEI, ME, EPP)</t>
  </si>
  <si>
    <t>Clientes atendidos por meio de serviços digitais</t>
  </si>
  <si>
    <t>Atendimentos por Cliente - Número</t>
  </si>
  <si>
    <t>PG_Faturamento</t>
  </si>
  <si>
    <t>Pequenos Negócios atendidos com soluções de inovação</t>
  </si>
  <si>
    <t>Tempo de Abertura de Empresas</t>
  </si>
  <si>
    <t>Produtividade</t>
  </si>
  <si>
    <t>Recomendação (NPS) - Professores</t>
  </si>
  <si>
    <t>Imagem junto à Sociedade - Pontos (0 a 10)</t>
  </si>
  <si>
    <t>Imagem junto aos Pequenos Negócios - Pontos (0 a 10)</t>
  </si>
  <si>
    <t>Diagnóstico de Maturidade dos processos de gestão de pessoas - pontos</t>
  </si>
  <si>
    <t>Aplicabilidade - Pontos (0 a 10)</t>
  </si>
  <si>
    <t>Efetividade - Pontos (0 a 10)</t>
  </si>
  <si>
    <t>Volume de Crédito Concedido com Garantia do FAMPE - %</t>
  </si>
  <si>
    <t>Geração de Receita Própria - %</t>
  </si>
  <si>
    <t>Índice Data &amp; Analytics</t>
  </si>
  <si>
    <t>Downloads do Aplicativo Sebrae</t>
  </si>
  <si>
    <t>Índice de Maturidade Digital do Sistema Sebrae</t>
  </si>
  <si>
    <t>Programa</t>
  </si>
  <si>
    <t>Indicador</t>
  </si>
  <si>
    <t>UF</t>
  </si>
  <si>
    <t>Mês</t>
  </si>
  <si>
    <t>Valor Mensurado</t>
  </si>
  <si>
    <t>Indicador com Mensuração no Boletim</t>
  </si>
  <si>
    <t>CHAVE SIMPLES</t>
  </si>
  <si>
    <t xml:space="preserve">Análise </t>
  </si>
  <si>
    <t>Gestor Interno</t>
  </si>
  <si>
    <t>Claudia Maia da Silva</t>
  </si>
  <si>
    <t>Maysa Bezerra dos Santos</t>
  </si>
  <si>
    <t>Jorge da Silva Freitas</t>
  </si>
  <si>
    <t>Marcelo Castro Macedo</t>
  </si>
  <si>
    <t>Maria Vieira Reis</t>
  </si>
  <si>
    <t>Vanessa Melo França</t>
  </si>
  <si>
    <t>Joelma da Silva Mourão</t>
  </si>
  <si>
    <t>Julciléia da Silva Ferreira</t>
  </si>
  <si>
    <t>Valéria Rossy Freitas da Silva</t>
  </si>
  <si>
    <t>Elton Augusto Lima Pantoja</t>
  </si>
  <si>
    <t>Adonay Fares Custódio dos Santos</t>
  </si>
  <si>
    <t>Kleber Pereira Campos Junior</t>
  </si>
  <si>
    <t>Livia Nunes de Freitas Maia</t>
  </si>
  <si>
    <t>Fábio Silva de Oliveira</t>
  </si>
  <si>
    <t>Filomena de Fátima Aguiar Porta Nova Alves</t>
  </si>
  <si>
    <t>Renata Fonseca de Gomes Pereira</t>
  </si>
  <si>
    <t>Áurea Valéria de Andrade</t>
  </si>
  <si>
    <t>Ana Elizabete P C Albuquerque</t>
  </si>
  <si>
    <t>Fabrícia Carneiro Fernandes</t>
  </si>
  <si>
    <t>Gustavo Marcel Silva Almeida</t>
  </si>
  <si>
    <t>Silvia Cerqueira Chamusca</t>
  </si>
  <si>
    <t>Isadora Barros de Sousa</t>
  </si>
  <si>
    <t>Maria do Socorro Correa Silva</t>
  </si>
  <si>
    <t>Vicente de Paulo Mendes Schettini</t>
  </si>
  <si>
    <t>Maria Cione Guimarães Queiroz</t>
  </si>
  <si>
    <t>Daniel Ferreira Miranda</t>
  </si>
  <si>
    <t>Maikon Richardson Martins Silva</t>
  </si>
  <si>
    <t>Larissa Vale Queiroz</t>
  </si>
  <si>
    <t>Maria Denise Nunes Bitencourt</t>
  </si>
  <si>
    <t>Francinne Murielle da S. Bacelar Lopes</t>
  </si>
  <si>
    <t>Teyla Rejane Amorim de Vilhena Sousa</t>
  </si>
  <si>
    <t>Bruno Ricardo da Silva Castro</t>
  </si>
  <si>
    <t>Marilia Silva Correia</t>
  </si>
  <si>
    <t>Mayara Fernanda da Rocha dos Santos</t>
  </si>
  <si>
    <t>Bruna Nunes Brito</t>
  </si>
  <si>
    <t>Jonathan da Silva Marques Araujo</t>
  </si>
  <si>
    <t>Glaydson Couto Costa</t>
  </si>
  <si>
    <t>Beliza Canuto da Costa Alfaia</t>
  </si>
  <si>
    <t>Jenane Gomes Penha</t>
  </si>
  <si>
    <t>Nancy Nascimento Santos</t>
  </si>
  <si>
    <t>Cecília Fonseca e Miranda</t>
  </si>
  <si>
    <t>Tauan Odilon dos Reis Sousa</t>
  </si>
  <si>
    <t>Ana Paula Sampaio Barreto</t>
  </si>
  <si>
    <t>Camila Passos</t>
  </si>
  <si>
    <t>Jose dos Anjos Soares Júnior</t>
  </si>
  <si>
    <t>Valquíria Carvalho de Pádua</t>
  </si>
  <si>
    <t>Isabel de Cássia S. Ribeiro</t>
  </si>
  <si>
    <t>ALAN Brito GIRÃO</t>
  </si>
  <si>
    <t>Francisco ROGÉRIO de Morais Silva</t>
  </si>
  <si>
    <t>GABRIELA Ribeiro de Aquino</t>
  </si>
  <si>
    <t>SILVIO Moreira Barbosa</t>
  </si>
  <si>
    <t>Francisco ROBSON da Silva Castro</t>
  </si>
  <si>
    <t>FELIPE Cruz de MELO</t>
  </si>
  <si>
    <t>Francisca WILMA Ferreira de Almeida</t>
  </si>
  <si>
    <t>ALISSON Moreira GOMES</t>
  </si>
  <si>
    <t>MÔNICA ARRUDA Lima</t>
  </si>
  <si>
    <t>LUIZ Gonzaga de Albuquerque Filho</t>
  </si>
  <si>
    <t>Klingerly de Oliveira Farias</t>
  </si>
  <si>
    <t>Everton Marques Saude</t>
  </si>
  <si>
    <t>Ana Emilia de Andrade</t>
  </si>
  <si>
    <t>Jessica Giuliana Guedes Rocha</t>
  </si>
  <si>
    <t>Jossyely Campos Costa</t>
  </si>
  <si>
    <t>Johann Anton Franz Alves Bischof</t>
  </si>
  <si>
    <t>Carlos Cardoso de Souza</t>
  </si>
  <si>
    <t>Ricardo Robson Moreira  Gomes</t>
  </si>
  <si>
    <t>Alessandra Xavier da Costa Nóbrega</t>
  </si>
  <si>
    <t>Thaissa Coelho de Medeiros</t>
  </si>
  <si>
    <t>Jumara Aparecida Ferreira Martins</t>
  </si>
  <si>
    <t>Luiz Felipe Neves Sardinha</t>
  </si>
  <si>
    <t>Flavia Lessa Pena Nascimento</t>
  </si>
  <si>
    <t>Eduardo Rodrigo Donatelli Simoes</t>
  </si>
  <si>
    <t>Claudio Alberto Waiandt</t>
  </si>
  <si>
    <t>Thalita Faria Dias</t>
  </si>
  <si>
    <t>Elaine Maria de Moura Souza</t>
  </si>
  <si>
    <t>Glenda Andrade Caliman</t>
  </si>
  <si>
    <t>Thaís Gonçalves Oliveira</t>
  </si>
  <si>
    <t>João Luiz Prestes Rabelo</t>
  </si>
  <si>
    <t>Ivan Lucas Nascimento de Paula</t>
  </si>
  <si>
    <t>Cristiane Serafim dos Santos</t>
  </si>
  <si>
    <t>Daniel Daher de Alencar</t>
  </si>
  <si>
    <t>Cleonice Maria da Silva</t>
  </si>
  <si>
    <t>Paula Oliveira de Paula</t>
  </si>
  <si>
    <t>Mara Cristina Machado Lima</t>
  </si>
  <si>
    <t>Glena Cardoso Lima</t>
  </si>
  <si>
    <t>Reijane Lucas Goes de Almeida</t>
  </si>
  <si>
    <t>Leonardo  Bezerra Oliveira</t>
  </si>
  <si>
    <t>Augusto José Menezes Moreira</t>
  </si>
  <si>
    <t>Hildenê Maria S. Maia</t>
  </si>
  <si>
    <t>Fabio André de Oliveira Braga</t>
  </si>
  <si>
    <t>Luciana Caldas Barreto</t>
  </si>
  <si>
    <t>Joao Berto dos Santos Ferreira</t>
  </si>
  <si>
    <t>Anderson Lee Ramos dos Santos</t>
  </si>
  <si>
    <t>Leonardo Iglesias Ribeiro</t>
  </si>
  <si>
    <t>Eduardo Caldeira Pimentel</t>
  </si>
  <si>
    <t>Lívia de Britto Lucas</t>
  </si>
  <si>
    <t>Antônia Anastacia Pacheco de Oliveira</t>
  </si>
  <si>
    <t>Paola Cardoso Barbosa</t>
  </si>
  <si>
    <t>Priscila Veloso Silva</t>
  </si>
  <si>
    <t>Renata Verissimo Maia</t>
  </si>
  <si>
    <t>Bruno Nazario Rodrigues</t>
  </si>
  <si>
    <t>Paulo Alberto Lippel de Souza Filho</t>
  </si>
  <si>
    <t>Kassiele Cristina Nardi</t>
  </si>
  <si>
    <t>Vanessa Oliveira de Souza Gomes</t>
  </si>
  <si>
    <t>Luciene dos Santos Errobidart Mattos</t>
  </si>
  <si>
    <t>Michele Andreza de Freitas Carvalho</t>
  </si>
  <si>
    <t>Diego Buscariol de Almeida</t>
  </si>
  <si>
    <t>EDINEI BERNARDES LEITE</t>
  </si>
  <si>
    <t>Jessica Braga Lakiss Gusmao</t>
  </si>
  <si>
    <t>Fabianni Silveira Melo</t>
  </si>
  <si>
    <t>Demian Lube Rodrigues Conde</t>
  </si>
  <si>
    <t>CHARLES DE SOUZA E SILVA</t>
  </si>
  <si>
    <t>Adalberto de Sousa Luiz</t>
  </si>
  <si>
    <t>Aline Soares Silva</t>
  </si>
  <si>
    <t>Lara Chicuta Franco</t>
  </si>
  <si>
    <t>Luana Martins Carulla - Analista Tecnica</t>
  </si>
  <si>
    <t>Milva Capanema</t>
  </si>
  <si>
    <t>Gustavo Reis Melo</t>
  </si>
  <si>
    <t>Analuiza de Andrade Lopes</t>
  </si>
  <si>
    <t>Carolina de Almeida Baptista Moraes</t>
  </si>
  <si>
    <t>Iuri Barbosa de Andrade</t>
  </si>
  <si>
    <t>Bruno Abreu Bilby</t>
  </si>
  <si>
    <t>Breno Cristovão Rodrigues Pinto</t>
  </si>
  <si>
    <t>Waldinéa do Socorro Castro de Andrade</t>
  </si>
  <si>
    <t>Jecyone do Socorro da Silva Pinheiro</t>
  </si>
  <si>
    <t>Francisco de Figueiredo Brito</t>
  </si>
  <si>
    <t>Isabelle Leite Mendes Eleres</t>
  </si>
  <si>
    <t>Antonio Romero Pinto</t>
  </si>
  <si>
    <t>Renata Gabrielly da Silva Batista</t>
  </si>
  <si>
    <t>Franciane da Silva Cruz</t>
  </si>
  <si>
    <t>Clemilton Jansen Holanda</t>
  </si>
  <si>
    <t>Ivani Costa</t>
  </si>
  <si>
    <t>Elinaldo Macedo Alves de Lima</t>
  </si>
  <si>
    <t>Luciano de Holanda de Souza</t>
  </si>
  <si>
    <t>Raquel Costa Correa</t>
  </si>
  <si>
    <t>Maria Antonia G. da Silva Lima</t>
  </si>
  <si>
    <t>Jailma Araujo dos Santos</t>
  </si>
  <si>
    <t>Humara Lopes Martins de Medeiros</t>
  </si>
  <si>
    <t>Antonio Teixeira Neto</t>
  </si>
  <si>
    <t>Priscila Maria Lapa</t>
  </si>
  <si>
    <t>Thiago Suruagy de Melo</t>
  </si>
  <si>
    <t>Rosiane Ferreira de Andrade</t>
  </si>
  <si>
    <t>Gabriela Vieira de Melo</t>
  </si>
  <si>
    <t>Alessandra Rodrigues da Silva</t>
  </si>
  <si>
    <t>Marcio Marques Brito</t>
  </si>
  <si>
    <t>Helder de Freitas Costa</t>
  </si>
  <si>
    <t>Ludmara Moura Miranda</t>
  </si>
  <si>
    <t>Samuel Moraes de Melo</t>
  </si>
  <si>
    <t>Carlos Augusto Ferreira Lima</t>
  </si>
  <si>
    <t>Bruna Lopes da Silva Pereira</t>
  </si>
  <si>
    <t>Juliana Lira Fonseca</t>
  </si>
  <si>
    <t>ANDRE Luis de Sousa VERAS</t>
  </si>
  <si>
    <t>Dayse Gomes dos Santos</t>
  </si>
  <si>
    <t>Manoela Regina Reis Varela</t>
  </si>
  <si>
    <t>Ingo Meirose da Silva Costa</t>
  </si>
  <si>
    <t>Pedro Luiz Vieira Cordeiro</t>
  </si>
  <si>
    <t>Daniel Teixeira Guimarães</t>
  </si>
  <si>
    <t>Fernando Capobiango Veronese</t>
  </si>
  <si>
    <t>Mabele Conceição Dutra Bezerra</t>
  </si>
  <si>
    <t>Ana Maria Fonseca Ubarana</t>
  </si>
  <si>
    <t>Alinne Priscilla Dantas Silva</t>
  </si>
  <si>
    <t>David Xavier de Souza Gois</t>
  </si>
  <si>
    <t>Lorena Roosevelt de Lima Alves</t>
  </si>
  <si>
    <t>Luana Beticia Freire de Oliveira</t>
  </si>
  <si>
    <t>Franklin da Silva Maux Filho</t>
  </si>
  <si>
    <t>Ann Cynthia de Amorin Leite Ferro</t>
  </si>
  <si>
    <t>Maria Conceicao Araujo Moreno</t>
  </si>
  <si>
    <t>Liliane Cougo Dionisio</t>
  </si>
  <si>
    <t>Ivania de Fátima de Oliveira Januário</t>
  </si>
  <si>
    <t>Nilo Vasconcelos de Oliveira</t>
  </si>
  <si>
    <t>Pedro Afonso Coelho Figueira</t>
  </si>
  <si>
    <t>Rangel Vieira Miranda</t>
  </si>
  <si>
    <t>Rita de Cassia de Assis Costa</t>
  </si>
  <si>
    <t>Samir Alves Valle</t>
  </si>
  <si>
    <t>Nuberlânia Ribeiro Batista</t>
  </si>
  <si>
    <t>Eliene Araújo de Farias</t>
  </si>
  <si>
    <t>Solange Minotto Saraiva</t>
  </si>
  <si>
    <t>Jeffersson J. Batista da Silva</t>
  </si>
  <si>
    <t>Flavia Gonzaga de Araujo Lima</t>
  </si>
  <si>
    <t>Oridete Aparecida Corrêa Ramalho</t>
  </si>
  <si>
    <t>Graciela Missio</t>
  </si>
  <si>
    <t>Wanda Yara Monteiro Correia</t>
  </si>
  <si>
    <t>Fernanda Camila Dall'Agnol</t>
  </si>
  <si>
    <t>Guilherme de Azevedo Rodrigues</t>
  </si>
  <si>
    <t>PATRÍCIA DE LIMA BOSSLE</t>
  </si>
  <si>
    <t>Alcir Cardoso Meyer</t>
  </si>
  <si>
    <t>Pedro Torresini Miranda De Carvalho</t>
  </si>
  <si>
    <t>Roberto Woltmann</t>
  </si>
  <si>
    <t>Kamille Schmidt These</t>
  </si>
  <si>
    <t>Lucimere Teixeira Schmidt</t>
  </si>
  <si>
    <t>Felipe Nodari</t>
  </si>
  <si>
    <t>Augusto do Rego Martinenco</t>
  </si>
  <si>
    <t>Kelly Roselaine Valadares</t>
  </si>
  <si>
    <t>Cristina Correia</t>
  </si>
  <si>
    <t>Angela Maria Pinheiro</t>
  </si>
  <si>
    <t>Marcos Andrei Schwinden</t>
  </si>
  <si>
    <t>Juliane Schveitzer da Silva</t>
  </si>
  <si>
    <t>Sabrina da Rocha</t>
  </si>
  <si>
    <t>Rafael Barcelos Perfeito</t>
  </si>
  <si>
    <t>Rafaela Souza Meira</t>
  </si>
  <si>
    <t>Raphael Vieira Matos</t>
  </si>
  <si>
    <t>Marianita Mendonça B Souza</t>
  </si>
  <si>
    <t>Débora de Aragão Mendonça</t>
  </si>
  <si>
    <t>Leonardo Augusto Garcia</t>
  </si>
  <si>
    <t>Vilma Buainain Albano</t>
  </si>
  <si>
    <t>Robson Ferreira da Silva Nascimento</t>
  </si>
  <si>
    <t>Magda Calegari</t>
  </si>
  <si>
    <t>Francisco de Assis Dias Ramos</t>
  </si>
  <si>
    <t>Rogério Marcos Miranda Maracaipe</t>
  </si>
  <si>
    <t>Vera Lúcia Teodoro Braga</t>
  </si>
  <si>
    <t>Bruno Henrique Vila Verde</t>
  </si>
  <si>
    <t>Edglei Dias Rodrigues</t>
  </si>
  <si>
    <t>Nemias Gomes</t>
  </si>
  <si>
    <t>Izana Assunção Alves</t>
  </si>
  <si>
    <t>Leonardo Campelo Leite Guedes</t>
  </si>
  <si>
    <t>Claudia Narciso Sakai</t>
  </si>
  <si>
    <t>Wesley Cardoso Batista</t>
  </si>
  <si>
    <t>(Vários itens)</t>
  </si>
  <si>
    <t>Inovação e Modernização</t>
  </si>
  <si>
    <t>Pedro Valerio Veloso</t>
  </si>
  <si>
    <t>Anna Carollinne Fernandes Alves</t>
  </si>
  <si>
    <t>Raquel Jaques dos Santos Silvério</t>
  </si>
  <si>
    <t>Ana Maria Mota Alves Ribeiro</t>
  </si>
  <si>
    <t>Anita Ramos Lopes</t>
  </si>
  <si>
    <t>Izabella Catarina Belarmino da Silva</t>
  </si>
  <si>
    <t>Claudia Maria Azevedo</t>
  </si>
  <si>
    <t>Marilda Maria Portela Santos Moita</t>
  </si>
  <si>
    <t>Rogério Jansen Berardinelli</t>
  </si>
  <si>
    <t>Marlus Araújo de Almeida</t>
  </si>
  <si>
    <t>Marina Elena Miggiolaro Barbieri</t>
  </si>
  <si>
    <t>Joao Carlos de Oliveira</t>
  </si>
  <si>
    <t>Leonora Felix de Sousa Oliveira Minutti</t>
  </si>
  <si>
    <t>Valor da Mensuração inserida pelo Sebrae UF no SGE</t>
  </si>
  <si>
    <t>Valor da Mensuração publicada no Boletim pelo Sebrae NA</t>
  </si>
  <si>
    <t xml:space="preserve">Orientações:
1. Em caso de divergência entre o "Valor da Mensuração inserida pelo Sebrae UF no SGE" (coluna H) e o "Valor da Mensuração publicado no Boletim pelo Sebrae NA" (coluna J), ou seja, Análise = "DIFERENTE"(coluna K), o ajuste deve ser realizado pelo Sebrae UF no SGE para que reflita o mesmo dado publicado no Boletim de Resultados.
2. Devem ser desconsideradas diferenças de valores decorrentes unicamente de regras de arredondamento que não impactam o valor registrado.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</si>
</sst>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pivotButton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3" borderId="2" xfId="0" applyFont="1" applyFill="1" applyBorder="1"/>
    <xf numFmtId="0" fontId="5" fillId="0" borderId="0" xfId="0" applyFont="1"/>
    <xf numFmtId="0" fontId="4" fillId="3" borderId="0" xfId="0" applyFont="1" applyFill="1"/>
    <xf numFmtId="0" fontId="5" fillId="4" borderId="0" xfId="0" applyFont="1" applyFill="1"/>
    <xf numFmtId="0" fontId="4" fillId="0" borderId="3" xfId="0" applyFont="1" applyBorder="1"/>
    <xf numFmtId="0" fontId="4" fillId="5" borderId="0" xfId="0" applyFont="1" applyFill="1"/>
    <xf numFmtId="0" fontId="4" fillId="5" borderId="1" xfId="0" applyFont="1" applyFill="1" applyBorder="1"/>
    <xf numFmtId="0" fontId="0" fillId="0" borderId="1" xfId="0" applyBorder="1" applyAlignment="1">
      <alignment horizontal="center"/>
    </xf>
    <xf numFmtId="2" fontId="4" fillId="0" borderId="1" xfId="0" applyNumberFormat="1" applyFont="1" applyBorder="1"/>
    <xf numFmtId="0" fontId="0" fillId="0" borderId="4" xfId="0" applyBorder="1"/>
    <xf numFmtId="0" fontId="0" fillId="6" borderId="0" xfId="0" applyFill="1"/>
    <xf numFmtId="0" fontId="0" fillId="0" borderId="0" xfId="0" applyNumberFormat="1"/>
    <xf numFmtId="0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/>
    <xf numFmtId="0" fontId="0" fillId="0" borderId="2" xfId="0" pivotButton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pivotButton="1" applyBorder="1" applyAlignment="1">
      <alignment horizontal="center" vertical="center"/>
    </xf>
  </cellXfs>
  <cellStyles count="1">
    <cellStyle name="Normal" xfId="0" builtinId="0"/>
  </cellStyles>
  <dxfs count="127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horizontal="general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microsoft.com/office/2007/relationships/slicerCache" Target="slicerCaches/slicerCache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7.xml"/><Relationship Id="rId23" Type="http://schemas.openxmlformats.org/officeDocument/2006/relationships/sheetMetadata" Target="metadata.xml"/><Relationship Id="rId10" Type="http://schemas.openxmlformats.org/officeDocument/2006/relationships/pivotCacheDefinition" Target="pivotCache/pivotCacheDefinition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3219450</xdr:colOff>
      <xdr:row>0</xdr:row>
      <xdr:rowOff>47626</xdr:rowOff>
    </xdr:from>
    <xdr:to>
      <xdr:col>5</xdr:col>
      <xdr:colOff>548217</xdr:colOff>
      <xdr:row>8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igla de Sebrae">
              <a:extLst>
                <a:ext uri="{FF2B5EF4-FFF2-40B4-BE49-F238E27FC236}">
                  <a16:creationId xmlns:a16="http://schemas.microsoft.com/office/drawing/2014/main" id="{4543B0DF-0E42-626D-1990-3DC3C969AE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gla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72575" y="47626"/>
              <a:ext cx="1790700" cy="1685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3219450</xdr:colOff>
      <xdr:row>0</xdr:row>
      <xdr:rowOff>47626</xdr:rowOff>
    </xdr:from>
    <xdr:to>
      <xdr:col>5</xdr:col>
      <xdr:colOff>842963</xdr:colOff>
      <xdr:row>8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igla de Sebrae 2">
              <a:extLst>
                <a:ext uri="{FF2B5EF4-FFF2-40B4-BE49-F238E27FC236}">
                  <a16:creationId xmlns:a16="http://schemas.microsoft.com/office/drawing/2014/main" id="{AE05CAC3-1AD5-4C9A-BB14-854E9220F7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gla de Sebra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13169" y="47626"/>
              <a:ext cx="1790700" cy="1685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3219450</xdr:colOff>
      <xdr:row>0</xdr:row>
      <xdr:rowOff>47626</xdr:rowOff>
    </xdr:from>
    <xdr:to>
      <xdr:col>2</xdr:col>
      <xdr:colOff>5010150</xdr:colOff>
      <xdr:row>8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igla de Sebrae 1">
              <a:extLst>
                <a:ext uri="{FF2B5EF4-FFF2-40B4-BE49-F238E27FC236}">
                  <a16:creationId xmlns:a16="http://schemas.microsoft.com/office/drawing/2014/main" id="{CE9409B8-E19E-4EF0-B334-93A937863F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gla de Sebra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42344" y="47626"/>
              <a:ext cx="1790700" cy="16024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etha Alexandra Pedroso Guimaraes Trindade Zarlenga" refreshedDate="44991.615254745368" createdVersion="8" refreshedVersion="8" minRefreshableVersion="3" recordCount="828" xr:uid="{84A19B68-292D-472D-842F-CEDF62F2C947}">
  <cacheSource type="worksheet">
    <worksheetSource ref="B1:G829" sheet="Base status 300123"/>
  </cacheSource>
  <cacheFields count="6">
    <cacheField name="Sigla de Sebrae" numFmtId="0">
      <sharedItems count="28">
        <s v="AC"/>
        <s v="AL"/>
        <s v="AM"/>
        <s v="AP"/>
        <s v="BA"/>
        <s v="CE"/>
        <s v="DF"/>
        <s v="ES"/>
        <s v="GO"/>
        <s v="MA"/>
        <s v="MG"/>
        <s v="MS"/>
        <s v="MT"/>
        <s v="PA"/>
        <s v="PB"/>
        <s v="PE"/>
        <s v="PI"/>
        <s v="PR"/>
        <s v="RJ"/>
        <s v="RN"/>
        <s v="RO"/>
        <s v="RR"/>
        <s v="RS"/>
        <s v="SC"/>
        <s v="SE"/>
        <s v="SP"/>
        <s v="TO"/>
        <s v="NA"/>
      </sharedItems>
    </cacheField>
    <cacheField name="Nº da Iniciativa" numFmtId="0">
      <sharedItems/>
    </cacheField>
    <cacheField name="Nome de Programa" numFmtId="0">
      <sharedItems/>
    </cacheField>
    <cacheField name="Resultado" numFmtId="0">
      <sharedItems/>
    </cacheField>
    <cacheField name="Valor Meta" numFmtId="0">
      <sharedItems containsSemiMixedTypes="0" containsString="0" containsNumber="1" minValue="0" maxValue="3942373"/>
    </cacheField>
    <cacheField name="Valor Mensuração" numFmtId="0">
      <sharedItems containsSemiMixedTypes="0" containsString="0" containsNumber="1" minValue="-12.47" maxValue="985832" count="382">
        <n v="3.61"/>
        <n v="53.19"/>
        <n v="0"/>
        <n v="2.36"/>
        <n v="15860"/>
        <n v="27.69"/>
        <n v="14540"/>
        <n v="85.99"/>
        <n v="1"/>
        <n v="2697"/>
        <n v="12"/>
        <n v="8"/>
        <n v="33"/>
        <n v="8.6"/>
        <n v="8.9"/>
        <n v="15178"/>
        <n v="5"/>
        <n v="1135"/>
        <n v="87"/>
        <n v="100"/>
        <n v="31"/>
        <n v="5.5"/>
        <n v="1.31"/>
        <n v="8.1"/>
        <n v="8.4"/>
        <n v="11551"/>
        <n v="1.74"/>
        <n v="2.2999999999999998"/>
        <n v="73243"/>
        <n v="20.74"/>
        <n v="49530"/>
        <n v="86.5"/>
        <n v="21"/>
        <n v="20"/>
        <n v="19.8"/>
        <n v="9"/>
        <n v="5777"/>
        <n v="3.72"/>
        <n v="8.5"/>
        <n v="8.8000000000000007"/>
        <n v="261"/>
        <n v="16271"/>
        <n v="4966"/>
        <n v="84"/>
        <n v="2.44"/>
        <n v="21.1"/>
        <n v="50"/>
        <n v="49"/>
        <n v="21.96"/>
        <n v="2.09"/>
        <n v="80137"/>
        <n v="22.99"/>
        <n v="49286"/>
        <n v="85.64"/>
        <n v="60.7"/>
        <n v="15554"/>
        <n v="2"/>
        <n v="11.1"/>
        <n v="9615"/>
        <n v="6"/>
        <n v="3932"/>
        <n v="76"/>
        <n v="1.54"/>
        <n v="17756"/>
        <n v="2655"/>
        <n v="2.58"/>
        <n v="25.05"/>
        <n v="85.06"/>
        <n v="7"/>
        <n v="4"/>
        <n v="41"/>
        <n v="3.3"/>
        <n v="1642"/>
        <n v="14174"/>
        <n v="1011"/>
        <n v="88"/>
        <n v="2.39"/>
        <n v="25.15"/>
        <n v="11833"/>
        <n v="85.55"/>
        <n v="4.2699999999999996"/>
        <n v="93.75"/>
        <n v="30"/>
        <n v="89"/>
        <n v="8.6999999999999993"/>
        <n v="18.600000000000001"/>
        <n v="26"/>
        <n v="68"/>
        <n v="120"/>
        <n v="59.13"/>
        <n v="3"/>
        <n v="3.9"/>
        <n v="81.900000000000006"/>
        <n v="2.04"/>
        <n v="7.8"/>
        <n v="1.32"/>
        <n v="3.5"/>
        <n v="22"/>
        <n v="296072"/>
        <n v="13598"/>
        <n v="79"/>
        <n v="83.51"/>
        <n v="18939"/>
        <n v="20.41"/>
        <n v="2.69"/>
        <n v="151399"/>
        <n v="31.79"/>
        <n v="92385"/>
        <n v="81.150000000000006"/>
        <n v="1.92"/>
        <n v="7.5"/>
        <n v="7.6"/>
        <n v="1163"/>
        <n v="11.8"/>
        <n v="71.42"/>
        <n v="16.510000000000002"/>
        <n v="3.7"/>
        <n v="77.78"/>
        <n v="2.23"/>
        <n v="99461"/>
        <n v="32.35"/>
        <n v="107408"/>
        <n v="84.72"/>
        <n v="48"/>
        <n v="9585"/>
        <n v="3130"/>
        <n v="1.56"/>
        <n v="95"/>
        <n v="14.03"/>
        <n v="90.61"/>
        <n v="1.99"/>
        <n v="141303"/>
        <n v="29.07"/>
        <n v="125073"/>
        <n v="82.66"/>
        <n v="80"/>
        <n v="61"/>
        <n v="19"/>
        <n v="4.1900000000000004"/>
        <n v="20.100000000000001"/>
        <n v="10"/>
        <n v="23953"/>
        <n v="2.57"/>
        <n v="154010"/>
        <n v="23977"/>
        <n v="2.92"/>
        <n v="78485"/>
        <n v="14873"/>
        <n v="76.849999999999994"/>
        <n v="16.5"/>
        <n v="7.9"/>
        <n v="1.84"/>
        <n v="40774"/>
        <n v="26.98"/>
        <n v="55981"/>
        <n v="83.89"/>
        <n v="3.42"/>
        <n v="40"/>
        <n v="15"/>
        <n v="23.42"/>
        <n v="45000"/>
        <n v="5400"/>
        <n v="85.4"/>
        <n v="7.7"/>
        <n v="83.9"/>
        <n v="5130"/>
        <n v="28.3"/>
        <n v="85.69"/>
        <n v="1.83"/>
        <n v="1.66"/>
        <n v="4.63"/>
        <n v="88.8"/>
        <n v="46805"/>
        <n v="5883"/>
        <n v="78.3"/>
        <n v="95.73"/>
        <n v="2.87"/>
        <n v="4.49"/>
        <n v="29"/>
        <n v="2.08"/>
        <n v="66834"/>
        <n v="35.75"/>
        <n v="75049"/>
        <n v="83.3"/>
        <n v="13101"/>
        <n v="21.8"/>
        <n v="4.2300000000000004"/>
        <n v="38.79"/>
        <n v="35"/>
        <n v="3.66"/>
        <n v="24.3"/>
        <n v="11886"/>
        <n v="3123"/>
        <n v="85"/>
        <n v="84.1"/>
        <n v="46397"/>
        <n v="2.27"/>
        <n v="92227"/>
        <n v="79533"/>
        <n v="1.44"/>
        <n v="3.16"/>
        <n v="79970"/>
        <n v="31.1"/>
        <n v="61776"/>
        <n v="84.95"/>
        <n v="3.85"/>
        <n v="20946"/>
        <n v="11"/>
        <n v="32.409999999999997"/>
        <n v="77.3"/>
        <n v="29.9"/>
        <n v="20.3"/>
        <n v="0.98"/>
        <n v="99"/>
        <n v="59823"/>
        <n v="9344"/>
        <n v="19737"/>
        <n v="3.21"/>
        <n v="81"/>
        <n v="14"/>
        <n v="51"/>
        <n v="3.79"/>
        <n v="18142"/>
        <n v="2.11"/>
        <n v="148390"/>
        <n v="30.4"/>
        <n v="175644"/>
        <n v="82.84"/>
        <n v="20.2"/>
        <n v="75"/>
        <n v="77056"/>
        <n v="10460"/>
        <n v="85.6"/>
        <n v="2.52"/>
        <n v="106451"/>
        <n v="3.27"/>
        <n v="60.27"/>
        <n v="2.7"/>
        <n v="34594"/>
        <n v="18.7"/>
        <n v="32016"/>
        <n v="86.53"/>
        <n v="40.950000000000003"/>
        <n v="16.600000000000001"/>
        <n v="57"/>
        <n v="3.87"/>
        <n v="5019"/>
        <n v="22719"/>
        <n v="2038"/>
        <n v="83"/>
        <n v="190"/>
        <n v="1.42"/>
        <n v="678128"/>
        <n v="12364"/>
        <n v="73"/>
        <n v="136"/>
        <n v="138"/>
        <n v="34"/>
        <n v="211004"/>
        <n v="107"/>
        <n v="18.5"/>
        <n v="2.31"/>
        <n v="620"/>
        <n v="1.63"/>
        <n v="985832"/>
        <n v="32.86"/>
        <n v="518027"/>
        <n v="82"/>
        <n v="2.0699999999999998"/>
        <n v="385271"/>
        <n v="14.3"/>
        <n v="185938"/>
        <n v="83.65"/>
        <n v="35965"/>
        <n v="3.97"/>
        <n v="55.74"/>
        <n v="38.299999999999997"/>
        <n v="1.9"/>
        <n v="41701"/>
        <n v="3955"/>
        <n v="65"/>
        <n v="8.1999999999999993"/>
        <n v="83.6"/>
        <n v="4.5"/>
        <n v="74.42"/>
        <n v="4.17"/>
        <n v="29749"/>
        <n v="22.21"/>
        <n v="27451"/>
        <n v="30.3"/>
        <n v="5972"/>
        <n v="44697"/>
        <n v="6005"/>
        <n v="2.17"/>
        <n v="26.17"/>
        <n v="9554"/>
        <n v="26.5"/>
        <n v="8185"/>
        <n v="84.5"/>
        <n v="2676"/>
        <n v="4.0999999999999996"/>
        <n v="1.95"/>
        <n v="16324"/>
        <n v="2050"/>
        <n v="77.8"/>
        <n v="2.4"/>
        <n v="87.64"/>
        <n v="278"/>
        <n v="77"/>
        <n v="13"/>
        <n v="42"/>
        <n v="2.2799999999999998"/>
        <n v="401087"/>
        <n v="27.06"/>
        <n v="260582"/>
        <n v="78.7"/>
        <n v="82.5"/>
        <n v="52600"/>
        <n v="357928"/>
        <n v="57408"/>
        <n v="78"/>
        <n v="2.54"/>
        <n v="78.95"/>
        <n v="4.08"/>
        <n v="90421"/>
        <n v="16.43"/>
        <n v="333228"/>
        <n v="22.14"/>
        <n v="231823"/>
        <n v="83.45"/>
        <n v="83.76"/>
        <n v="134"/>
        <n v="102788"/>
        <n v="6432"/>
        <n v="3.52"/>
        <n v="18827"/>
        <n v="3.12"/>
        <n v="83.7"/>
        <n v="3.63"/>
        <n v="44.44"/>
        <n v="13.75"/>
        <n v="46526"/>
        <n v="4953"/>
        <n v="73.400000000000006"/>
        <n v="23703"/>
        <n v="21.25"/>
        <n v="24402"/>
        <n v="84.12"/>
        <n v="28.5"/>
        <n v="5093"/>
        <n v="7323"/>
        <n v="1.64"/>
        <n v="2.34"/>
        <n v="93.8"/>
        <n v="-1.58"/>
        <n v="26.4"/>
        <n v="19.3"/>
        <n v="4.05"/>
        <n v="16463"/>
        <n v="28072"/>
        <n v="28.03"/>
        <n v="36596"/>
        <n v="84.4"/>
        <n v="47"/>
        <n v="24.16"/>
        <n v="8844"/>
        <n v="8670"/>
        <n v="28232"/>
        <n v="3845"/>
        <n v="2.02"/>
        <n v="1259"/>
        <n v="989"/>
        <n v="970"/>
        <n v="34.1"/>
        <n v="91.7"/>
        <n v="-12.47"/>
        <n v="2.48" u="1"/>
        <n v="41899" u="1"/>
        <n v="32.090000000000003" u="1"/>
        <n v="36011" u="1"/>
        <n v="1912" u="1"/>
        <n v="2048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279398146" backgroundQuery="1" createdVersion="8" refreshedVersion="8" minRefreshableVersion="3" recordCount="0" supportSubquery="1" supportAdvancedDrill="1" xr:uid="{C626DD42-108A-46D4-99AF-890B61FCE521}">
  <cacheSource type="external" connectionId="1"/>
  <cacheFields count="33">
    <cacheField name="[PPA].[PPA com Fotografia].[Descrição de PPA com Fotografia]" caption="Descrição de PPA com Fotografia" numFmtId="0" hierarchy="262" level="1">
      <sharedItems containsSemiMixedTypes="0" containsString="0"/>
    </cacheField>
    <cacheField name="[Tempo].[Ano].[Número Ano]" caption="Número Ano" numFmtId="0" hierarchy="332" level="1">
      <sharedItems containsSemiMixedTypes="0" containsString="0"/>
    </cacheField>
    <cacheField name="[Mensuração do Resultado].[Mensuração do Resultado].[Mensuração do Resultado]" caption="Mensuração do Resultado" numFmtId="0" hierarchy="175" level="1">
      <sharedItems containsSemiMixedTypes="0" containsString="0"/>
    </cacheField>
    <cacheField name="[Programa].[Programa Iniciativa por Tipo].[Tipo de Programa]" caption="Tipo de Programa" numFmtId="0" hierarchy="270" level="1">
      <sharedItems containsSemiMixedTypes="0" containsString="0"/>
    </cacheField>
    <cacheField name="[Programa].[Programa Iniciativa por Tipo].[Nome de Programa]" caption="Nome de Programa" numFmtId="0" hierarchy="270" level="2">
      <sharedItems containsSemiMixedTypes="0" containsString="0"/>
    </cacheField>
    <cacheField name="[Programa].[Programa Iniciativa por Tipo].[Nome de Programa].[Nome de Programa Pai]" caption="Nome de Programa Pai" propertyName="Nome de Programa Pai" numFmtId="0" hierarchy="270" level="2" memberPropertyField="1">
      <sharedItems containsSemiMixedTypes="0" containsString="0"/>
    </cacheField>
    <cacheField name="[Programa].[Programa Iniciativa por Tipo].[Nome de Programa].[Tipo de Programa]" caption="Tipo de Programa" propertyName="Tipo de Programa" numFmtId="0" hierarchy="270" level="2" memberPropertyField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Nº da Iniciativa].[Nº da Iniciativa]" caption="Nº da Iniciativa" numFmtId="0" hierarchy="112" level="1">
      <sharedItems count="312">
        <s v="[Iniciativa].[Nº da Iniciativa].&amp;[15240]" c="MT000605ATPS"/>
        <s v="[Iniciativa].[Nº da Iniciativa].&amp;[15243]" c="MT000606ATPS"/>
        <s v="[Iniciativa].[Nº da Iniciativa].&amp;[15245]" c="MT000600ATPS"/>
        <s v="[Iniciativa].[Nº da Iniciativa].&amp;[15249]" c="PB001027ATPS"/>
        <s v="[Iniciativa].[Nº da Iniciativa].&amp;[15251]" c="PB001019ATPS"/>
        <s v="[Iniciativa].[Nº da Iniciativa].&amp;[15255]" c="PB001022ATPS"/>
        <s v="[Iniciativa].[Nº da Iniciativa].&amp;[15270]" c="PB001025ATPS"/>
        <s v="[Iniciativa].[Nº da Iniciativa].&amp;[15286]" c="AC000629ATPS"/>
        <s v="[Iniciativa].[Nº da Iniciativa].&amp;[15289]" c="AC000627ATPS"/>
        <s v="[Iniciativa].[Nº da Iniciativa].&amp;[15290]" c="RN001053ATPS"/>
        <s v="[Iniciativa].[Nº da Iniciativa].&amp;[15300]" c="PB001032ATPS"/>
        <s v="[Iniciativa].[Nº da Iniciativa].&amp;[15301]" c="PB001034ATPS"/>
        <s v="[Iniciativa].[Nº da Iniciativa].&amp;[15302]" c="PB001030ATPS"/>
        <s v="[Iniciativa].[Nº da Iniciativa].&amp;[15308]" c="RN001065ATPS"/>
        <s v="[Iniciativa].[Nº da Iniciativa].&amp;[15319]" c="MA001145ATPS"/>
        <s v="[Iniciativa].[Nº da Iniciativa].&amp;[15336]" c="CE001523ATPS"/>
        <s v="[Iniciativa].[Nº da Iniciativa].&amp;[15348]" c="RN001050ATPS"/>
        <s v="[Iniciativa].[Nº da Iniciativa].&amp;[15365]" c="RS002745ATPS"/>
        <s v="[Iniciativa].[Nº da Iniciativa].&amp;[15368]" c="RS002742ATPS"/>
        <s v="[Iniciativa].[Nº da Iniciativa].&amp;[15369]" c="RS002744ATPS"/>
        <s v="[Iniciativa].[Nº da Iniciativa].&amp;[15370]" c="RS002741ATPS"/>
        <s v="[Iniciativa].[Nº da Iniciativa].&amp;[15372]" c="RS002748ATPS"/>
        <s v="[Iniciativa].[Nº da Iniciativa].&amp;[15381]" c="RO000709ATPS"/>
        <s v="[Iniciativa].[Nº da Iniciativa].&amp;[15391]" c="GO001004ATPS"/>
        <s v="[Iniciativa].[Nº da Iniciativa].&amp;[15395]" c="GO001011ATPS"/>
        <s v="[Iniciativa].[Nº da Iniciativa].&amp;[15456]" c="ES001042ATPS"/>
        <s v="[Iniciativa].[Nº da Iniciativa].&amp;[15457]" c="ES001040ATPS"/>
        <s v="[Iniciativa].[Nº da Iniciativa].&amp;[15458]" c="ES001039ATPS"/>
        <s v="[Iniciativa].[Nº da Iniciativa].&amp;[15460]" c="ES001037ATPS"/>
        <s v="[Iniciativa].[Nº da Iniciativa].&amp;[15462]" c="ES001044ATPS"/>
        <s v="[Iniciativa].[Nº da Iniciativa].&amp;[15464]" c="PI000754ATPS"/>
        <s v="[Iniciativa].[Nº da Iniciativa].&amp;[15467]" c="CE001524ATPS"/>
        <s v="[Iniciativa].[Nº da Iniciativa].&amp;[15469]" c="CE001534ATPS"/>
        <s v="[Iniciativa].[Nº da Iniciativa].&amp;[15471]" c="MT000612ATPS"/>
        <s v="[Iniciativa].[Nº da Iniciativa].&amp;[15480]" c="RO000714ATPS"/>
        <s v="[Iniciativa].[Nº da Iniciativa].&amp;[15485]" c="SC001649ATPS"/>
        <s v="[Iniciativa].[Nº da Iniciativa].&amp;[15486]" c="SC001639ATPS"/>
        <s v="[Iniciativa].[Nº da Iniciativa].&amp;[15506]" c="RN001056ATPS"/>
        <s v="[Iniciativa].[Nº da Iniciativa].&amp;[15507]" c="RN001060ATPS"/>
        <s v="[Iniciativa].[Nº da Iniciativa].&amp;[15508]" c="RN001048ATPS"/>
        <s v="[Iniciativa].[Nº da Iniciativa].&amp;[15518]" c="BA001797ATPS"/>
        <s v="[Iniciativa].[Nº da Iniciativa].&amp;[15525]" c="PI000747ATPS"/>
        <s v="[Iniciativa].[Nº da Iniciativa].&amp;[15528]" c="PI000751ATPS"/>
        <s v="[Iniciativa].[Nº da Iniciativa].&amp;[15542]" c="SC001656ATPS"/>
        <s v="[Iniciativa].[Nº da Iniciativa].&amp;[15543]" c="SC001644ATPS"/>
        <s v="[Iniciativa].[Nº da Iniciativa].&amp;[15548]" c="SC001643ATPS"/>
        <s v="[Iniciativa].[Nº da Iniciativa].&amp;[15549]" c="SC001642ATPS"/>
        <s v="[Iniciativa].[Nº da Iniciativa].&amp;[15553]" c="SC001641ATPS"/>
        <s v="[Iniciativa].[Nº da Iniciativa].&amp;[15559]" c="PI000757ATPS"/>
        <s v="[Iniciativa].[Nº da Iniciativa].&amp;[15563]" c="PI000753ATPS"/>
        <s v="[Iniciativa].[Nº da Iniciativa].&amp;[15567]" c="BA001804ATPS"/>
        <s v="[Iniciativa].[Nº da Iniciativa].&amp;[15570]" c="BA001796ATPS"/>
        <s v="[Iniciativa].[Nº da Iniciativa].&amp;[15599]" c="GO001017ATPS"/>
        <s v="[Iniciativa].[Nº da Iniciativa].&amp;[15600]" c="PE001075ATPS"/>
        <s v="[Iniciativa].[Nº da Iniciativa].&amp;[15601]" c="PE001073ATPS"/>
        <s v="[Iniciativa].[Nº da Iniciativa].&amp;[15603]" c="PE001072ATPS"/>
        <s v="[Iniciativa].[Nº da Iniciativa].&amp;[15609]" c="RJ001927ATPS"/>
        <s v="[Iniciativa].[Nº da Iniciativa].&amp;[15612]" c="RJ001906ATPS"/>
        <s v="[Iniciativa].[Nº da Iniciativa].&amp;[15616]" c="RJ001933ATPS"/>
        <s v="[Iniciativa].[Nº da Iniciativa].&amp;[15620]" c="RJ001942ATPS"/>
        <s v="[Iniciativa].[Nº da Iniciativa].&amp;[15621]" c="RJ001919ATPS"/>
        <s v="[Iniciativa].[Nº da Iniciativa].&amp;[15640]" c="MT000613ATPS"/>
        <s v="[Iniciativa].[Nº da Iniciativa].&amp;[15662]" c="TO001150ATPS"/>
        <s v="[Iniciativa].[Nº da Iniciativa].&amp;[15664]" c="TO001152ATPS"/>
        <s v="[Iniciativa].[Nº da Iniciativa].&amp;[15665]" c="TO001145ATPS"/>
        <s v="[Iniciativa].[Nº da Iniciativa].&amp;[15667]" c="TO001154ATPS"/>
        <s v="[Iniciativa].[Nº da Iniciativa].&amp;[15682]" c="PE001080ATPS"/>
        <s v="[Iniciativa].[Nº da Iniciativa].&amp;[15684]" c="PE001078ATPS"/>
        <s v="[Iniciativa].[Nº da Iniciativa].&amp;[15699]" c="AM000917ATPS"/>
        <s v="[Iniciativa].[Nº da Iniciativa].&amp;[15700]" c="AM000913ATPS"/>
        <s v="[Iniciativa].[Nº da Iniciativa].&amp;[15703]" c="AM000915ATPS"/>
        <s v="[Iniciativa].[Nº da Iniciativa].&amp;[15706]" c="AM000921ATPS"/>
        <s v="[Iniciativa].[Nº da Iniciativa].&amp;[15737]" c="CE001544ATPS"/>
        <s v="[Iniciativa].[Nº da Iniciativa].&amp;[15764]" c="NA002670ATPS"/>
        <s v="[Iniciativa].[Nº da Iniciativa].&amp;[15793]" c="NA002708ATPS"/>
        <s v="[Iniciativa].[Nº da Iniciativa].&amp;[15799]" c="NA002712ATPS"/>
        <s v="[Iniciativa].[Nº da Iniciativa].&amp;[15801]" c="NA002713ATPS"/>
        <s v="[Iniciativa].[Nº da Iniciativa].&amp;[15804]" c="NA002702ATPS"/>
        <s v="[Iniciativa].[Nº da Iniciativa].&amp;[15809]" c="NA002711ATPS"/>
        <s v="[Iniciativa].[Nº da Iniciativa].&amp;[15817]" c="NA002696ATPS"/>
        <s v="[Iniciativa].[Nº da Iniciativa].&amp;[16729]" c="TO001180ATPS"/>
        <s v="[Iniciativa].[Nº da Iniciativa].&amp;[16958]" c="NA002751ATPS"/>
        <s v="[Iniciativa].[Nº da Iniciativa].&amp;[16963]" c="NA002748ATPS"/>
        <s v="[Iniciativa].[Nº da Iniciativa].&amp;[16993]" c="RO000762ATPS"/>
        <s v="[Iniciativa].[Nº da Iniciativa].&amp;[17015]" c="PA001347ATPS"/>
        <s v="[Iniciativa].[Nº da Iniciativa].&amp;[17094]" c="RR000570ATPS"/>
        <s v="[Iniciativa].[Nº da Iniciativa].&amp;[17095]" c="RR000569ATPS"/>
        <s v="[Iniciativa].[Nº da Iniciativa].&amp;[17097]" c="RR000572ATPS"/>
        <s v="[Iniciativa].[Nº da Iniciativa].&amp;[17098]" c="RR000573ATPS"/>
        <s v="[Iniciativa].[Nº da Iniciativa].&amp;[17148]" c="RO000763ATPS"/>
        <s v="[Iniciativa].[Nº da Iniciativa].&amp;[17225]" c="AC000673ATPS"/>
        <s v="[Iniciativa].[Nº da Iniciativa].&amp;[17226]" c="AC000672ATPS"/>
        <s v="[Iniciativa].[Nº da Iniciativa].&amp;[17241]" c="GO001053ATPS"/>
        <s v="[Iniciativa].[Nº da Iniciativa].&amp;[17248]" c="MA001237ATPS"/>
        <s v="[Iniciativa].[Nº da Iniciativa].&amp;[17249]" c="AM001001ATPS"/>
        <s v="[Iniciativa].[Nº da Iniciativa].&amp;[17268]" c="MS000739ATPS"/>
        <s v="[Iniciativa].[Nº da Iniciativa].&amp;[17272]" c="GO001063ATPS"/>
        <s v="[Iniciativa].[Nº da Iniciativa].&amp;[17274]" c="RR000576ATPS"/>
        <s v="[Iniciativa].[Nº da Iniciativa].&amp;[17275]" c="RR000575ATPS"/>
        <s v="[Iniciativa].[Nº da Iniciativa].&amp;[17285]" c="RS002873ATPS"/>
        <s v="[Iniciativa].[Nº da Iniciativa].&amp;[17294]" c="PB001084ATPS"/>
        <s v="[Iniciativa].[Nº da Iniciativa].&amp;[17295]" c="RN001126ATPS"/>
        <s v="[Iniciativa].[Nº da Iniciativa].&amp;[17297]" c="PE001160ATPS"/>
        <s v="[Iniciativa].[Nº da Iniciativa].&amp;[17304]" c="MA001247ATPS"/>
        <s v="[Iniciativa].[Nº da Iniciativa].&amp;[17306]" c="MA001249ATPS"/>
        <s v="[Iniciativa].[Nº da Iniciativa].&amp;[17310]" c="RJ002037ATPS"/>
        <s v="[Iniciativa].[Nº da Iniciativa].&amp;[17311]" c="CE001640ATPS"/>
        <s v="[Iniciativa].[Nº da Iniciativa].&amp;[17313]" c="PA001356ATPS"/>
        <s v="[Iniciativa].[Nº da Iniciativa].&amp;[17322]" c="BA001925ATPS"/>
        <s v="[Iniciativa].[Nº da Iniciativa].&amp;[17325]" c="TO001229ATPS"/>
        <s v="[Iniciativa].[Nº da Iniciativa].&amp;[17326]" c="PA001355ATPS"/>
        <s v="[Iniciativa].[Nº da Iniciativa].&amp;[17331]" c="CE001643ATPS"/>
        <s v="[Iniciativa].[Nº da Iniciativa].&amp;[17334]" c="RN001127ATPS"/>
        <s v="[Iniciativa].[Nº da Iniciativa].&amp;[17337]" c="MT000649ATPS"/>
        <s v="[Iniciativa].[Nº da Iniciativa].&amp;[17348]" c="AL000745ATPS"/>
        <s v="[Iniciativa].[Nº da Iniciativa].&amp;[17349]" c="CE001644ATPS"/>
        <s v="[Iniciativa].[Nº da Iniciativa].&amp;[17351]" c="PA001360ATPS"/>
        <s v="[Iniciativa].[Nº da Iniciativa].&amp;[17353]" c="PA001361ATPS"/>
        <s v="[Iniciativa].[Nº da Iniciativa].&amp;[17359]" c="PI000803ATPS"/>
        <s v="[Iniciativa].[Nº da Iniciativa].&amp;[17360]" c="CE001641ATPS"/>
        <s v="[Iniciativa].[Nº da Iniciativa].&amp;[17365]" c="RO000770ATPS"/>
        <s v="[Iniciativa].[Nº da Iniciativa].&amp;[17366]" c="RO000768ATPS"/>
        <s v="[Iniciativa].[Nº da Iniciativa].&amp;[17371]" c="MT000650ATPS"/>
        <s v="[Iniciativa].[Nº da Iniciativa].&amp;[17372]" c="AL000740ATPS"/>
        <s v="[Iniciativa].[Nº da Iniciativa].&amp;[17373]" c="AL000739ATPS"/>
        <s v="[Iniciativa].[Nº da Iniciativa].&amp;[17376]" c="AL000743ATPS"/>
        <s v="[Iniciativa].[Nº da Iniciativa].&amp;[17377]" c="AL000741ATPS"/>
        <s v="[Iniciativa].[Nº da Iniciativa].&amp;[17380]" c="DF000817ATPS"/>
        <s v="[Iniciativa].[Nº da Iniciativa].&amp;[17381]" c="AC000677ATPS"/>
        <s v="[Iniciativa].[Nº da Iniciativa].&amp;[18184]" c="GO001072ATPS"/>
        <s v="[Iniciativa].[Nº da Iniciativa].&amp;[18189]" c="AC000689ATPS"/>
        <s v="[Iniciativa].[Nº da Iniciativa].&amp;[18191]" c="AL000766ATPS"/>
        <s v="[Iniciativa].[Nº da Iniciativa].&amp;[18192]" c="MG003413ATPS"/>
        <s v="[Iniciativa].[Nº da Iniciativa].&amp;[18193]" c="SE000868ATPS"/>
        <s v="[Iniciativa].[Nº da Iniciativa].&amp;[18197]" c="ES001137ATPS"/>
        <s v="[Iniciativa].[Nº da Iniciativa].&amp;[18199]" c="BA001999ATPS"/>
        <s v="[Iniciativa].[Nº da Iniciativa].&amp;[18202]" c="SC001794ATPS"/>
        <s v="[Iniciativa].[Nº da Iniciativa].&amp;[18203]" c="RN001152ATPS"/>
        <s v="[Iniciativa].[Nº da Iniciativa].&amp;[18210]" c="RO000788ATPS"/>
        <s v="[Iniciativa].[Nº da Iniciativa].&amp;[18218]" c="RJ002068ATPS"/>
        <s v="[Iniciativa].[Nº da Iniciativa].&amp;[18399]" c="DF000835ATPS"/>
        <s v="[Iniciativa].[Nº da Iniciativa].&amp;[18400]" c="DF000839ATPS"/>
        <s v="[Iniciativa].[Nº da Iniciativa].&amp;[18401]" c="DF000837ATPS"/>
        <s v="[Iniciativa].[Nº da Iniciativa].&amp;[18402]" c="DF000831ATPS"/>
        <s v="[Iniciativa].[Nº da Iniciativa].&amp;[18403]" c="DF000838ATPS"/>
        <s v="[Iniciativa].[Nº da Iniciativa].&amp;[18404]" c="DF000834ATPS"/>
        <s v="[Iniciativa].[Nº da Iniciativa].&amp;[18405]" c="DF000836ATPS"/>
        <s v="[Iniciativa].[Nº da Iniciativa].&amp;[18413]" c="RS003008ATPS"/>
        <s v="[Iniciativa].[Nº da Iniciativa].&amp;[18414]" c="PA001379ATPS"/>
        <s v="[Iniciativa].[Nº da Iniciativa].&amp;[18415]" c="PA001382ATPS"/>
        <s v="[Iniciativa].[Nº da Iniciativa].&amp;[18416]" c="PA001381ATPS"/>
        <s v="[Iniciativa].[Nº da Iniciativa].&amp;[18417]" c="PB001097ATPS"/>
        <s v="[Iniciativa].[Nº da Iniciativa].&amp;[18418]" c="PB001098ATPS"/>
        <s v="[Iniciativa].[Nº da Iniciativa].&amp;[18419]" c="RS003010ATPS"/>
        <s v="[Iniciativa].[Nº da Iniciativa].&amp;[18422]" c="PI000832ATPS"/>
        <s v="[Iniciativa].[Nº da Iniciativa].&amp;[18423]" c="PB001096ATPS"/>
        <s v="[Iniciativa].[Nº da Iniciativa].&amp;[18424]" c="RS003009ATPS"/>
        <s v="[Iniciativa].[Nº da Iniciativa].&amp;[18425]" c="RS003012ATPS"/>
        <s v="[Iniciativa].[Nº da Iniciativa].&amp;[18427]" c="BA002004ATPS"/>
        <s v="[Iniciativa].[Nº da Iniciativa].&amp;[18429]" c="AC000709ATPS"/>
        <s v="[Iniciativa].[Nº da Iniciativa].&amp;[18430]" c="AC000707ATPS"/>
        <s v="[Iniciativa].[Nº da Iniciativa].&amp;[18431]" c="AC000695ATPS"/>
        <s v="[Iniciativa].[Nº da Iniciativa].&amp;[18432]" c="AC000704ATPS"/>
        <s v="[Iniciativa].[Nº da Iniciativa].&amp;[18433]" c="AC000698ATPS"/>
        <s v="[Iniciativa].[Nº da Iniciativa].&amp;[18434]" c="AC000705ATPS"/>
        <s v="[Iniciativa].[Nº da Iniciativa].&amp;[18435]" c="AC000708ATPS"/>
        <s v="[Iniciativa].[Nº da Iniciativa].&amp;[18438]" c="AC000706ATPS"/>
        <s v="[Iniciativa].[Nº da Iniciativa].&amp;[18440]" c="AP000574ATPS"/>
        <s v="[Iniciativa].[Nº da Iniciativa].&amp;[18441]" c="AP000579ATPS"/>
        <s v="[Iniciativa].[Nº da Iniciativa].&amp;[18442]" c="MS000762ATPS"/>
        <s v="[Iniciativa].[Nº da Iniciativa].&amp;[18443]" c="MS000764ATPS"/>
        <s v="[Iniciativa].[Nº da Iniciativa].&amp;[18445]" c="SE000875ATPS"/>
        <s v="[Iniciativa].[Nº da Iniciativa].&amp;[18448]" c="PA001383ATPS"/>
        <s v="[Iniciativa].[Nº da Iniciativa].&amp;[18449]" c="AM001036ATPS"/>
        <s v="[Iniciativa].[Nº da Iniciativa].&amp;[18450]" c="SE000877ATPS"/>
        <s v="[Iniciativa].[Nº da Iniciativa].&amp;[18451]" c="SE000876ATPS"/>
        <s v="[Iniciativa].[Nº da Iniciativa].&amp;[18452]" c="AM001039ATPS"/>
        <s v="[Iniciativa].[Nº da Iniciativa].&amp;[18458]" c="DF000841ATPS"/>
        <s v="[Iniciativa].[Nº da Iniciativa].&amp;[18462]" c="MS000765ATPS"/>
        <s v="[Iniciativa].[Nº da Iniciativa].&amp;[18463]" c="MS000761ATPS"/>
        <s v="[Iniciativa].[Nº da Iniciativa].&amp;[18464]" c="MS000767ATPS"/>
        <s v="[Iniciativa].[Nº da Iniciativa].&amp;[18465]" c="MS000766ATPS"/>
        <s v="[Iniciativa].[Nº da Iniciativa].&amp;[18469]" c="TO001286ATPS"/>
        <s v="[Iniciativa].[Nº da Iniciativa].&amp;[18471]" c="AP000578ATPS"/>
        <s v="[Iniciativa].[Nº da Iniciativa].&amp;[18472]" c="AP000587ATPS"/>
        <s v="[Iniciativa].[Nº da Iniciativa].&amp;[18473]" c="AP000582ATPS"/>
        <s v="[Iniciativa].[Nº da Iniciativa].&amp;[18474]" c="AP000577ATPS"/>
        <s v="[Iniciativa].[Nº da Iniciativa].&amp;[18475]" c="AP000580ATPS"/>
        <s v="[Iniciativa].[Nº da Iniciativa].&amp;[18476]" c="AP000586ATPS"/>
        <s v="[Iniciativa].[Nº da Iniciativa].&amp;[18477]" c="AP000585ATPS"/>
        <s v="[Iniciativa].[Nº da Iniciativa].&amp;[18478]" c="PB001099ATPS"/>
        <s v="[Iniciativa].[Nº da Iniciativa].&amp;[18479]" c="SE000880ATPS"/>
        <s v="[Iniciativa].[Nº da Iniciativa].&amp;[18480]" c="MG003430ATPS"/>
        <s v="[Iniciativa].[Nº da Iniciativa].&amp;[18481]" c="MG003431ATPS"/>
        <s v="[Iniciativa].[Nº da Iniciativa].&amp;[18483]" c="TO001288ATPS"/>
        <s v="[Iniciativa].[Nº da Iniciativa].&amp;[18484]" c="TO001287ATPS"/>
        <s v="[Iniciativa].[Nº da Iniciativa].&amp;[18485]" c="TO001281ATPS"/>
        <s v="[Iniciativa].[Nº da Iniciativa].&amp;[18486]" c="TO001282ATPS"/>
        <s v="[Iniciativa].[Nº da Iniciativa].&amp;[18489]" c="DF000845ATPS"/>
        <s v="[Iniciativa].[Nº da Iniciativa].&amp;[18494]" c="RJ002097ATPS"/>
        <s v="[Iniciativa].[Nº da Iniciativa].&amp;[18495]" c="RJ002096ATPS"/>
        <s v="[Iniciativa].[Nº da Iniciativa].&amp;[18496]" c="RJ002098ATPS"/>
        <s v="[Iniciativa].[Nº da Iniciativa].&amp;[18497]" c="RJ002094ATPS"/>
        <s v="[Iniciativa].[Nº da Iniciativa].&amp;[18498]" c="PI000833ATPS"/>
        <s v="[Iniciativa].[Nº da Iniciativa].&amp;[18500]" c="ES001156ATPS"/>
        <s v="[Iniciativa].[Nº da Iniciativa].&amp;[18501]" c="ES001155ATPS"/>
        <s v="[Iniciativa].[Nº da Iniciativa].&amp;[18502]" c="ES001157ATPS"/>
        <s v="[Iniciativa].[Nº da Iniciativa].&amp;[18503]" c="GO001087ATPS"/>
        <s v="[Iniciativa].[Nº da Iniciativa].&amp;[18504]" c="GO001084ATPS"/>
        <s v="[Iniciativa].[Nº da Iniciativa].&amp;[18505]" c="GO001088ATPS"/>
        <s v="[Iniciativa].[Nº da Iniciativa].&amp;[18506]" c="GO001091ATPS"/>
        <s v="[Iniciativa].[Nº da Iniciativa].&amp;[18508]" c="GO001086ATPS"/>
        <s v="[Iniciativa].[Nº da Iniciativa].&amp;[18509]" c="GO001089ATPS"/>
        <s v="[Iniciativa].[Nº da Iniciativa].&amp;[18510]" c="MA001258ATPS"/>
        <s v="[Iniciativa].[Nº da Iniciativa].&amp;[18511]" c="MA001260ATPS"/>
        <s v="[Iniciativa].[Nº da Iniciativa].&amp;[18512]" c="BA002011ATPS"/>
        <s v="[Iniciativa].[Nº da Iniciativa].&amp;[18513]" c="AM001033ATPS"/>
        <s v="[Iniciativa].[Nº da Iniciativa].&amp;[18516]" c="DF000848ATPS"/>
        <s v="[Iniciativa].[Nº da Iniciativa].&amp;[18517]" c="TO001285ATPS"/>
        <s v="[Iniciativa].[Nº da Iniciativa].&amp;[18519]" c="MS000763ATPS"/>
        <s v="[Iniciativa].[Nº da Iniciativa].&amp;[18522]" c="PE001216ATPS"/>
        <s v="[Iniciativa].[Nº da Iniciativa].&amp;[18523]" c="RR000595ATPS"/>
        <s v="[Iniciativa].[Nº da Iniciativa].&amp;[18524]" c="RR000597ATPS"/>
        <s v="[Iniciativa].[Nº da Iniciativa].&amp;[18525]" c="RR000596ATPS"/>
        <s v="[Iniciativa].[Nº da Iniciativa].&amp;[18526]" c="RR000594ATPS"/>
        <s v="[Iniciativa].[Nº da Iniciativa].&amp;[18527]" c="RR000593ATPS"/>
        <s v="[Iniciativa].[Nº da Iniciativa].&amp;[18528]" c="RO000796ATPS"/>
        <s v="[Iniciativa].[Nº da Iniciativa].&amp;[18532]" c="PA001387ATPS"/>
        <s v="[Iniciativa].[Nº da Iniciativa].&amp;[18534]" c="MG003429ATPS"/>
        <s v="[Iniciativa].[Nº da Iniciativa].&amp;[18535]" c="MG003432ATPS"/>
        <s v="[Iniciativa].[Nº da Iniciativa].&amp;[18536]" c="MG003434ATPS"/>
        <s v="[Iniciativa].[Nº da Iniciativa].&amp;[18537]" c="MG003435ATPS"/>
        <s v="[Iniciativa].[Nº da Iniciativa].&amp;[18539]" c="AP000588ATPS"/>
        <s v="[Iniciativa].[Nº da Iniciativa].&amp;[18541]" c="AP000584ATPS"/>
        <s v="[Iniciativa].[Nº da Iniciativa].&amp;[18542]" c="AP000581ATPS"/>
        <s v="[Iniciativa].[Nº da Iniciativa].&amp;[18545]" c="AP000589ATPS"/>
        <s v="[Iniciativa].[Nº da Iniciativa].&amp;[18548]" c="SE000884ATPS"/>
        <s v="[Iniciativa].[Nº da Iniciativa].&amp;[18549]" c="SE000879ATPS"/>
        <s v="[Iniciativa].[Nº da Iniciativa].&amp;[18550]" c="SE000883ATPS"/>
        <s v="[Iniciativa].[Nº da Iniciativa].&amp;[18551]" c="SE000878ATPS"/>
        <s v="[Iniciativa].[Nº da Iniciativa].&amp;[18552]" c="SE000885ATPS"/>
        <s v="[Iniciativa].[Nº da Iniciativa].&amp;[18553]" c="SE000882ATPS"/>
        <s v="[Iniciativa].[Nº da Iniciativa].&amp;[18556]" c="GO001085ATPS"/>
        <s v="[Iniciativa].[Nº da Iniciativa].&amp;[18557]" c="BA002013ATPS"/>
        <s v="[Iniciativa].[Nº da Iniciativa].&amp;[18559]" c="BA002014ATPS"/>
        <s v="[Iniciativa].[Nº da Iniciativa].&amp;[18563]" c="PR002459ATPS"/>
        <s v="[Iniciativa].[Nº da Iniciativa].&amp;[18564]" c="PR002461ATPS"/>
        <s v="[Iniciativa].[Nº da Iniciativa].&amp;[18565]" c="PR002458ATPS"/>
        <s v="[Iniciativa].[Nº da Iniciativa].&amp;[18566]" c="PR002462ATPS"/>
        <s v="[Iniciativa].[Nº da Iniciativa].&amp;[18567]" c="PR002464ATPS"/>
        <s v="[Iniciativa].[Nº da Iniciativa].&amp;[18568]" c="PR002457ATPS"/>
        <s v="[Iniciativa].[Nº da Iniciativa].&amp;[18569]" c="PR002465ATPS"/>
        <s v="[Iniciativa].[Nº da Iniciativa].&amp;[18570]" c="PR002460ATPS"/>
        <s v="[Iniciativa].[Nº da Iniciativa].&amp;[18571]" c="PR002466ATPS"/>
        <s v="[Iniciativa].[Nº da Iniciativa].&amp;[18573]" c="PE001218ATPS"/>
        <s v="[Iniciativa].[Nº da Iniciativa].&amp;[18575]" c="PE001217ATPS"/>
        <s v="[Iniciativa].[Nº da Iniciativa].&amp;[18584]" c="MS000775ATPS"/>
        <s v="[Iniciativa].[Nº da Iniciativa].&amp;[18587]" c="PI000834ATPS"/>
        <s v="[Iniciativa].[Nº da Iniciativa].&amp;[18588]" c="MT000690ATPS"/>
        <s v="[Iniciativa].[Nº da Iniciativa].&amp;[18589]" c="MT000692ATPS"/>
        <s v="[Iniciativa].[Nº da Iniciativa].&amp;[18590]" c="MT000695ATPS"/>
        <s v="[Iniciativa].[Nº da Iniciativa].&amp;[18591]" c="MT000693ATPS"/>
        <s v="[Iniciativa].[Nº da Iniciativa].&amp;[18592]" c="MT000694ATPS"/>
        <s v="[Iniciativa].[Nº da Iniciativa].&amp;[18593]" c="RS003013ATPS"/>
        <s v="[Iniciativa].[Nº da Iniciativa].&amp;[18594]" c="MA001262ATPS"/>
        <s v="[Iniciativa].[Nº da Iniciativa].&amp;[18596]" c="MG003427ATPS"/>
        <s v="[Iniciativa].[Nº da Iniciativa].&amp;[18597]" c="MG003436ATPS"/>
        <s v="[Iniciativa].[Nº da Iniciativa].&amp;[18598]" c="MG003428ATPS"/>
        <s v="[Iniciativa].[Nº da Iniciativa].&amp;[18599]" c="RO000794ATPS"/>
        <s v="[Iniciativa].[Nº da Iniciativa].&amp;[18600]" c="SC001804ATPS"/>
        <s v="[Iniciativa].[Nº da Iniciativa].&amp;[18602]" c="CE001702ATPS"/>
        <s v="[Iniciativa].[Nº da Iniciativa].&amp;[18604]" c="SP005396ATPS"/>
        <s v="[Iniciativa].[Nº da Iniciativa].&amp;[18606]" c="SP005394ATPS"/>
        <s v="[Iniciativa].[Nº da Iniciativa].&amp;[18607]" c="SP005389ATPS"/>
        <s v="[Iniciativa].[Nº da Iniciativa].&amp;[18611]" c="RN001167ATPS"/>
        <s v="[Iniciativa].[Nº da Iniciativa].&amp;[18612]" c="RN001168ATPS"/>
        <s v="[Iniciativa].[Nº da Iniciativa].&amp;[18613]" c="RN001160ATPS"/>
        <s v="[Iniciativa].[Nº da Iniciativa].&amp;[18615]" c="MT000696ATPS"/>
        <s v="[Iniciativa].[Nº da Iniciativa].&amp;[18616]" c="MA001264ATPS"/>
        <s v="[Iniciativa].[Nº da Iniciativa].&amp;[18617]" c="MA001263ATPS"/>
        <s v="[Iniciativa].[Nº da Iniciativa].&amp;[18618]" c="MA001265ATPS"/>
        <s v="[Iniciativa].[Nº da Iniciativa].&amp;[18619]" c="AL000772ATPS"/>
        <s v="[Iniciativa].[Nº da Iniciativa].&amp;[18620]" c="AL000771ATPS"/>
        <s v="[Iniciativa].[Nº da Iniciativa].&amp;[18621]" c="AL000773ATPS"/>
        <s v="[Iniciativa].[Nº da Iniciativa].&amp;[18624]" c="SP005391ATPS"/>
        <s v="[Iniciativa].[Nº da Iniciativa].&amp;[18625]" c="SP005393ATPS"/>
        <s v="[Iniciativa].[Nº da Iniciativa].&amp;[18626]" c="SP005399ATPS"/>
        <s v="[Iniciativa].[Nº da Iniciativa].&amp;[18627]" c="SP005397ATPS"/>
        <s v="[Iniciativa].[Nº da Iniciativa].&amp;[18628]" c="SP005390ATPS"/>
        <s v="[Iniciativa].[Nº da Iniciativa].&amp;[18629]" c="SP005395ATPS"/>
        <s v="[Iniciativa].[Nº da Iniciativa].&amp;[18630]" c="SP005401ATPS"/>
        <s v="[Iniciativa].[Nº da Iniciativa].&amp;[18631]" c="SP005400ATPS"/>
        <s v="[Iniciativa].[Nº da Iniciativa].&amp;[18632]" c="SC001805ATPS"/>
        <s v="[Iniciativa].[Nº da Iniciativa].&amp;[18633]" c="SC001801ATPS"/>
        <s v="[Iniciativa].[Nº da Iniciativa].&amp;[18635]" c="SC001802ATPS"/>
        <s v="[Iniciativa].[Nº da Iniciativa].&amp;[18636]" c="SC001803ATPS"/>
        <s v="[Iniciativa].[Nº da Iniciativa].&amp;[18638]" c="MA001267ATPS"/>
        <s v="[Iniciativa].[Nº da Iniciativa].&amp;[18643]" c="MG003442ATPS"/>
        <s v="[Iniciativa].[Nº da Iniciativa].&amp;[18650]" c="CE001700ATPS"/>
        <s v="[Iniciativa].[Nº da Iniciativa].&amp;[18674]" c="CE001713ATPS"/>
        <s v="[Iniciativa].[Nº da Iniciativa].&amp;[18706]" c="NA002819ATPS"/>
        <s v="[Iniciativa].[Nº da Iniciativa].&amp;[19073]" c="RS003111ATPS"/>
        <s v="[Iniciativa].[Nº da Iniciativa].&amp;[19173]" c="AP000607ATPS"/>
        <s v="[Iniciativa].[Nº da Iniciativa].&amp;[19565]" c="PE001264ATPS"/>
        <s v="[Iniciativa].[Nº da Iniciativa].&amp;[19641]" c="NA002868ATPS"/>
        <s v="[Iniciativa].[Nº da Iniciativa].&amp;[19685]" c="NA002877ATPS"/>
        <s v="[Iniciativa].[Nº da Iniciativa].&amp;[19709]" c="NA002869ATPS"/>
        <s v="[Iniciativa].[Nº da Iniciativa].&amp;[19717]" c="NA002871ATPS"/>
        <s v="[Iniciativa].[Nº da Iniciativa].&amp;[19718]" c="NA002863ATPS"/>
        <s v="[Iniciativa].[Nº da Iniciativa].&amp;[19749]" c="NA002872ATPS"/>
        <s v="[Iniciativa].[Nº da Iniciativa].&amp;[15483]" u="1" c="SC002598ATPS"/>
        <s v="[Iniciativa].[Nº da Iniciativa].&amp;[17111]" u="1" c="RN004762ATPS"/>
      </sharedItems>
    </cacheField>
    <cacheField name="[Measures].[Valor Meta]" caption="Valor Meta" numFmtId="0" hierarchy="871" level="32767"/>
    <cacheField name="[Measures].[Valor Mensuração]" caption="Valor Mensuração" numFmtId="0" hierarchy="872" level="32767"/>
    <cacheField name="[Resultado].[Resultado].[Resultado]" caption="Resultado" numFmtId="0" hierarchy="292" level="1">
      <sharedItems count="57">
        <s v="[Resultado].[Resultado].[Resultado].&amp;[1094]" c="PG_Diagnóstico de Maturidade dos processos de gestão de pessoas - pontos - Obter"/>
        <s v="[Resultado].[Resultado].[Resultado].&amp;[1069]" c="PG_Grau de implementação do SGP 9.0 no Sistema Sebrae - % - Obter"/>
        <s v="[Resultado].[Resultado].[Resultado].&amp;[1097]" c="PG_Município com presença continuada de técnico residente do Sebrae na microrregião. - Número - Obter"/>
        <s v="[Resultado].[Resultado].[Resultado].&amp;[960]" c="PG_Municípios com conjunto de políticas públicas para melhoria do ambiente de negócios implementado - Número - Obter"/>
        <s v="[Resultado].[Resultado].[Resultado].&amp;[968]" c="PG_Municípios com projetos de mobilização e articulação de lideranças implementados - Número - Obter"/>
        <s v="[Resultado].[Resultado].[Resultado].&amp;[233]" c="PG_Tempo de abertura de empresas - horas - Obter"/>
        <s v="[Resultado].[Resultado].[Resultado].&amp;[1080]" c="PG_Atendimento por cliente - Número - Obter"/>
        <s v="[Resultado].[Resultado].[Resultado].&amp;[990]" c="PG_Clientes atendidos por serviços digitais - Número - Obter"/>
        <s v="[Resultado].[Resultado].[Resultado].&amp;[947]" c="PG_Cobertura do Atendimento (microempresas e empresas de pequeno porte) - % - Obter"/>
        <s v="[Resultado].[Resultado].[Resultado].&amp;[1081]" c="PG_Pequenos Negócios Atendidos - Número - Obter"/>
        <s v="[Resultado].[Resultado].[Resultado].&amp;[837]" c="PG_Recomendação (NPS) - pontos - Obter"/>
        <s v="[Resultado].[Resultado].[Resultado].&amp;[984]" c="PG_Inovação e Modernização - % - Obter"/>
        <s v="[Resultado].[Resultado].[Resultado].&amp;[1084]" c="PG_Municípios com ecossistemas de inovação mapeados - Número - Obter"/>
        <s v="[Resultado].[Resultado].[Resultado].&amp;[1153]" c="PG_Pequenos Negócios atendidos com solução de Inovação - Número - Obter"/>
        <s v="[Resultado].[Resultado].[Resultado].&amp;[1150]" c="PG_Índice Gartner de Data &amp; Analytics - Pontos (1 a 5) - Aumentar"/>
        <s v="[Resultado].[Resultado].[Resultado].&amp;[876]" c="PG_Favorabilidade do clima organizacional - % - Obter"/>
        <s v="[Resultado].[Resultado].[Resultado].&amp;[1077]" c="PG_Clientes com garantia do Fampe assistidos na fase pós-crédito - % - Obter"/>
        <s v="[Resultado].[Resultado].[Resultado].&amp;[593]" c="PG_Produtividade do Trabalho - % - Aumentar"/>
        <s v="[Resultado].[Resultado].[Resultado].&amp;[1101]" c="PG_Taxa de Alcance - Faturamento - % - Obter"/>
        <s v="[Resultado].[Resultado].[Resultado].&amp;[985]" c="Contratos de Pesquisa e Desenvolvimento - Número - Aumentar"/>
        <s v="[Resultado].[Resultado].[Resultado].&amp;[1061]" c="Ecossistemas com planos de ação validados. - Número - Obter"/>
        <s v="[Resultado].[Resultado].[Resultado].&amp;[719]" c="Empresas incubadas/aceleradas/instaladas - % - Aumentar"/>
        <s v="[Resultado].[Resultado].[Resultado].&amp;[1064]" c="PG_Pequenos negócios formalizados - % - Obter"/>
        <s v="[Resultado].[Resultado].[Resultado].&amp;[1012]" c="Processos mapeados e padronizados - Número - Aumentar"/>
        <s v="[Resultado].[Resultado].[Resultado].&amp;[970]" c="PG_Cobertura do atendimento no tema &amp;#8220;Finanças&amp;#8221; (% sobre o total) - % - Obter"/>
        <s v="[Resultado].[Resultado].[Resultado].&amp;[930]" c="PG_Inclusão Financeira - % - Aumentar"/>
        <s v="[Resultado].[Resultado].[Resultado].&amp;[1091]" c="Clientes atendidos por parceiros - Número - Obter"/>
        <s v="[Resultado].[Resultado].[Resultado].&amp;[1095]" c="PG_Geração de Receita Própria - % - Obter"/>
        <s v="[Resultado].[Resultado].[Resultado].&amp;[1128]" c="PG_Volume de Crédito Concedido com Garantia do FAMPE - % - Obter"/>
        <s v="[Resultado].[Resultado].[Resultado].&amp;[1003]" c="Participação do portfólio no atendimento - % - Aumentar"/>
        <s v="[Resultado].[Resultado].[Resultado].&amp;[685]" c="PG_Aplicabilidade - Pontos (0 a 10) - Obter"/>
        <s v="[Resultado].[Resultado].[Resultado].&amp;[689]" c="PG_Efetividade - Pontos (0 a 10) - Obter"/>
        <s v="[Resultado].[Resultado].[Resultado].&amp;[1109]" c="PG_NPS (Net Promoter Score) de Produto ou Serviço - pontos - Obter"/>
        <s v="[Resultado].[Resultado].[Resultado].&amp;[950]" c="PG_Imagem junto à Sociedade - Pontos (0 a 10) - Obter"/>
        <s v="[Resultado].[Resultado].[Resultado].&amp;[1027]" c="PG_Imagem junto aos Pequenos Negócios - Pontos (0 a 10) - Obter"/>
        <s v="[Resultado].[Resultado].[Resultado].&amp;[1102]" c="PG_Taxa de Alcance - Produtividade - % - Obter"/>
        <s v="[Resultado].[Resultado].[Resultado].&amp;[1085]" c="PG_Data centers implantados - % - Obter"/>
        <s v="[Resultado].[Resultado].[Resultado].&amp;[1086]" c="PG_Disponibilidade das aplicações - % - Obter"/>
        <s v="[Resultado].[Resultado].[Resultado].&amp;[1087]" c="PG_Equipamentos de TI com vida útil exaurida - % - Obter"/>
        <s v="[Resultado].[Resultado].[Resultado].&amp;[1088]" c="PG_Incidentes de segurança tratados - % - Obter"/>
        <s v="[Resultado].[Resultado].[Resultado].&amp;[963]" c="Municípios atendidos com Cidade Empreendedora - Número - Obter"/>
        <s v="[Resultado].[Resultado].[Resultado].&amp;[1100]" c="PG_Taxa de Alcance - Custos - % - Obter"/>
        <s v="[Resultado].[Resultado].[Resultado].&amp;[1083]" c="PG_Atendimento a estudantes em soluções de Educação Empreendedora - Número - Obter"/>
        <s v="[Resultado].[Resultado].[Resultado].&amp;[1089]" c="PG_Escolas com projeto Escola Empreendedora implementado - Número - Obter"/>
        <s v="[Resultado].[Resultado].[Resultado].&amp;[135]" c="PG_Professores atendidos em soluções de Educação Empreendedora - professores - Obter"/>
        <s v="[Resultado].[Resultado].[Resultado].&amp;[1146]" c="PG_Recomendação (NPS) - Professores - pontos - Obter"/>
        <s v="[Resultado].[Resultado].[Resultado].&amp;[1117]" c="PG_Unidades do Sebrae com Office 365 implementado - % - Obter"/>
        <s v="[Resultado].[Resultado].[Resultado].&amp;[1152]" c="PG_Downloads do aplicativo Sebrae - Número - Obter"/>
        <s v="[Resultado].[Resultado].[Resultado].&amp;[1151]" c="PG_Índice de Maturidade Digital do Sistema Sebrae - Pontos (1 a 5) - Obter"/>
        <s v="[Resultado].[Resultado].[Resultado].&amp;[928]" c="Entregas de Atividades - Número - Obter"/>
        <s v="[Resultado].[Resultado].[Resultado].&amp;[890]" c="Resultado-chave - % - Obter"/>
        <s v="[Resultado].[Resultado].[Resultado].&amp;[981]" c="ODS impactados - Número - Obter"/>
        <s v="[Resultado].[Resultado].[Resultado].&amp;[657]" c="Produção de conteúdo - conteúdo - Obter"/>
        <s v="[Resultado].[Resultado].[Resultado].&amp;[887]" c="Resultado-chave - entregas - Obter"/>
        <s v="[Resultado].[Resultado].[Resultado].&amp;[1011]" c="PG_Aumentar a Maturidade informacional a partir do ambiente colaborativo de dados - pontos - Aumentar"/>
        <s v="[Resultado].[Resultado].[Resultado].&amp;[177]" c="Entregas de projetos - entregas - Obter"/>
        <s v="[Resultado].[Resultado].[Resultado].&amp;[211]" c="PG_Faturamento - % - Aumentar"/>
      </sharedItems>
    </cacheField>
    <cacheField name="[Programa].[Programa Iniciativa].[Nome de Programa]" caption="Nome de Programa" numFmtId="0" hierarchy="268" level="1" mappingCount="2">
      <sharedItems count="19">
        <s v="[Programa].[Programa Iniciativa].[Nome de Programa].&amp;[{2641E16A-7520-4629-8AC3-492EE4EF4CB0}]" c="Gestão Estratégica de Pessoas" cp="2">
          <x/>
          <x/>
        </s>
        <s v="[Programa].[Programa Iniciativa].[Nome de Programa].&amp;[{AA53EAE2-304E-4A31-8507-01C23A97E3E5}]" c="Ambiente de Negócios" cp="2">
          <x/>
          <x/>
        </s>
        <s v="[Programa].[Programa Iniciativa].[Nome de Programa].&amp;[{6FC903FE-9376-4931-9B35-2105ABEB718F}]" c="Cliente em Foco" cp="2">
          <x/>
          <x/>
        </s>
        <s v="[Programa].[Programa Iniciativa].[Nome de Programa].&amp;[{118223F9-DB5D-4CF2-86F3-845DC40F1A03}]" c="Brasil + Inovador" cp="2">
          <x/>
          <x/>
        </s>
        <s v="[Programa].[Programa Iniciativa].[Nome de Programa].&amp;[{162DD272-4075-45B1-A680-D9F803DF8A1A}]" c="Inteligência de Dados" cp="2">
          <x/>
          <x/>
        </s>
        <s v="[Programa].[Programa Iniciativa].[Nome de Programa].&amp;[{45AE9536-7B54-4D7C-A70A-6DBBA9DCF030}]" c="Sebrae + Finanças" cp="2">
          <x/>
          <x/>
        </s>
        <s v="[Programa].[Programa Iniciativa].[Nome de Programa].&amp;[{DCDCF3B2-F386-4298-A559-7435F00B398C}]" c="Brasil + Competitivo" cp="2">
          <x/>
          <x/>
        </s>
        <s v="[Programa].[Programa Iniciativa].[Nome de Programa].&amp;[{594FEFD3-06B9-4348-8D56-E20664494E1D}]" c="PROGRAMA NACIONAL - Transformação Organizacional" cp="2">
          <x v="1"/>
          <x/>
        </s>
        <s v="[Programa].[Programa Iniciativa].[Nome de Programa].&amp;[{2B344555-DAA0-4997-AFD7-612669184F9B}]" c="PROGRAMA NACIONAL - Sebrae + Receitas" cp="2">
          <x v="2"/>
          <x/>
        </s>
        <s v="[Programa].[Programa Iniciativa].[Nome de Programa].&amp;[{D8B42828-EBED-4E8E-8B39-3BD166F5E474}]" c="Portfólio em Rede" cp="2">
          <x/>
          <x/>
        </s>
        <s v="[Programa].[Programa Iniciativa].[Nome de Programa].&amp;[{63691202-E842-40BC-85F4-2AEB8041D9A0}]" c="Gestão da Marca Sebrae" cp="2">
          <x/>
          <x/>
        </s>
        <s v="[Programa].[Programa Iniciativa].[Nome de Programa].&amp;[{CDBE1B8D-8562-4556-8301-C2DEF891862E}]" c="Educação Empreendedora" cp="2">
          <x/>
          <x/>
        </s>
        <s v="[Programa].[Programa Iniciativa].[Nome de Programa].&amp;[{6B1EC89E-4B9D-40CC-AF23-C7E4577DA18D}]" c="PROGRAMA NACIONAL - Transformação Digital" cp="2">
          <x v="3"/>
          <x/>
        </s>
        <s v="[Programa].[Programa Iniciativa].[Nome de Programa].&amp;[{40BAFF8C-2036-424C-A257-1794170B3346}]" c="CONTRATO INTERNO - Centro de Referência em Sustentabilidade (CSS) - MT" cp="2">
          <x v="4"/>
          <x/>
        </s>
        <s v="[Programa].[Programa Iniciativa].[Nome de Programa].&amp;[{0B21F1DC-0BFA-480A-BA30-28D6C51C49E3}]" c="REDE DE AGENTES - Agente Territorial Setorial" cp="2">
          <x v="5"/>
          <x/>
        </s>
        <s v="[Programa].[Programa Iniciativa].[Nome de Programa].&amp;[{7008FBC4-F1A2-40D4-AE06-07267BB6E3E7}]" c="REDE DE AGENTES - Agente de Mercado Nacional e Internacional" cp="2">
          <x v="6"/>
          <x/>
        </s>
        <s v="[Programa].[Programa Iniciativa].[Nome de Programa].&amp;[{578A5140-DB91-40AB-9E4B-98B7729E61CC}]" c="REDE DE AGENTES - Agente de Roteiros Turísticos" cp="2">
          <x v="7"/>
          <x/>
        </s>
        <s v="[Programa].[Programa Iniciativa].[Nome de Programa].&amp;[{933F109F-4358-4819-BF74-762AE73A1321}]" c="REDE DE AGENTES - Agente de Orientação Empresarial" cp="2">
          <x v="8"/>
          <x/>
        </s>
        <s v="[Programa].[Programa Iniciativa].[Nome de Programa].&amp;[{86F73E36-F64F-4F56-975E-78CD5B1311FB}]" c="REDE DE AGENTES - Agente de Crédito e Finanças" cp="2">
          <x v="9"/>
          <x/>
        </s>
      </sharedItems>
      <mpMap v="27"/>
      <mpMap v="28"/>
    </cacheField>
    <cacheField name="[Programa].[Programa Iniciativa].[Nome de Programa].[Nome de Programa Pai]" caption="Nome de Programa Pai" propertyName="Nome de Programa Pai" numFmtId="0" hierarchy="268" level="1" memberPropertyField="1">
      <sharedItems count="10">
        <s v="Não se Aplica"/>
        <s v="PROGRAMA NACIONAL - Transformação Organizacional"/>
        <s v="PROGRAMA NACIONAL - Sebrae + Receitas"/>
        <s v="PROGRAMA NACIONAL - Transformação Digital"/>
        <s v="CONTRATO INTERNO - Centro de Referência em Sustentabilidade (CSS) - MT"/>
        <s v="REDE DE AGENTES - Agente Territorial Setorial"/>
        <s v="REDE DE AGENTES - Agente de Mercado Nacional e Internacional"/>
        <s v="REDE DE AGENTES - Agente de Roteiros Turísticos"/>
        <s v="REDE DE AGENTES - Agente de Orientação Empresarial"/>
        <s v="REDE DE AGENTES - Agente de Crédito e Finanças"/>
      </sharedItems>
    </cacheField>
    <cacheField name="[Programa].[Programa Iniciativa].[Nome de Programa].[Tipo de Programa]" caption="Tipo de Programa" propertyName="Tipo de Programa" numFmtId="0" hierarchy="268" level="1" memberPropertyField="1">
      <sharedItems count="1">
        <s v="Programa Nacional"/>
      </sharedItems>
    </cacheField>
    <cacheField name="[Sebrae].[Sebrae Sigla].[Sigla de Sebrae]" caption="Sigla de Sebrae" numFmtId="0" hierarchy="304" level="1" mappingCount="3">
      <sharedItems count="28">
        <s v="[Sebrae].[Sebrae Sigla].[Sigla de Sebrae].&amp;[13]" c="MT" cp="3">
          <x/>
          <x/>
          <x/>
        </s>
        <s v="[Sebrae].[Sebrae Sigla].[Sigla de Sebrae].&amp;[15]" c="PB" cp="3">
          <x v="1"/>
          <x v="1"/>
          <x v="1"/>
        </s>
        <s v="[Sebrae].[Sebrae Sigla].[Sigla de Sebrae].&amp;[1]" c="AC" cp="3">
          <x v="2"/>
          <x v="2"/>
          <x v="2"/>
        </s>
        <s v="[Sebrae].[Sebrae Sigla].[Sigla de Sebrae].&amp;[20]" c="RN" cp="3">
          <x v="1"/>
          <x v="1"/>
          <x v="3"/>
        </s>
        <s v="[Sebrae].[Sebrae Sigla].[Sigla de Sebrae].&amp;[10]" c="MA" cp="3">
          <x v="1"/>
          <x v="1"/>
          <x v="4"/>
        </s>
        <s v="[Sebrae].[Sebrae Sigla].[Sigla de Sebrae].&amp;[6]" c="CE" cp="3">
          <x v="1"/>
          <x v="1"/>
          <x v="5"/>
        </s>
        <s v="[Sebrae].[Sebrae Sigla].[Sigla de Sebrae].&amp;[23]" c="RS" cp="3">
          <x v="3"/>
          <x v="3"/>
          <x v="6"/>
        </s>
        <s v="[Sebrae].[Sebrae Sigla].[Sigla de Sebrae].&amp;[21]" c="RO" cp="3">
          <x v="2"/>
          <x v="2"/>
          <x v="7"/>
        </s>
        <s v="[Sebrae].[Sebrae Sigla].[Sigla de Sebrae].&amp;[9]" c="GO" cp="3">
          <x/>
          <x/>
          <x v="8"/>
        </s>
        <s v="[Sebrae].[Sebrae Sigla].[Sigla de Sebrae].&amp;[8]" c="ES" cp="3">
          <x v="4"/>
          <x v="4"/>
          <x v="9"/>
        </s>
        <s v="[Sebrae].[Sebrae Sigla].[Sigla de Sebrae].&amp;[17]" c="PI" cp="3">
          <x v="1"/>
          <x v="1"/>
          <x v="10"/>
        </s>
        <s v="[Sebrae].[Sebrae Sigla].[Sigla de Sebrae].&amp;[24]" c="SC" cp="3">
          <x v="3"/>
          <x v="3"/>
          <x v="11"/>
        </s>
        <s v="[Sebrae].[Sebrae Sigla].[Sigla de Sebrae].&amp;[5]" c="BA" cp="3">
          <x v="1"/>
          <x v="1"/>
          <x v="12"/>
        </s>
        <s v="[Sebrae].[Sebrae Sigla].[Sigla de Sebrae].&amp;[16]" c="PE" cp="3">
          <x v="1"/>
          <x v="1"/>
          <x v="13"/>
        </s>
        <s v="[Sebrae].[Sebrae Sigla].[Sigla de Sebrae].&amp;[19]" c="RJ" cp="3">
          <x v="4"/>
          <x v="4"/>
          <x v="14"/>
        </s>
        <s v="[Sebrae].[Sebrae Sigla].[Sigla de Sebrae].&amp;[27]" c="TO" cp="3">
          <x v="2"/>
          <x v="2"/>
          <x v="15"/>
        </s>
        <s v="[Sebrae].[Sebrae Sigla].[Sigla de Sebrae].&amp;[3]" c="AM" cp="3">
          <x v="2"/>
          <x v="2"/>
          <x v="16"/>
        </s>
        <s v="[Sebrae].[Sebrae Sigla].[Sigla de Sebrae].&amp;[28]" c="NA" cp="3">
          <x v="5"/>
          <x v="5"/>
          <x v="17"/>
        </s>
        <s v="[Sebrae].[Sebrae Sigla].[Sigla de Sebrae].&amp;[14]" c="PA" cp="3">
          <x v="2"/>
          <x v="2"/>
          <x v="18"/>
        </s>
        <s v="[Sebrae].[Sebrae Sigla].[Sigla de Sebrae].&amp;[22]" c="RR" cp="3">
          <x v="2"/>
          <x v="2"/>
          <x v="19"/>
        </s>
        <s v="[Sebrae].[Sebrae Sigla].[Sigla de Sebrae].&amp;[12]" c="MS" cp="3">
          <x/>
          <x/>
          <x v="20"/>
        </s>
        <s v="[Sebrae].[Sebrae Sigla].[Sigla de Sebrae].&amp;[2]" c="AL" cp="3">
          <x v="1"/>
          <x v="1"/>
          <x v="21"/>
        </s>
        <s v="[Sebrae].[Sebrae Sigla].[Sigla de Sebrae].&amp;[7]" c="DF" cp="3">
          <x/>
          <x/>
          <x v="22"/>
        </s>
        <s v="[Sebrae].[Sebrae Sigla].[Sigla de Sebrae].&amp;[11]" c="MG" cp="3">
          <x v="4"/>
          <x v="4"/>
          <x v="23"/>
        </s>
        <s v="[Sebrae].[Sebrae Sigla].[Sigla de Sebrae].&amp;[25]" c="SE" cp="3">
          <x v="1"/>
          <x v="1"/>
          <x v="24"/>
        </s>
        <s v="[Sebrae].[Sebrae Sigla].[Sigla de Sebrae].&amp;[4]" c="AP" cp="3">
          <x v="2"/>
          <x v="2"/>
          <x v="25"/>
        </s>
        <s v="[Sebrae].[Sebrae Sigla].[Sigla de Sebrae].&amp;[18]" c="PR" cp="3">
          <x v="3"/>
          <x v="3"/>
          <x v="26"/>
        </s>
        <s v="[Sebrae].[Sebrae Sigla].[Sigla de Sebrae].&amp;[26]" c="SP" cp="3">
          <x v="4"/>
          <x v="4"/>
          <x v="27"/>
        </s>
      </sharedItems>
      <mpMap v="30"/>
      <mpMap v="31"/>
      <mpMap v="32"/>
    </cacheField>
    <cacheField name="[Sebrae].[Sebrae Sigla].[Sigla de Sebrae].[Atr Descrição Região Sebrae]" caption="Atr Descrição Região Sebrae" propertyName="Atr Descrição Região Sebrae" numFmtId="0" hierarchy="304" level="1" memberPropertyField="1">
      <sharedItems count="6">
        <s v="Centro-Oeste"/>
        <s v="Nordeste"/>
        <s v="Norte"/>
        <s v="Sul"/>
        <s v="Sudeste"/>
        <s v="Nacional (Região)"/>
      </sharedItems>
    </cacheField>
    <cacheField name="[Sebrae].[Sebrae Sigla].[Sigla de Sebrae].[Atr Sigla Região Sebrae]" caption="Atr Sigla Região Sebrae" propertyName="Atr Sigla Região Sebrae" numFmtId="0" hierarchy="304" level="1" memberPropertyField="1">
      <sharedItems count="6">
        <s v="CO"/>
        <s v="NE"/>
        <s v="N"/>
        <s v="S"/>
        <s v="SE"/>
        <s v="NA"/>
      </sharedItems>
    </cacheField>
    <cacheField name="[Sebrae].[Sebrae Sigla].[Sigla de Sebrae].[Descrição de Sebrae]" caption="Descrição de Sebrae" propertyName="Descrição de Sebrae" numFmtId="0" hierarchy="304" level="1" memberPropertyField="1">
      <sharedItems count="28">
        <s v="SEBRAE/MT"/>
        <s v="SEBRAE/PB"/>
        <s v="SEBRAE/AC"/>
        <s v="SEBRAE/RN"/>
        <s v="SEBRAE/MA"/>
        <s v="SEBRAE/CE"/>
        <s v="SEBRAE/RS"/>
        <s v="SEBRAE/RO"/>
        <s v="SEBRAE/GO"/>
        <s v="SEBRAE/ES"/>
        <s v="SEBRAE/PI"/>
        <s v="SEBRAE/SC"/>
        <s v="SEBRAE/BA"/>
        <s v="SEBRAE/PE"/>
        <s v="SEBRAE/RJ"/>
        <s v="SEBRAE/TO"/>
        <s v="SEBRAE/AM"/>
        <s v="SEBRAE/NA"/>
        <s v="SEBRAE/PA"/>
        <s v="SEBRAE/RR"/>
        <s v="SEBRAE/MS"/>
        <s v="SEBRAE/AL"/>
        <s v="SEBRAE/DF"/>
        <s v="SEBRAE/MG"/>
        <s v="SEBRAE/SE"/>
        <s v="SEBRAE/AP"/>
        <s v="SEBRAE/PR"/>
        <s v="SEBRAE/SP"/>
      </sharedItems>
    </cacheField>
  </cacheFields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21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7"/>
        <fieldUsage x="8"/>
        <fieldUsage x="9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22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2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2" unbalanced="0">
      <fieldsUsage count="2">
        <fieldUsage x="-1"/>
        <fieldUsage x="26"/>
      </fieldsUsage>
    </cacheHierarchy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3" unbalanced="0">
      <fieldsUsage count="3">
        <fieldUsage x="-1"/>
        <fieldUsage x="3"/>
        <fieldUsage x="4"/>
      </fieldsUsage>
    </cacheHierarchy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2" unbalanced="0">
      <fieldsUsage count="2">
        <fieldUsage x="-1"/>
        <fieldUsage x="25"/>
      </fieldsUsage>
    </cacheHierarchy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>
      <fieldsUsage count="2">
        <fieldUsage x="-1"/>
        <fieldUsage x="29"/>
      </fieldsUsage>
    </cacheHierarchy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 oneField="1">
      <fieldsUsage count="1">
        <fieldUsage x="23"/>
      </fieldsUsage>
    </cacheHierarchy>
    <cacheHierarchy uniqueName="[Measures].[Valor Mensuração]" caption="Valor Mensuração" measure="1" displayFolder="" measureGroup="Gestão de Resultado" count="0" oneField="1">
      <fieldsUsage count="1">
        <fieldUsage x="24"/>
      </fieldsUsage>
    </cacheHierarchy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5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Tipo Público Alvo" uniqueName="[Tipo Público Alvo]" caption="Tipo Público Alvo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54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90"/>
    <map measureGroup="1" dimension="92"/>
    <map measureGroup="1" dimension="94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0"/>
    <map measureGroup="2" dimension="92"/>
    <map measureGroup="2" dimension="94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0"/>
    <map measureGroup="3" dimension="92"/>
    <map measureGroup="3" dimension="94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0"/>
    <map measureGroup="4" dimension="92"/>
    <map measureGroup="4" dimension="94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0"/>
    <map measureGroup="5" dimension="92"/>
    <map measureGroup="5" dimension="94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90"/>
    <map measureGroup="7" dimension="92"/>
    <map measureGroup="7" dimension="94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90"/>
    <map measureGroup="8" dimension="92"/>
    <map measureGroup="8" dimension="94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2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2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2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2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90"/>
    <map measureGroup="14" dimension="92"/>
    <map measureGroup="14" dimension="94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0"/>
    <map measureGroup="16" dimension="92"/>
    <map measureGroup="16" dimension="94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90"/>
    <map measureGroup="18" dimension="92"/>
    <map measureGroup="18" dimension="94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90"/>
    <map measureGroup="19" dimension="92"/>
    <map measureGroup="19" dimension="94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2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2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2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2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2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90"/>
    <map measureGroup="29" dimension="91"/>
    <map measureGroup="29" dimension="92"/>
    <map measureGroup="29" dimension="93"/>
    <map measureGroup="29" dimension="9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3037037" backgroundQuery="1" createdVersion="8" refreshedVersion="8" minRefreshableVersion="3" recordCount="0" supportSubquery="1" supportAdvancedDrill="1" xr:uid="{5D1DE82E-4F4B-49FA-8463-15BA66637998}">
  <cacheSource type="external" connectionId="1"/>
  <cacheFields count="33">
    <cacheField name="[PPA].[PPA com Fotografia].[Descrição de PPA com Fotografia]" caption="Descrição de PPA com Fotografia" numFmtId="0" hierarchy="262" level="1">
      <sharedItems containsSemiMixedTypes="0" containsString="0"/>
    </cacheField>
    <cacheField name="[Tempo].[Ano].[Número Ano]" caption="Número Ano" numFmtId="0" hierarchy="332" level="1">
      <sharedItems containsSemiMixedTypes="0" containsString="0"/>
    </cacheField>
    <cacheField name="[Mensuração do Resultado].[Mensuração do Resultado].[Mensuração do Resultado]" caption="Mensuração do Resultado" numFmtId="0" hierarchy="175" level="1">
      <sharedItems containsSemiMixedTypes="0" containsString="0"/>
    </cacheField>
    <cacheField name="[Programa].[Programa Iniciativa por Tipo].[Tipo de Programa]" caption="Tipo de Programa" numFmtId="0" hierarchy="270" level="1">
      <sharedItems containsSemiMixedTypes="0" containsString="0"/>
    </cacheField>
    <cacheField name="[Programa].[Programa Iniciativa por Tipo].[Nome de Programa]" caption="Nome de Programa" numFmtId="0" hierarchy="270" level="2">
      <sharedItems containsSemiMixedTypes="0" containsString="0"/>
    </cacheField>
    <cacheField name="[Programa].[Programa Iniciativa por Tipo].[Nome de Programa].[Nome de Programa Pai]" caption="Nome de Programa Pai" propertyName="Nome de Programa Pai" numFmtId="0" hierarchy="270" level="2" memberPropertyField="1">
      <sharedItems containsSemiMixedTypes="0" containsString="0"/>
    </cacheField>
    <cacheField name="[Programa].[Programa Iniciativa por Tipo].[Nome de Programa].[Tipo de Programa]" caption="Tipo de Programa" propertyName="Tipo de Programa" numFmtId="0" hierarchy="270" level="2" memberPropertyField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Nº da Iniciativa].[Nº da Iniciativa]" caption="Nº da Iniciativa" numFmtId="0" hierarchy="112" level="1">
      <sharedItems count="310">
        <s v="[Iniciativa].[Nº da Iniciativa].&amp;[15240]" c="MT000605ATPS"/>
        <s v="[Iniciativa].[Nº da Iniciativa].&amp;[15243]" c="MT000606ATPS"/>
        <s v="[Iniciativa].[Nº da Iniciativa].&amp;[15245]" c="MT000600ATPS"/>
        <s v="[Iniciativa].[Nº da Iniciativa].&amp;[15249]" c="PB001027ATPS"/>
        <s v="[Iniciativa].[Nº da Iniciativa].&amp;[15251]" c="PB001019ATPS"/>
        <s v="[Iniciativa].[Nº da Iniciativa].&amp;[15255]" c="PB001022ATPS"/>
        <s v="[Iniciativa].[Nº da Iniciativa].&amp;[15270]" c="PB001025ATPS"/>
        <s v="[Iniciativa].[Nº da Iniciativa].&amp;[15286]" c="AC000629ATPS"/>
        <s v="[Iniciativa].[Nº da Iniciativa].&amp;[15289]" c="AC000627ATPS"/>
        <s v="[Iniciativa].[Nº da Iniciativa].&amp;[15290]" c="RN001053ATPS"/>
        <s v="[Iniciativa].[Nº da Iniciativa].&amp;[15300]" c="PB001032ATPS"/>
        <s v="[Iniciativa].[Nº da Iniciativa].&amp;[15301]" c="PB001034ATPS"/>
        <s v="[Iniciativa].[Nº da Iniciativa].&amp;[15302]" c="PB001030ATPS"/>
        <s v="[Iniciativa].[Nº da Iniciativa].&amp;[15308]" c="RN001065ATPS"/>
        <s v="[Iniciativa].[Nº da Iniciativa].&amp;[15319]" c="MA001145ATPS"/>
        <s v="[Iniciativa].[Nº da Iniciativa].&amp;[15336]" c="CE001523ATPS"/>
        <s v="[Iniciativa].[Nº da Iniciativa].&amp;[15348]" c="RN001050ATPS"/>
        <s v="[Iniciativa].[Nº da Iniciativa].&amp;[15365]" c="RS002745ATPS"/>
        <s v="[Iniciativa].[Nº da Iniciativa].&amp;[15368]" c="RS002742ATPS"/>
        <s v="[Iniciativa].[Nº da Iniciativa].&amp;[15369]" c="RS002744ATPS"/>
        <s v="[Iniciativa].[Nº da Iniciativa].&amp;[15370]" c="RS002741ATPS"/>
        <s v="[Iniciativa].[Nº da Iniciativa].&amp;[15372]" c="RS002748ATPS"/>
        <s v="[Iniciativa].[Nº da Iniciativa].&amp;[15381]" c="RO000709ATPS"/>
        <s v="[Iniciativa].[Nº da Iniciativa].&amp;[15391]" c="GO001004ATPS"/>
        <s v="[Iniciativa].[Nº da Iniciativa].&amp;[15395]" c="GO001011ATPS"/>
        <s v="[Iniciativa].[Nº da Iniciativa].&amp;[15456]" c="ES001042ATPS"/>
        <s v="[Iniciativa].[Nº da Iniciativa].&amp;[15457]" c="ES001040ATPS"/>
        <s v="[Iniciativa].[Nº da Iniciativa].&amp;[15458]" c="ES001039ATPS"/>
        <s v="[Iniciativa].[Nº da Iniciativa].&amp;[15460]" c="ES001037ATPS"/>
        <s v="[Iniciativa].[Nº da Iniciativa].&amp;[15462]" c="ES001044ATPS"/>
        <s v="[Iniciativa].[Nº da Iniciativa].&amp;[15464]" c="PI000754ATPS"/>
        <s v="[Iniciativa].[Nº da Iniciativa].&amp;[15467]" c="CE001524ATPS"/>
        <s v="[Iniciativa].[Nº da Iniciativa].&amp;[15469]" c="CE001534ATPS"/>
        <s v="[Iniciativa].[Nº da Iniciativa].&amp;[15471]" c="MT000612ATPS"/>
        <s v="[Iniciativa].[Nº da Iniciativa].&amp;[15480]" c="RO000714ATPS"/>
        <s v="[Iniciativa].[Nº da Iniciativa].&amp;[15485]" c="SC001649ATPS"/>
        <s v="[Iniciativa].[Nº da Iniciativa].&amp;[15486]" c="SC001639ATPS"/>
        <s v="[Iniciativa].[Nº da Iniciativa].&amp;[15506]" c="RN001056ATPS"/>
        <s v="[Iniciativa].[Nº da Iniciativa].&amp;[15507]" c="RN001060ATPS"/>
        <s v="[Iniciativa].[Nº da Iniciativa].&amp;[15508]" c="RN001048ATPS"/>
        <s v="[Iniciativa].[Nº da Iniciativa].&amp;[15518]" c="BA001797ATPS"/>
        <s v="[Iniciativa].[Nº da Iniciativa].&amp;[15525]" c="PI000747ATPS"/>
        <s v="[Iniciativa].[Nº da Iniciativa].&amp;[15528]" c="PI000751ATPS"/>
        <s v="[Iniciativa].[Nº da Iniciativa].&amp;[15542]" c="SC001656ATPS"/>
        <s v="[Iniciativa].[Nº da Iniciativa].&amp;[15543]" c="SC001644ATPS"/>
        <s v="[Iniciativa].[Nº da Iniciativa].&amp;[15548]" c="SC001643ATPS"/>
        <s v="[Iniciativa].[Nº da Iniciativa].&amp;[15549]" c="SC001642ATPS"/>
        <s v="[Iniciativa].[Nº da Iniciativa].&amp;[15553]" c="SC001641ATPS"/>
        <s v="[Iniciativa].[Nº da Iniciativa].&amp;[15559]" c="PI000757ATPS"/>
        <s v="[Iniciativa].[Nº da Iniciativa].&amp;[15563]" c="PI000753ATPS"/>
        <s v="[Iniciativa].[Nº da Iniciativa].&amp;[15567]" c="BA001804ATPS"/>
        <s v="[Iniciativa].[Nº da Iniciativa].&amp;[15570]" c="BA001796ATPS"/>
        <s v="[Iniciativa].[Nº da Iniciativa].&amp;[15599]" c="GO001017ATPS"/>
        <s v="[Iniciativa].[Nº da Iniciativa].&amp;[15600]" c="PE001075ATPS"/>
        <s v="[Iniciativa].[Nº da Iniciativa].&amp;[15601]" c="PE001073ATPS"/>
        <s v="[Iniciativa].[Nº da Iniciativa].&amp;[15603]" c="PE001072ATPS"/>
        <s v="[Iniciativa].[Nº da Iniciativa].&amp;[15609]" c="RJ001927ATPS"/>
        <s v="[Iniciativa].[Nº da Iniciativa].&amp;[15612]" c="RJ001906ATPS"/>
        <s v="[Iniciativa].[Nº da Iniciativa].&amp;[15616]" c="RJ001933ATPS"/>
        <s v="[Iniciativa].[Nº da Iniciativa].&amp;[15620]" c="RJ001942ATPS"/>
        <s v="[Iniciativa].[Nº da Iniciativa].&amp;[15621]" c="RJ001919ATPS"/>
        <s v="[Iniciativa].[Nº da Iniciativa].&amp;[15640]" c="MT000613ATPS"/>
        <s v="[Iniciativa].[Nº da Iniciativa].&amp;[15662]" c="TO001150ATPS"/>
        <s v="[Iniciativa].[Nº da Iniciativa].&amp;[15664]" c="TO001152ATPS"/>
        <s v="[Iniciativa].[Nº da Iniciativa].&amp;[15665]" c="TO001145ATPS"/>
        <s v="[Iniciativa].[Nº da Iniciativa].&amp;[15667]" c="TO001154ATPS"/>
        <s v="[Iniciativa].[Nº da Iniciativa].&amp;[15682]" c="PE001080ATPS"/>
        <s v="[Iniciativa].[Nº da Iniciativa].&amp;[15684]" c="PE001078ATPS"/>
        <s v="[Iniciativa].[Nº da Iniciativa].&amp;[15699]" c="AM000917ATPS"/>
        <s v="[Iniciativa].[Nº da Iniciativa].&amp;[15700]" c="AM000913ATPS"/>
        <s v="[Iniciativa].[Nº da Iniciativa].&amp;[15703]" c="AM000915ATPS"/>
        <s v="[Iniciativa].[Nº da Iniciativa].&amp;[15706]" c="AM000921ATPS"/>
        <s v="[Iniciativa].[Nº da Iniciativa].&amp;[15737]" c="CE001544ATPS"/>
        <s v="[Iniciativa].[Nº da Iniciativa].&amp;[15764]" c="NA002670ATPS"/>
        <s v="[Iniciativa].[Nº da Iniciativa].&amp;[15793]" c="NA002708ATPS"/>
        <s v="[Iniciativa].[Nº da Iniciativa].&amp;[15799]" c="NA002712ATPS"/>
        <s v="[Iniciativa].[Nº da Iniciativa].&amp;[15801]" c="NA002713ATPS"/>
        <s v="[Iniciativa].[Nº da Iniciativa].&amp;[15804]" c="NA002702ATPS"/>
        <s v="[Iniciativa].[Nº da Iniciativa].&amp;[15809]" c="NA002711ATPS"/>
        <s v="[Iniciativa].[Nº da Iniciativa].&amp;[15817]" c="NA002696ATPS"/>
        <s v="[Iniciativa].[Nº da Iniciativa].&amp;[16729]" c="TO001180ATPS"/>
        <s v="[Iniciativa].[Nº da Iniciativa].&amp;[16958]" c="NA002751ATPS"/>
        <s v="[Iniciativa].[Nº da Iniciativa].&amp;[16963]" c="NA002748ATPS"/>
        <s v="[Iniciativa].[Nº da Iniciativa].&amp;[16993]" c="RO000762ATPS"/>
        <s v="[Iniciativa].[Nº da Iniciativa].&amp;[17015]" c="PA001347ATPS"/>
        <s v="[Iniciativa].[Nº da Iniciativa].&amp;[17094]" c="RR000570ATPS"/>
        <s v="[Iniciativa].[Nº da Iniciativa].&amp;[17095]" c="RR000569ATPS"/>
        <s v="[Iniciativa].[Nº da Iniciativa].&amp;[17097]" c="RR000572ATPS"/>
        <s v="[Iniciativa].[Nº da Iniciativa].&amp;[17098]" c="RR000573ATPS"/>
        <s v="[Iniciativa].[Nº da Iniciativa].&amp;[17148]" c="RO000763ATPS"/>
        <s v="[Iniciativa].[Nº da Iniciativa].&amp;[17225]" c="AC000673ATPS"/>
        <s v="[Iniciativa].[Nº da Iniciativa].&amp;[17226]" c="AC000672ATPS"/>
        <s v="[Iniciativa].[Nº da Iniciativa].&amp;[17241]" c="GO001053ATPS"/>
        <s v="[Iniciativa].[Nº da Iniciativa].&amp;[17248]" c="MA001237ATPS"/>
        <s v="[Iniciativa].[Nº da Iniciativa].&amp;[17249]" c="AM001001ATPS"/>
        <s v="[Iniciativa].[Nº da Iniciativa].&amp;[17268]" c="MS000739ATPS"/>
        <s v="[Iniciativa].[Nº da Iniciativa].&amp;[17272]" c="GO001063ATPS"/>
        <s v="[Iniciativa].[Nº da Iniciativa].&amp;[17274]" c="RR000576ATPS"/>
        <s v="[Iniciativa].[Nº da Iniciativa].&amp;[17275]" c="RR000575ATPS"/>
        <s v="[Iniciativa].[Nº da Iniciativa].&amp;[17285]" c="RS002873ATPS"/>
        <s v="[Iniciativa].[Nº da Iniciativa].&amp;[17294]" c="PB001084ATPS"/>
        <s v="[Iniciativa].[Nº da Iniciativa].&amp;[17295]" c="RN001126ATPS"/>
        <s v="[Iniciativa].[Nº da Iniciativa].&amp;[17297]" c="PE001160ATPS"/>
        <s v="[Iniciativa].[Nº da Iniciativa].&amp;[17304]" c="MA001247ATPS"/>
        <s v="[Iniciativa].[Nº da Iniciativa].&amp;[17306]" c="MA001249ATPS"/>
        <s v="[Iniciativa].[Nº da Iniciativa].&amp;[17310]" c="RJ002037ATPS"/>
        <s v="[Iniciativa].[Nº da Iniciativa].&amp;[17311]" c="CE001640ATPS"/>
        <s v="[Iniciativa].[Nº da Iniciativa].&amp;[17313]" c="PA001356ATPS"/>
        <s v="[Iniciativa].[Nº da Iniciativa].&amp;[17322]" c="BA001925ATPS"/>
        <s v="[Iniciativa].[Nº da Iniciativa].&amp;[17325]" c="TO001229ATPS"/>
        <s v="[Iniciativa].[Nº da Iniciativa].&amp;[17326]" c="PA001355ATPS"/>
        <s v="[Iniciativa].[Nº da Iniciativa].&amp;[17331]" c="CE001643ATPS"/>
        <s v="[Iniciativa].[Nº da Iniciativa].&amp;[17334]" c="RN001127ATPS"/>
        <s v="[Iniciativa].[Nº da Iniciativa].&amp;[17337]" c="MT000649ATPS"/>
        <s v="[Iniciativa].[Nº da Iniciativa].&amp;[17348]" c="AL000745ATPS"/>
        <s v="[Iniciativa].[Nº da Iniciativa].&amp;[17349]" c="CE001644ATPS"/>
        <s v="[Iniciativa].[Nº da Iniciativa].&amp;[17351]" c="PA001360ATPS"/>
        <s v="[Iniciativa].[Nº da Iniciativa].&amp;[17353]" c="PA001361ATPS"/>
        <s v="[Iniciativa].[Nº da Iniciativa].&amp;[17359]" c="PI000803ATPS"/>
        <s v="[Iniciativa].[Nº da Iniciativa].&amp;[17360]" c="CE001641ATPS"/>
        <s v="[Iniciativa].[Nº da Iniciativa].&amp;[17365]" c="RO000770ATPS"/>
        <s v="[Iniciativa].[Nº da Iniciativa].&amp;[17366]" c="RO000768ATPS"/>
        <s v="[Iniciativa].[Nº da Iniciativa].&amp;[17371]" c="MT000650ATPS"/>
        <s v="[Iniciativa].[Nº da Iniciativa].&amp;[17372]" c="AL000740ATPS"/>
        <s v="[Iniciativa].[Nº da Iniciativa].&amp;[17373]" c="AL000739ATPS"/>
        <s v="[Iniciativa].[Nº da Iniciativa].&amp;[17376]" c="AL000743ATPS"/>
        <s v="[Iniciativa].[Nº da Iniciativa].&amp;[17377]" c="AL000741ATPS"/>
        <s v="[Iniciativa].[Nº da Iniciativa].&amp;[17380]" c="DF000817ATPS"/>
        <s v="[Iniciativa].[Nº da Iniciativa].&amp;[17381]" c="AC000677ATPS"/>
        <s v="[Iniciativa].[Nº da Iniciativa].&amp;[18184]" c="GO001072ATPS"/>
        <s v="[Iniciativa].[Nº da Iniciativa].&amp;[18189]" c="AC000689ATPS"/>
        <s v="[Iniciativa].[Nº da Iniciativa].&amp;[18191]" c="AL000766ATPS"/>
        <s v="[Iniciativa].[Nº da Iniciativa].&amp;[18192]" c="MG003413ATPS"/>
        <s v="[Iniciativa].[Nº da Iniciativa].&amp;[18193]" c="SE000868ATPS"/>
        <s v="[Iniciativa].[Nº da Iniciativa].&amp;[18197]" c="ES001137ATPS"/>
        <s v="[Iniciativa].[Nº da Iniciativa].&amp;[18199]" c="BA001999ATPS"/>
        <s v="[Iniciativa].[Nº da Iniciativa].&amp;[18202]" c="SC001794ATPS"/>
        <s v="[Iniciativa].[Nº da Iniciativa].&amp;[18203]" c="RN001152ATPS"/>
        <s v="[Iniciativa].[Nº da Iniciativa].&amp;[18210]" c="RO000788ATPS"/>
        <s v="[Iniciativa].[Nº da Iniciativa].&amp;[18218]" c="RJ002068ATPS"/>
        <s v="[Iniciativa].[Nº da Iniciativa].&amp;[18399]" c="DF000835ATPS"/>
        <s v="[Iniciativa].[Nº da Iniciativa].&amp;[18400]" c="DF000839ATPS"/>
        <s v="[Iniciativa].[Nº da Iniciativa].&amp;[18401]" c="DF000837ATPS"/>
        <s v="[Iniciativa].[Nº da Iniciativa].&amp;[18402]" c="DF000831ATPS"/>
        <s v="[Iniciativa].[Nº da Iniciativa].&amp;[18403]" c="DF000838ATPS"/>
        <s v="[Iniciativa].[Nº da Iniciativa].&amp;[18404]" c="DF000834ATPS"/>
        <s v="[Iniciativa].[Nº da Iniciativa].&amp;[18405]" c="DF000836ATPS"/>
        <s v="[Iniciativa].[Nº da Iniciativa].&amp;[18413]" c="RS003008ATPS"/>
        <s v="[Iniciativa].[Nº da Iniciativa].&amp;[18414]" c="PA001379ATPS"/>
        <s v="[Iniciativa].[Nº da Iniciativa].&amp;[18415]" c="PA001382ATPS"/>
        <s v="[Iniciativa].[Nº da Iniciativa].&amp;[18416]" c="PA001381ATPS"/>
        <s v="[Iniciativa].[Nº da Iniciativa].&amp;[18417]" c="PB001097ATPS"/>
        <s v="[Iniciativa].[Nº da Iniciativa].&amp;[18418]" c="PB001098ATPS"/>
        <s v="[Iniciativa].[Nº da Iniciativa].&amp;[18419]" c="RS003010ATPS"/>
        <s v="[Iniciativa].[Nº da Iniciativa].&amp;[18422]" c="PI000832ATPS"/>
        <s v="[Iniciativa].[Nº da Iniciativa].&amp;[18423]" c="PB001096ATPS"/>
        <s v="[Iniciativa].[Nº da Iniciativa].&amp;[18424]" c="RS003009ATPS"/>
        <s v="[Iniciativa].[Nº da Iniciativa].&amp;[18425]" c="RS003012ATPS"/>
        <s v="[Iniciativa].[Nº da Iniciativa].&amp;[18427]" c="BA002004ATPS"/>
        <s v="[Iniciativa].[Nº da Iniciativa].&amp;[18429]" c="AC000709ATPS"/>
        <s v="[Iniciativa].[Nº da Iniciativa].&amp;[18430]" c="AC000707ATPS"/>
        <s v="[Iniciativa].[Nº da Iniciativa].&amp;[18431]" c="AC000695ATPS"/>
        <s v="[Iniciativa].[Nº da Iniciativa].&amp;[18432]" c="AC000704ATPS"/>
        <s v="[Iniciativa].[Nº da Iniciativa].&amp;[18433]" c="AC000698ATPS"/>
        <s v="[Iniciativa].[Nº da Iniciativa].&amp;[18434]" c="AC000705ATPS"/>
        <s v="[Iniciativa].[Nº da Iniciativa].&amp;[18435]" c="AC000708ATPS"/>
        <s v="[Iniciativa].[Nº da Iniciativa].&amp;[18438]" c="AC000706ATPS"/>
        <s v="[Iniciativa].[Nº da Iniciativa].&amp;[18440]" c="AP000574ATPS"/>
        <s v="[Iniciativa].[Nº da Iniciativa].&amp;[18441]" c="AP000579ATPS"/>
        <s v="[Iniciativa].[Nº da Iniciativa].&amp;[18442]" c="MS000762ATPS"/>
        <s v="[Iniciativa].[Nº da Iniciativa].&amp;[18443]" c="MS000764ATPS"/>
        <s v="[Iniciativa].[Nº da Iniciativa].&amp;[18445]" c="SE000875ATPS"/>
        <s v="[Iniciativa].[Nº da Iniciativa].&amp;[18448]" c="PA001383ATPS"/>
        <s v="[Iniciativa].[Nº da Iniciativa].&amp;[18449]" c="AM001036ATPS"/>
        <s v="[Iniciativa].[Nº da Iniciativa].&amp;[18450]" c="SE000877ATPS"/>
        <s v="[Iniciativa].[Nº da Iniciativa].&amp;[18451]" c="SE000876ATPS"/>
        <s v="[Iniciativa].[Nº da Iniciativa].&amp;[18452]" c="AM001039ATPS"/>
        <s v="[Iniciativa].[Nº da Iniciativa].&amp;[18458]" c="DF000841ATPS"/>
        <s v="[Iniciativa].[Nº da Iniciativa].&amp;[18462]" c="MS000765ATPS"/>
        <s v="[Iniciativa].[Nº da Iniciativa].&amp;[18463]" c="MS000761ATPS"/>
        <s v="[Iniciativa].[Nº da Iniciativa].&amp;[18464]" c="MS000767ATPS"/>
        <s v="[Iniciativa].[Nº da Iniciativa].&amp;[18465]" c="MS000766ATPS"/>
        <s v="[Iniciativa].[Nº da Iniciativa].&amp;[18469]" c="TO001286ATPS"/>
        <s v="[Iniciativa].[Nº da Iniciativa].&amp;[18471]" c="AP000578ATPS"/>
        <s v="[Iniciativa].[Nº da Iniciativa].&amp;[18472]" c="AP000587ATPS"/>
        <s v="[Iniciativa].[Nº da Iniciativa].&amp;[18473]" c="AP000582ATPS"/>
        <s v="[Iniciativa].[Nº da Iniciativa].&amp;[18474]" c="AP000577ATPS"/>
        <s v="[Iniciativa].[Nº da Iniciativa].&amp;[18475]" c="AP000580ATPS"/>
        <s v="[Iniciativa].[Nº da Iniciativa].&amp;[18476]" c="AP000586ATPS"/>
        <s v="[Iniciativa].[Nº da Iniciativa].&amp;[18477]" c="AP000585ATPS"/>
        <s v="[Iniciativa].[Nº da Iniciativa].&amp;[18478]" c="PB001099ATPS"/>
        <s v="[Iniciativa].[Nº da Iniciativa].&amp;[18479]" c="SE000880ATPS"/>
        <s v="[Iniciativa].[Nº da Iniciativa].&amp;[18480]" c="MG003430ATPS"/>
        <s v="[Iniciativa].[Nº da Iniciativa].&amp;[18481]" c="MG003431ATPS"/>
        <s v="[Iniciativa].[Nº da Iniciativa].&amp;[18483]" c="TO001288ATPS"/>
        <s v="[Iniciativa].[Nº da Iniciativa].&amp;[18484]" c="TO001287ATPS"/>
        <s v="[Iniciativa].[Nº da Iniciativa].&amp;[18485]" c="TO001281ATPS"/>
        <s v="[Iniciativa].[Nº da Iniciativa].&amp;[18486]" c="TO001282ATPS"/>
        <s v="[Iniciativa].[Nº da Iniciativa].&amp;[18489]" c="DF000845ATPS"/>
        <s v="[Iniciativa].[Nº da Iniciativa].&amp;[18494]" c="RJ002097ATPS"/>
        <s v="[Iniciativa].[Nº da Iniciativa].&amp;[18495]" c="RJ002096ATPS"/>
        <s v="[Iniciativa].[Nº da Iniciativa].&amp;[18496]" c="RJ002098ATPS"/>
        <s v="[Iniciativa].[Nº da Iniciativa].&amp;[18497]" c="RJ002094ATPS"/>
        <s v="[Iniciativa].[Nº da Iniciativa].&amp;[18498]" c="PI000833ATPS"/>
        <s v="[Iniciativa].[Nº da Iniciativa].&amp;[18500]" c="ES001156ATPS"/>
        <s v="[Iniciativa].[Nº da Iniciativa].&amp;[18501]" c="ES001155ATPS"/>
        <s v="[Iniciativa].[Nº da Iniciativa].&amp;[18502]" c="ES001157ATPS"/>
        <s v="[Iniciativa].[Nº da Iniciativa].&amp;[18503]" c="GO001087ATPS"/>
        <s v="[Iniciativa].[Nº da Iniciativa].&amp;[18504]" c="GO001084ATPS"/>
        <s v="[Iniciativa].[Nº da Iniciativa].&amp;[18505]" c="GO001088ATPS"/>
        <s v="[Iniciativa].[Nº da Iniciativa].&amp;[18506]" c="GO001091ATPS"/>
        <s v="[Iniciativa].[Nº da Iniciativa].&amp;[18508]" c="GO001086ATPS"/>
        <s v="[Iniciativa].[Nº da Iniciativa].&amp;[18509]" c="GO001089ATPS"/>
        <s v="[Iniciativa].[Nº da Iniciativa].&amp;[18510]" c="MA001258ATPS"/>
        <s v="[Iniciativa].[Nº da Iniciativa].&amp;[18511]" c="MA001260ATPS"/>
        <s v="[Iniciativa].[Nº da Iniciativa].&amp;[18512]" c="BA002011ATPS"/>
        <s v="[Iniciativa].[Nº da Iniciativa].&amp;[18513]" c="AM001033ATPS"/>
        <s v="[Iniciativa].[Nº da Iniciativa].&amp;[18516]" c="DF000848ATPS"/>
        <s v="[Iniciativa].[Nº da Iniciativa].&amp;[18517]" c="TO001285ATPS"/>
        <s v="[Iniciativa].[Nº da Iniciativa].&amp;[18519]" c="MS000763ATPS"/>
        <s v="[Iniciativa].[Nº da Iniciativa].&amp;[18522]" c="PE001216ATPS"/>
        <s v="[Iniciativa].[Nº da Iniciativa].&amp;[18523]" c="RR000595ATPS"/>
        <s v="[Iniciativa].[Nº da Iniciativa].&amp;[18524]" c="RR000597ATPS"/>
        <s v="[Iniciativa].[Nº da Iniciativa].&amp;[18525]" c="RR000596ATPS"/>
        <s v="[Iniciativa].[Nº da Iniciativa].&amp;[18526]" c="RR000594ATPS"/>
        <s v="[Iniciativa].[Nº da Iniciativa].&amp;[18527]" c="RR000593ATPS"/>
        <s v="[Iniciativa].[Nº da Iniciativa].&amp;[18528]" c="RO000796ATPS"/>
        <s v="[Iniciativa].[Nº da Iniciativa].&amp;[18532]" c="PA001387ATPS"/>
        <s v="[Iniciativa].[Nº da Iniciativa].&amp;[18534]" c="MG003429ATPS"/>
        <s v="[Iniciativa].[Nº da Iniciativa].&amp;[18535]" c="MG003432ATPS"/>
        <s v="[Iniciativa].[Nº da Iniciativa].&amp;[18536]" c="MG003434ATPS"/>
        <s v="[Iniciativa].[Nº da Iniciativa].&amp;[18537]" c="MG003435ATPS"/>
        <s v="[Iniciativa].[Nº da Iniciativa].&amp;[18539]" c="AP000588ATPS"/>
        <s v="[Iniciativa].[Nº da Iniciativa].&amp;[18541]" c="AP000584ATPS"/>
        <s v="[Iniciativa].[Nº da Iniciativa].&amp;[18542]" c="AP000581ATPS"/>
        <s v="[Iniciativa].[Nº da Iniciativa].&amp;[18545]" c="AP000589ATPS"/>
        <s v="[Iniciativa].[Nº da Iniciativa].&amp;[18548]" c="SE000884ATPS"/>
        <s v="[Iniciativa].[Nº da Iniciativa].&amp;[18549]" c="SE000879ATPS"/>
        <s v="[Iniciativa].[Nº da Iniciativa].&amp;[18550]" c="SE000883ATPS"/>
        <s v="[Iniciativa].[Nº da Iniciativa].&amp;[18551]" c="SE000878ATPS"/>
        <s v="[Iniciativa].[Nº da Iniciativa].&amp;[18552]" c="SE000885ATPS"/>
        <s v="[Iniciativa].[Nº da Iniciativa].&amp;[18553]" c="SE000882ATPS"/>
        <s v="[Iniciativa].[Nº da Iniciativa].&amp;[18556]" c="GO001085ATPS"/>
        <s v="[Iniciativa].[Nº da Iniciativa].&amp;[18557]" c="BA002013ATPS"/>
        <s v="[Iniciativa].[Nº da Iniciativa].&amp;[18559]" c="BA002014ATPS"/>
        <s v="[Iniciativa].[Nº da Iniciativa].&amp;[18563]" c="PR002459ATPS"/>
        <s v="[Iniciativa].[Nº da Iniciativa].&amp;[18564]" c="PR002461ATPS"/>
        <s v="[Iniciativa].[Nº da Iniciativa].&amp;[18565]" c="PR002458ATPS"/>
        <s v="[Iniciativa].[Nº da Iniciativa].&amp;[18566]" c="PR002462ATPS"/>
        <s v="[Iniciativa].[Nº da Iniciativa].&amp;[18567]" c="PR002464ATPS"/>
        <s v="[Iniciativa].[Nº da Iniciativa].&amp;[18568]" c="PR002457ATPS"/>
        <s v="[Iniciativa].[Nº da Iniciativa].&amp;[18569]" c="PR002465ATPS"/>
        <s v="[Iniciativa].[Nº da Iniciativa].&amp;[18570]" c="PR002460ATPS"/>
        <s v="[Iniciativa].[Nº da Iniciativa].&amp;[18571]" c="PR002466ATPS"/>
        <s v="[Iniciativa].[Nº da Iniciativa].&amp;[18573]" c="PE001218ATPS"/>
        <s v="[Iniciativa].[Nº da Iniciativa].&amp;[18575]" c="PE001217ATPS"/>
        <s v="[Iniciativa].[Nº da Iniciativa].&amp;[18584]" c="MS000775ATPS"/>
        <s v="[Iniciativa].[Nº da Iniciativa].&amp;[18587]" c="PI000834ATPS"/>
        <s v="[Iniciativa].[Nº da Iniciativa].&amp;[18588]" c="MT000690ATPS"/>
        <s v="[Iniciativa].[Nº da Iniciativa].&amp;[18589]" c="MT000692ATPS"/>
        <s v="[Iniciativa].[Nº da Iniciativa].&amp;[18590]" c="MT000695ATPS"/>
        <s v="[Iniciativa].[Nº da Iniciativa].&amp;[18591]" c="MT000693ATPS"/>
        <s v="[Iniciativa].[Nº da Iniciativa].&amp;[18592]" c="MT000694ATPS"/>
        <s v="[Iniciativa].[Nº da Iniciativa].&amp;[18593]" c="RS003013ATPS"/>
        <s v="[Iniciativa].[Nº da Iniciativa].&amp;[18594]" c="MA001262ATPS"/>
        <s v="[Iniciativa].[Nº da Iniciativa].&amp;[18596]" c="MG003427ATPS"/>
        <s v="[Iniciativa].[Nº da Iniciativa].&amp;[18597]" c="MG003436ATPS"/>
        <s v="[Iniciativa].[Nº da Iniciativa].&amp;[18598]" c="MG003428ATPS"/>
        <s v="[Iniciativa].[Nº da Iniciativa].&amp;[18599]" c="RO000794ATPS"/>
        <s v="[Iniciativa].[Nº da Iniciativa].&amp;[18600]" c="SC001804ATPS"/>
        <s v="[Iniciativa].[Nº da Iniciativa].&amp;[18602]" c="CE001702ATPS"/>
        <s v="[Iniciativa].[Nº da Iniciativa].&amp;[18604]" c="SP005396ATPS"/>
        <s v="[Iniciativa].[Nº da Iniciativa].&amp;[18606]" c="SP005394ATPS"/>
        <s v="[Iniciativa].[Nº da Iniciativa].&amp;[18607]" c="SP005389ATPS"/>
        <s v="[Iniciativa].[Nº da Iniciativa].&amp;[18611]" c="RN001167ATPS"/>
        <s v="[Iniciativa].[Nº da Iniciativa].&amp;[18612]" c="RN001168ATPS"/>
        <s v="[Iniciativa].[Nº da Iniciativa].&amp;[18613]" c="RN001160ATPS"/>
        <s v="[Iniciativa].[Nº da Iniciativa].&amp;[18615]" c="MT000696ATPS"/>
        <s v="[Iniciativa].[Nº da Iniciativa].&amp;[18616]" c="MA001264ATPS"/>
        <s v="[Iniciativa].[Nº da Iniciativa].&amp;[18617]" c="MA001263ATPS"/>
        <s v="[Iniciativa].[Nº da Iniciativa].&amp;[18618]" c="MA001265ATPS"/>
        <s v="[Iniciativa].[Nº da Iniciativa].&amp;[18619]" c="AL000772ATPS"/>
        <s v="[Iniciativa].[Nº da Iniciativa].&amp;[18620]" c="AL000771ATPS"/>
        <s v="[Iniciativa].[Nº da Iniciativa].&amp;[18621]" c="AL000773ATPS"/>
        <s v="[Iniciativa].[Nº da Iniciativa].&amp;[18624]" c="SP005391ATPS"/>
        <s v="[Iniciativa].[Nº da Iniciativa].&amp;[18625]" c="SP005393ATPS"/>
        <s v="[Iniciativa].[Nº da Iniciativa].&amp;[18626]" c="SP005399ATPS"/>
        <s v="[Iniciativa].[Nº da Iniciativa].&amp;[18627]" c="SP005397ATPS"/>
        <s v="[Iniciativa].[Nº da Iniciativa].&amp;[18628]" c="SP005390ATPS"/>
        <s v="[Iniciativa].[Nº da Iniciativa].&amp;[18629]" c="SP005395ATPS"/>
        <s v="[Iniciativa].[Nº da Iniciativa].&amp;[18630]" c="SP005401ATPS"/>
        <s v="[Iniciativa].[Nº da Iniciativa].&amp;[18631]" c="SP005400ATPS"/>
        <s v="[Iniciativa].[Nº da Iniciativa].&amp;[18632]" c="SC001805ATPS"/>
        <s v="[Iniciativa].[Nº da Iniciativa].&amp;[18633]" c="SC001801ATPS"/>
        <s v="[Iniciativa].[Nº da Iniciativa].&amp;[18635]" c="SC001802ATPS"/>
        <s v="[Iniciativa].[Nº da Iniciativa].&amp;[18636]" c="SC001803ATPS"/>
        <s v="[Iniciativa].[Nº da Iniciativa].&amp;[18638]" c="MA001267ATPS"/>
        <s v="[Iniciativa].[Nº da Iniciativa].&amp;[18643]" c="MG003442ATPS"/>
        <s v="[Iniciativa].[Nº da Iniciativa].&amp;[18650]" c="CE001700ATPS"/>
        <s v="[Iniciativa].[Nº da Iniciativa].&amp;[18674]" c="CE001713ATPS"/>
        <s v="[Iniciativa].[Nº da Iniciativa].&amp;[18706]" c="NA002819ATPS"/>
        <s v="[Iniciativa].[Nº da Iniciativa].&amp;[19073]" c="RS003111ATPS"/>
        <s v="[Iniciativa].[Nº da Iniciativa].&amp;[19173]" c="AP000607ATPS"/>
        <s v="[Iniciativa].[Nº da Iniciativa].&amp;[19565]" c="PE001264ATPS"/>
        <s v="[Iniciativa].[Nº da Iniciativa].&amp;[19641]" c="NA002868ATPS"/>
        <s v="[Iniciativa].[Nº da Iniciativa].&amp;[19685]" c="NA002877ATPS"/>
        <s v="[Iniciativa].[Nº da Iniciativa].&amp;[19709]" c="NA002869ATPS"/>
        <s v="[Iniciativa].[Nº da Iniciativa].&amp;[19717]" c="NA002871ATPS"/>
        <s v="[Iniciativa].[Nº da Iniciativa].&amp;[19718]" c="NA002863ATPS"/>
        <s v="[Iniciativa].[Nº da Iniciativa].&amp;[19749]" c="NA002872ATPS"/>
      </sharedItems>
    </cacheField>
    <cacheField name="[Measures].[Valor Meta]" caption="Valor Meta" numFmtId="0" hierarchy="871" level="32767"/>
    <cacheField name="[Measures].[Valor Mensuração]" caption="Valor Mensuração" numFmtId="0" hierarchy="872" level="32767"/>
    <cacheField name="[Resultado].[Resultado].[Resultado]" caption="Resultado" numFmtId="0" hierarchy="292" level="1">
      <sharedItems count="57">
        <s v="[Resultado].[Resultado].[Resultado].&amp;[1091]" c="Clientes atendidos por parceiros - Número - Obter"/>
        <s v="[Resultado].[Resultado].[Resultado].&amp;[985]" c="Contratos de Pesquisa e Desenvolvimento - Número - Aumentar"/>
        <s v="[Resultado].[Resultado].[Resultado].&amp;[1061]" c="Ecossistemas com planos de ação validados. - Número - Obter"/>
        <s v="[Resultado].[Resultado].[Resultado].&amp;[719]" c="Empresas incubadas/aceleradas/instaladas - % - Aumentar"/>
        <s v="[Resultado].[Resultado].[Resultado].&amp;[928]" c="Entregas de Atividades - Número - Obter"/>
        <s v="[Resultado].[Resultado].[Resultado].&amp;[177]" c="Entregas de projetos - entregas - Obter"/>
        <s v="[Resultado].[Resultado].[Resultado].&amp;[963]" c="Municípios atendidos com Cidade Empreendedora - Número - Obter"/>
        <s v="[Resultado].[Resultado].[Resultado].&amp;[981]" c="ODS impactados - Número - Obter"/>
        <s v="[Resultado].[Resultado].[Resultado].&amp;[1003]" c="Participação do portfólio no atendimento - % - Aumentar"/>
        <s v="[Resultado].[Resultado].[Resultado].&amp;[685]" c="PG_Aplicabilidade - Pontos (0 a 10) - Obter"/>
        <s v="[Resultado].[Resultado].[Resultado].&amp;[1083]" c="PG_Atendimento a estudantes em soluções de Educação Empreendedora - Número - Obter"/>
        <s v="[Resultado].[Resultado].[Resultado].&amp;[1080]" c="PG_Atendimento por cliente - Número - Obter"/>
        <s v="[Resultado].[Resultado].[Resultado].&amp;[1011]" c="PG_Aumentar a Maturidade informacional a partir do ambiente colaborativo de dados - pontos - Aumentar"/>
        <s v="[Resultado].[Resultado].[Resultado].&amp;[990]" c="PG_Clientes atendidos por serviços digitais - Número - Obter"/>
        <s v="[Resultado].[Resultado].[Resultado].&amp;[1077]" c="PG_Clientes com garantia do Fampe assistidos na fase pós-crédito - % - Obter"/>
        <s v="[Resultado].[Resultado].[Resultado].&amp;[947]" c="PG_Cobertura do Atendimento (microempresas e empresas de pequeno porte) - % - Obter"/>
        <s v="[Resultado].[Resultado].[Resultado].&amp;[970]" c="PG_Cobertura do atendimento no tema &amp;#8220;Finanças&amp;#8221; (% sobre o total) - % - Obter"/>
        <s v="[Resultado].[Resultado].[Resultado].&amp;[1085]" c="PG_Data centers implantados - % - Obter"/>
        <s v="[Resultado].[Resultado].[Resultado].&amp;[1094]" c="PG_Diagnóstico de Maturidade dos processos de gestão de pessoas - pontos - Obter"/>
        <s v="[Resultado].[Resultado].[Resultado].&amp;[1086]" c="PG_Disponibilidade das aplicações - % - Obter"/>
        <s v="[Resultado].[Resultado].[Resultado].&amp;[1152]" c="PG_Downloads do aplicativo Sebrae - Número - Obter"/>
        <s v="[Resultado].[Resultado].[Resultado].&amp;[689]" c="PG_Efetividade - Pontos (0 a 10) - Obter"/>
        <s v="[Resultado].[Resultado].[Resultado].&amp;[1087]" c="PG_Equipamentos de TI com vida útil exaurida - % - Obter"/>
        <s v="[Resultado].[Resultado].[Resultado].&amp;[1089]" c="PG_Escolas com projeto Escola Empreendedora implementado - Número - Obter"/>
        <s v="[Resultado].[Resultado].[Resultado].&amp;[211]" c="PG_Faturamento - % - Aumentar"/>
        <s v="[Resultado].[Resultado].[Resultado].&amp;[876]" c="PG_Favorabilidade do clima organizacional - % - Obter"/>
        <s v="[Resultado].[Resultado].[Resultado].&amp;[1095]" c="PG_Geração de Receita Própria - % - Obter"/>
        <s v="[Resultado].[Resultado].[Resultado].&amp;[1069]" c="PG_Grau de implementação do SGP 9.0 no Sistema Sebrae - % - Obter"/>
        <s v="[Resultado].[Resultado].[Resultado].&amp;[950]" c="PG_Imagem junto à Sociedade - Pontos (0 a 10) - Obter"/>
        <s v="[Resultado].[Resultado].[Resultado].&amp;[1027]" c="PG_Imagem junto aos Pequenos Negócios - Pontos (0 a 10) - Obter"/>
        <s v="[Resultado].[Resultado].[Resultado].&amp;[1088]" c="PG_Incidentes de segurança tratados - % - Obter"/>
        <s v="[Resultado].[Resultado].[Resultado].&amp;[930]" c="PG_Inclusão Financeira - % - Aumentar"/>
        <s v="[Resultado].[Resultado].[Resultado].&amp;[1151]" c="PG_Índice de Maturidade Digital do Sistema Sebrae - Pontos (1 a 5) - Obter"/>
        <s v="[Resultado].[Resultado].[Resultado].&amp;[1150]" c="PG_Índice Gartner de Data &amp; Analytics - Pontos (1 a 5) - Aumentar"/>
        <s v="[Resultado].[Resultado].[Resultado].&amp;[984]" c="PG_Inovação e Modernização - % - Obter"/>
        <s v="[Resultado].[Resultado].[Resultado].&amp;[1097]" c="PG_Município com presença continuada de técnico residente do Sebrae na microrregião. - Número - Obter"/>
        <s v="[Resultado].[Resultado].[Resultado].&amp;[960]" c="PG_Municípios com conjunto de políticas públicas para melhoria do ambiente de negócios implementado - Número - Obter"/>
        <s v="[Resultado].[Resultado].[Resultado].&amp;[1084]" c="PG_Municípios com ecossistemas de inovação mapeados - Número - Obter"/>
        <s v="[Resultado].[Resultado].[Resultado].&amp;[968]" c="PG_Municípios com projetos de mobilização e articulação de lideranças implementados - Número - Obter"/>
        <s v="[Resultado].[Resultado].[Resultado].&amp;[1109]" c="PG_NPS (Net Promoter Score) de Produto ou Serviço - pontos - Obter"/>
        <s v="[Resultado].[Resultado].[Resultado].&amp;[1081]" c="PG_Pequenos Negócios Atendidos - Número - Obter"/>
        <s v="[Resultado].[Resultado].[Resultado].&amp;[1153]" c="PG_Pequenos Negócios atendidos com solução de Inovação - Número - Obter"/>
        <s v="[Resultado].[Resultado].[Resultado].&amp;[1064]" c="PG_Pequenos negócios formalizados - % - Obter"/>
        <s v="[Resultado].[Resultado].[Resultado].&amp;[593]" c="PG_Produtividade do Trabalho - % - Aumentar"/>
        <s v="[Resultado].[Resultado].[Resultado].&amp;[135]" c="PG_Professores atendidos em soluções de Educação Empreendedora - professores - Obter"/>
        <s v="[Resultado].[Resultado].[Resultado].&amp;[837]" c="PG_Recomendação (NPS) - pontos - Obter"/>
        <s v="[Resultado].[Resultado].[Resultado].&amp;[1146]" c="PG_Recomendação (NPS) - Professores - pontos - Obter"/>
        <s v="[Resultado].[Resultado].[Resultado].&amp;[1100]" c="PG_Taxa de Alcance - Custos - % - Obter"/>
        <s v="[Resultado].[Resultado].[Resultado].&amp;[1101]" c="PG_Taxa de Alcance - Faturamento - % - Obter"/>
        <s v="[Resultado].[Resultado].[Resultado].&amp;[1102]" c="PG_Taxa de Alcance - Produtividade - % - Obter"/>
        <s v="[Resultado].[Resultado].[Resultado].&amp;[233]" c="PG_Tempo de abertura de empresas - horas - Obter"/>
        <s v="[Resultado].[Resultado].[Resultado].&amp;[1117]" c="PG_Unidades do Sebrae com Office 365 implementado - % - Obter"/>
        <s v="[Resultado].[Resultado].[Resultado].&amp;[1128]" c="PG_Volume de Crédito Concedido com Garantia do FAMPE - % - Obter"/>
        <s v="[Resultado].[Resultado].[Resultado].&amp;[1012]" c="Processos mapeados e padronizados - Número - Aumentar"/>
        <s v="[Resultado].[Resultado].[Resultado].&amp;[657]" c="Produção de conteúdo - conteúdo - Obter"/>
        <s v="[Resultado].[Resultado].[Resultado].&amp;[890]" c="Resultado-chave - % - Obter"/>
        <s v="[Resultado].[Resultado].[Resultado].&amp;[887]" c="Resultado-chave - entregas - Obter"/>
      </sharedItems>
    </cacheField>
    <cacheField name="[Programa].[Programa Iniciativa].[Nome de Programa]" caption="Nome de Programa" numFmtId="0" hierarchy="268" level="1" mappingCount="2">
      <sharedItems count="19">
        <s v="[Programa].[Programa Iniciativa].[Nome de Programa].&amp;[{AA53EAE2-304E-4A31-8507-01C23A97E3E5}]" c="Ambiente de Negócios" cp="2">
          <x/>
          <x/>
        </s>
        <s v="[Programa].[Programa Iniciativa].[Nome de Programa].&amp;[{DCDCF3B2-F386-4298-A559-7435F00B398C}]" c="Brasil + Competitivo" cp="2">
          <x/>
          <x/>
        </s>
        <s v="[Programa].[Programa Iniciativa].[Nome de Programa].&amp;[{118223F9-DB5D-4CF2-86F3-845DC40F1A03}]" c="Brasil + Inovador" cp="2">
          <x/>
          <x/>
        </s>
        <s v="[Programa].[Programa Iniciativa].[Nome de Programa].&amp;[{6FC903FE-9376-4931-9B35-2105ABEB718F}]" c="Cliente em Foco" cp="2">
          <x/>
          <x/>
        </s>
        <s v="[Programa].[Programa Iniciativa].[Nome de Programa].&amp;[{40BAFF8C-2036-424C-A257-1794170B3346}]" c="CONTRATO INTERNO - Centro de Referência em Sustentabilidade (CSS) - MT" cp="2">
          <x v="1"/>
          <x/>
        </s>
        <s v="[Programa].[Programa Iniciativa].[Nome de Programa].&amp;[{CDBE1B8D-8562-4556-8301-C2DEF891862E}]" c="Educação Empreendedora" cp="2">
          <x/>
          <x/>
        </s>
        <s v="[Programa].[Programa Iniciativa].[Nome de Programa].&amp;[{63691202-E842-40BC-85F4-2AEB8041D9A0}]" c="Gestão da Marca Sebrae" cp="2">
          <x/>
          <x/>
        </s>
        <s v="[Programa].[Programa Iniciativa].[Nome de Programa].&amp;[{2641E16A-7520-4629-8AC3-492EE4EF4CB0}]" c="Gestão Estratégica de Pessoas" cp="2">
          <x/>
          <x/>
        </s>
        <s v="[Programa].[Programa Iniciativa].[Nome de Programa].&amp;[{162DD272-4075-45B1-A680-D9F803DF8A1A}]" c="Inteligência de Dados" cp="2">
          <x/>
          <x/>
        </s>
        <s v="[Programa].[Programa Iniciativa].[Nome de Programa].&amp;[{D8B42828-EBED-4E8E-8B39-3BD166F5E474}]" c="Portfólio em Rede" cp="2">
          <x/>
          <x/>
        </s>
        <s v="[Programa].[Programa Iniciativa].[Nome de Programa].&amp;[{2B344555-DAA0-4997-AFD7-612669184F9B}]" c="PROGRAMA NACIONAL - Sebrae + Receitas" cp="2">
          <x v="2"/>
          <x/>
        </s>
        <s v="[Programa].[Programa Iniciativa].[Nome de Programa].&amp;[{6B1EC89E-4B9D-40CC-AF23-C7E4577DA18D}]" c="PROGRAMA NACIONAL - Transformação Digital" cp="2">
          <x v="3"/>
          <x/>
        </s>
        <s v="[Programa].[Programa Iniciativa].[Nome de Programa].&amp;[{594FEFD3-06B9-4348-8D56-E20664494E1D}]" c="PROGRAMA NACIONAL - Transformação Organizacional" cp="2">
          <x v="4"/>
          <x/>
        </s>
        <s v="[Programa].[Programa Iniciativa].[Nome de Programa].&amp;[{86F73E36-F64F-4F56-975E-78CD5B1311FB}]" c="REDE DE AGENTES - Agente de Crédito e Finanças" cp="2">
          <x v="5"/>
          <x/>
        </s>
        <s v="[Programa].[Programa Iniciativa].[Nome de Programa].&amp;[{7008FBC4-F1A2-40D4-AE06-07267BB6E3E7}]" c="REDE DE AGENTES - Agente de Mercado Nacional e Internacional" cp="2">
          <x v="6"/>
          <x/>
        </s>
        <s v="[Programa].[Programa Iniciativa].[Nome de Programa].&amp;[{933F109F-4358-4819-BF74-762AE73A1321}]" c="REDE DE AGENTES - Agente de Orientação Empresarial" cp="2">
          <x v="7"/>
          <x/>
        </s>
        <s v="[Programa].[Programa Iniciativa].[Nome de Programa].&amp;[{578A5140-DB91-40AB-9E4B-98B7729E61CC}]" c="REDE DE AGENTES - Agente de Roteiros Turísticos" cp="2">
          <x v="8"/>
          <x/>
        </s>
        <s v="[Programa].[Programa Iniciativa].[Nome de Programa].&amp;[{0B21F1DC-0BFA-480A-BA30-28D6C51C49E3}]" c="REDE DE AGENTES - Agente Territorial Setorial" cp="2">
          <x v="9"/>
          <x/>
        </s>
        <s v="[Programa].[Programa Iniciativa].[Nome de Programa].&amp;[{45AE9536-7B54-4D7C-A70A-6DBBA9DCF030}]" c="Sebrae + Finanças" cp="2">
          <x/>
          <x/>
        </s>
      </sharedItems>
      <mpMap v="27"/>
      <mpMap v="28"/>
    </cacheField>
    <cacheField name="[Programa].[Programa Iniciativa].[Nome de Programa].[Nome de Programa Pai]" caption="Nome de Programa Pai" propertyName="Nome de Programa Pai" numFmtId="0" hierarchy="268" level="1" memberPropertyField="1">
      <sharedItems count="10">
        <s v="Não se Aplica"/>
        <s v="CONTRATO INTERNO - Centro de Referência em Sustentabilidade (CSS) - MT"/>
        <s v="PROGRAMA NACIONAL - Sebrae + Receitas"/>
        <s v="PROGRAMA NACIONAL - Transformação Digital"/>
        <s v="PROGRAMA NACIONAL - Transformação Organizacional"/>
        <s v="REDE DE AGENTES - Agente de Crédito e Finanças"/>
        <s v="REDE DE AGENTES - Agente de Mercado Nacional e Internacional"/>
        <s v="REDE DE AGENTES - Agente de Orientação Empresarial"/>
        <s v="REDE DE AGENTES - Agente de Roteiros Turísticos"/>
        <s v="REDE DE AGENTES - Agente Territorial Setorial"/>
      </sharedItems>
    </cacheField>
    <cacheField name="[Programa].[Programa Iniciativa].[Nome de Programa].[Tipo de Programa]" caption="Tipo de Programa" propertyName="Tipo de Programa" numFmtId="0" hierarchy="268" level="1" memberPropertyField="1">
      <sharedItems count="1">
        <s v="Programa Nacional"/>
      </sharedItems>
    </cacheField>
    <cacheField name="[Sebrae].[Sebrae Sigla].[Sigla de Sebrae]" caption="Sigla de Sebrae" numFmtId="0" hierarchy="304" level="1" mappingCount="3">
      <sharedItems count="28">
        <s v="[Sebrae].[Sebrae Sigla].[Sigla de Sebrae].&amp;[1]" c="AC" cp="3">
          <x/>
          <x/>
          <x/>
        </s>
        <s v="[Sebrae].[Sebrae Sigla].[Sigla de Sebrae].&amp;[2]" c="AL" cp="3">
          <x v="1"/>
          <x v="1"/>
          <x v="1"/>
        </s>
        <s v="[Sebrae].[Sebrae Sigla].[Sigla de Sebrae].&amp;[3]" c="AM" cp="3">
          <x/>
          <x/>
          <x v="2"/>
        </s>
        <s v="[Sebrae].[Sebrae Sigla].[Sigla de Sebrae].&amp;[4]" c="AP" cp="3">
          <x/>
          <x/>
          <x v="3"/>
        </s>
        <s v="[Sebrae].[Sebrae Sigla].[Sigla de Sebrae].&amp;[5]" c="BA" cp="3">
          <x v="1"/>
          <x v="1"/>
          <x v="4"/>
        </s>
        <s v="[Sebrae].[Sebrae Sigla].[Sigla de Sebrae].&amp;[6]" c="CE" cp="3">
          <x v="1"/>
          <x v="1"/>
          <x v="5"/>
        </s>
        <s v="[Sebrae].[Sebrae Sigla].[Sigla de Sebrae].&amp;[7]" c="DF" cp="3">
          <x v="2"/>
          <x v="2"/>
          <x v="6"/>
        </s>
        <s v="[Sebrae].[Sebrae Sigla].[Sigla de Sebrae].&amp;[8]" c="ES" cp="3">
          <x v="3"/>
          <x v="3"/>
          <x v="7"/>
        </s>
        <s v="[Sebrae].[Sebrae Sigla].[Sigla de Sebrae].&amp;[9]" c="GO" cp="3">
          <x v="2"/>
          <x v="2"/>
          <x v="8"/>
        </s>
        <s v="[Sebrae].[Sebrae Sigla].[Sigla de Sebrae].&amp;[10]" c="MA" cp="3">
          <x v="1"/>
          <x v="1"/>
          <x v="9"/>
        </s>
        <s v="[Sebrae].[Sebrae Sigla].[Sigla de Sebrae].&amp;[11]" c="MG" cp="3">
          <x v="3"/>
          <x v="3"/>
          <x v="10"/>
        </s>
        <s v="[Sebrae].[Sebrae Sigla].[Sigla de Sebrae].&amp;[12]" c="MS" cp="3">
          <x v="2"/>
          <x v="2"/>
          <x v="11"/>
        </s>
        <s v="[Sebrae].[Sebrae Sigla].[Sigla de Sebrae].&amp;[13]" c="MT" cp="3">
          <x v="2"/>
          <x v="2"/>
          <x v="12"/>
        </s>
        <s v="[Sebrae].[Sebrae Sigla].[Sigla de Sebrae].&amp;[14]" c="PA" cp="3">
          <x/>
          <x/>
          <x v="13"/>
        </s>
        <s v="[Sebrae].[Sebrae Sigla].[Sigla de Sebrae].&amp;[15]" c="PB" cp="3">
          <x v="1"/>
          <x v="1"/>
          <x v="14"/>
        </s>
        <s v="[Sebrae].[Sebrae Sigla].[Sigla de Sebrae].&amp;[16]" c="PE" cp="3">
          <x v="1"/>
          <x v="1"/>
          <x v="15"/>
        </s>
        <s v="[Sebrae].[Sebrae Sigla].[Sigla de Sebrae].&amp;[17]" c="PI" cp="3">
          <x v="1"/>
          <x v="1"/>
          <x v="16"/>
        </s>
        <s v="[Sebrae].[Sebrae Sigla].[Sigla de Sebrae].&amp;[18]" c="PR" cp="3">
          <x v="4"/>
          <x v="4"/>
          <x v="17"/>
        </s>
        <s v="[Sebrae].[Sebrae Sigla].[Sigla de Sebrae].&amp;[19]" c="RJ" cp="3">
          <x v="3"/>
          <x v="3"/>
          <x v="18"/>
        </s>
        <s v="[Sebrae].[Sebrae Sigla].[Sigla de Sebrae].&amp;[20]" c="RN" cp="3">
          <x v="1"/>
          <x v="1"/>
          <x v="19"/>
        </s>
        <s v="[Sebrae].[Sebrae Sigla].[Sigla de Sebrae].&amp;[21]" c="RO" cp="3">
          <x/>
          <x/>
          <x v="20"/>
        </s>
        <s v="[Sebrae].[Sebrae Sigla].[Sigla de Sebrae].&amp;[22]" c="RR" cp="3">
          <x/>
          <x/>
          <x v="21"/>
        </s>
        <s v="[Sebrae].[Sebrae Sigla].[Sigla de Sebrae].&amp;[23]" c="RS" cp="3">
          <x v="4"/>
          <x v="4"/>
          <x v="22"/>
        </s>
        <s v="[Sebrae].[Sebrae Sigla].[Sigla de Sebrae].&amp;[24]" c="SC" cp="3">
          <x v="4"/>
          <x v="4"/>
          <x v="23"/>
        </s>
        <s v="[Sebrae].[Sebrae Sigla].[Sigla de Sebrae].&amp;[25]" c="SE" cp="3">
          <x v="1"/>
          <x v="1"/>
          <x v="24"/>
        </s>
        <s v="[Sebrae].[Sebrae Sigla].[Sigla de Sebrae].&amp;[26]" c="SP" cp="3">
          <x v="3"/>
          <x v="3"/>
          <x v="25"/>
        </s>
        <s v="[Sebrae].[Sebrae Sigla].[Sigla de Sebrae].&amp;[27]" c="TO" cp="3">
          <x/>
          <x/>
          <x v="26"/>
        </s>
        <s v="[Sebrae].[Sebrae Sigla].[Sigla de Sebrae].&amp;[28]" c="NA" cp="3">
          <x v="5"/>
          <x v="5"/>
          <x v="27"/>
        </s>
      </sharedItems>
      <mpMap v="30"/>
      <mpMap v="31"/>
      <mpMap v="32"/>
    </cacheField>
    <cacheField name="[Sebrae].[Sebrae Sigla].[Sigla de Sebrae].[Atr Descrição Região Sebrae]" caption="Atr Descrição Região Sebrae" propertyName="Atr Descrição Região Sebrae" numFmtId="0" hierarchy="304" level="1" memberPropertyField="1">
      <sharedItems count="6">
        <s v="Norte"/>
        <s v="Nordeste"/>
        <s v="Centro-Oeste"/>
        <s v="Sudeste"/>
        <s v="Sul"/>
        <s v="Nacional (Região)"/>
      </sharedItems>
    </cacheField>
    <cacheField name="[Sebrae].[Sebrae Sigla].[Sigla de Sebrae].[Atr Sigla Região Sebrae]" caption="Atr Sigla Região Sebrae" propertyName="Atr Sigla Região Sebrae" numFmtId="0" hierarchy="304" level="1" memberPropertyField="1">
      <sharedItems count="6">
        <s v="N"/>
        <s v="NE"/>
        <s v="CO"/>
        <s v="SE"/>
        <s v="S"/>
        <s v="NA"/>
      </sharedItems>
    </cacheField>
    <cacheField name="[Sebrae].[Sebrae Sigla].[Sigla de Sebrae].[Descrição de Sebrae]" caption="Descrição de Sebrae" propertyName="Descrição de Sebrae" numFmtId="0" hierarchy="304" level="1" memberPropertyField="1">
      <sharedItems count="28">
        <s v="SEBRAE/AC"/>
        <s v="SEBRAE/AL"/>
        <s v="SEBRAE/AM"/>
        <s v="SEBRAE/AP"/>
        <s v="SEBRAE/BA"/>
        <s v="SEBRAE/CE"/>
        <s v="SEBRAE/DF"/>
        <s v="SEBRAE/ES"/>
        <s v="SEBRAE/GO"/>
        <s v="SEBRAE/MA"/>
        <s v="SEBRAE/MG"/>
        <s v="SEBRAE/MS"/>
        <s v="SEBRAE/MT"/>
        <s v="SEBRAE/PA"/>
        <s v="SEBRAE/PB"/>
        <s v="SEBRAE/PE"/>
        <s v="SEBRAE/PI"/>
        <s v="SEBRAE/PR"/>
        <s v="SEBRAE/RJ"/>
        <s v="SEBRAE/RN"/>
        <s v="SEBRAE/RO"/>
        <s v="SEBRAE/RR"/>
        <s v="SEBRAE/RS"/>
        <s v="SEBRAE/SC"/>
        <s v="SEBRAE/SE"/>
        <s v="SEBRAE/SP"/>
        <s v="SEBRAE/TO"/>
        <s v="SEBRAE/NA"/>
      </sharedItems>
    </cacheField>
  </cacheFields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21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7"/>
        <fieldUsage x="8"/>
        <fieldUsage x="9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22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2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2" unbalanced="0">
      <fieldsUsage count="2">
        <fieldUsage x="-1"/>
        <fieldUsage x="26"/>
      </fieldsUsage>
    </cacheHierarchy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3" unbalanced="0">
      <fieldsUsage count="3">
        <fieldUsage x="-1"/>
        <fieldUsage x="3"/>
        <fieldUsage x="4"/>
      </fieldsUsage>
    </cacheHierarchy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2" unbalanced="0">
      <fieldsUsage count="2">
        <fieldUsage x="-1"/>
        <fieldUsage x="25"/>
      </fieldsUsage>
    </cacheHierarchy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>
      <fieldsUsage count="2">
        <fieldUsage x="-1"/>
        <fieldUsage x="29"/>
      </fieldsUsage>
    </cacheHierarchy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 oneField="1">
      <fieldsUsage count="1">
        <fieldUsage x="23"/>
      </fieldsUsage>
    </cacheHierarchy>
    <cacheHierarchy uniqueName="[Measures].[Valor Mensuração]" caption="Valor Mensuração" measure="1" displayFolder="" measureGroup="Gestão de Resultado" count="0" oneField="1">
      <fieldsUsage count="1">
        <fieldUsage x="24"/>
      </fieldsUsage>
    </cacheHierarchy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5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Tipo Público Alvo" uniqueName="[Tipo Público Alvo]" caption="Tipo Público Alvo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54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90"/>
    <map measureGroup="1" dimension="92"/>
    <map measureGroup="1" dimension="94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0"/>
    <map measureGroup="2" dimension="92"/>
    <map measureGroup="2" dimension="94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0"/>
    <map measureGroup="3" dimension="92"/>
    <map measureGroup="3" dimension="94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0"/>
    <map measureGroup="4" dimension="92"/>
    <map measureGroup="4" dimension="94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0"/>
    <map measureGroup="5" dimension="92"/>
    <map measureGroup="5" dimension="94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90"/>
    <map measureGroup="7" dimension="92"/>
    <map measureGroup="7" dimension="94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90"/>
    <map measureGroup="8" dimension="92"/>
    <map measureGroup="8" dimension="94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2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2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2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2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90"/>
    <map measureGroup="14" dimension="92"/>
    <map measureGroup="14" dimension="94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0"/>
    <map measureGroup="16" dimension="92"/>
    <map measureGroup="16" dimension="94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90"/>
    <map measureGroup="18" dimension="92"/>
    <map measureGroup="18" dimension="94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90"/>
    <map measureGroup="19" dimension="92"/>
    <map measureGroup="19" dimension="94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2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2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2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2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2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90"/>
    <map measureGroup="29" dimension="91"/>
    <map measureGroup="29" dimension="92"/>
    <map measureGroup="29" dimension="93"/>
    <map measureGroup="29" dimension="9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325347222" backgroundQuery="1" createdVersion="8" refreshedVersion="8" minRefreshableVersion="3" recordCount="0" supportSubquery="1" supportAdvancedDrill="1" xr:uid="{551A6CF7-7C75-44D5-988F-C51D7FC3EFDB}">
  <cacheSource type="external" connectionId="1"/>
  <cacheFields count="45">
    <cacheField name="[PPA].[PPA com Fotografia].[Descrição de PPA com Fotografia]" caption="Descrição de PPA com Fotografia" numFmtId="0" hierarchy="262" level="1">
      <sharedItems containsSemiMixedTypes="0" containsString="0"/>
    </cacheField>
    <cacheField name="[Tempo].[Ano].[Número Ano]" caption="Número Ano" numFmtId="0" hierarchy="332" level="1">
      <sharedItems containsSemiMixedTypes="0" containsString="0"/>
    </cacheField>
    <cacheField name="[Mensuração do Resultado].[Mensuração do Resultado].[Mensuração do Resultado]" caption="Mensuração do Resultado" numFmtId="0" hierarchy="175" level="1">
      <sharedItems containsSemiMixedTypes="0" containsString="0"/>
    </cacheField>
    <cacheField name="[Programa].[Programa Iniciativa por Tipo].[Tipo de Programa]" caption="Tipo de Programa" numFmtId="0" hierarchy="270" level="1">
      <sharedItems containsSemiMixedTypes="0" containsString="0"/>
    </cacheField>
    <cacheField name="[Programa].[Programa Iniciativa por Tipo].[Nome de Programa]" caption="Nome de Programa" numFmtId="0" hierarchy="270" level="2">
      <sharedItems containsSemiMixedTypes="0" containsString="0"/>
    </cacheField>
    <cacheField name="[Programa].[Programa Iniciativa por Tipo].[Nome de Programa].[Nome de Programa Pai]" caption="Nome de Programa Pai" propertyName="Nome de Programa Pai" numFmtId="0" hierarchy="270" level="2" memberPropertyField="1">
      <sharedItems containsSemiMixedTypes="0" containsString="0"/>
    </cacheField>
    <cacheField name="[Programa].[Programa Iniciativa por Tipo].[Nome de Programa].[Tipo de Programa]" caption="Tipo de Programa" propertyName="Tipo de Programa" numFmtId="0" hierarchy="270" level="2" memberPropertyField="1">
      <sharedItems containsSemiMixedTypes="0" containsString="0"/>
    </cacheField>
    <cacheField name="[Iniciativa].[Iniciativa por Tipo].[Descrição de Tipo de Iniciativa]" caption="Descrição de Tipo de Iniciativa" numFmtId="0" hierarchy="109" level="1">
      <sharedItems containsSemiMixedTypes="0" containsString="0"/>
    </cacheField>
    <cacheField name="[Iniciativa].[Iniciativa por Tipo].[Descrição de Tipologia por Tipo]" caption="Descrição de Tipologia por Tipo" numFmtId="0" hierarchy="109" level="2">
      <sharedItems containsSemiMixedTypes="0" containsString="0"/>
    </cacheField>
    <cacheField name="[Iniciativa].[Iniciativa por Tipo].[Iniciativa]" caption="Iniciativa" numFmtId="0" hierarchy="109" level="3">
      <sharedItems containsSemiMixedTypes="0" containsString="0"/>
    </cacheField>
    <cacheField name="[Iniciativa].[Iniciativa por Tipo].[Descrição de Tipologia por Tipo].[Descrição de Tipo de Iniciativa]" caption="Descrição de Tipo de Iniciativa" propertyName="Descrição de Tipo de Iniciativa" numFmtId="0" hierarchy="109" level="2" memberPropertyField="1">
      <sharedItems containsSemiMixedTypes="0" containsString="0"/>
    </cacheField>
    <cacheField name="[Iniciativa].[Iniciativa por Tipo].[Iniciativa].[Coordenador Estadual]" caption="Coordenador Estadual" propertyName="Coordenador Estadual" numFmtId="0" hierarchy="109" level="3" memberPropertyField="1">
      <sharedItems containsSemiMixedTypes="0" containsString="0"/>
    </cacheField>
    <cacheField name="[Iniciativa].[Iniciativa por Tipo].[Iniciativa].[Coordenador Nacional]" caption="Coordenador Nacional" propertyName="Coordenador Nacional" numFmtId="0" hierarchy="109" level="3" memberPropertyField="1">
      <sharedItems containsSemiMixedTypes="0" containsString="0"/>
    </cacheField>
    <cacheField name="[Iniciativa].[Iniciativa por Tipo].[Iniciativa].[Coordenador Regional]" caption="Coordenador Regional" propertyName="Coordenador Regional" numFmtId="0" hierarchy="109" level="3" memberPropertyField="1">
      <sharedItems containsSemiMixedTypes="0" containsString="0"/>
    </cacheField>
    <cacheField name="[Iniciativa].[Iniciativa por Tipo].[Iniciativa].[Descrição da Forma de Gestão]" caption="Descrição da Forma de Gestão" propertyName="Descrição da Forma de Gestão" numFmtId="0" hierarchy="109" level="3" memberPropertyField="1">
      <sharedItems containsSemiMixedTypes="0" containsString="0"/>
    </cacheField>
    <cacheField name="[Iniciativa].[Iniciativa por Tipo].[Iniciativa].[Descrição de Tipologia de Iniciativa]" caption="Descrição de Tipologia de Iniciativa" propertyName="Descrição de Tipologia de Iniciativa" numFmtId="0" hierarchy="109" level="3" memberPropertyField="1">
      <sharedItems containsSemiMixedTypes="0" containsString="0"/>
    </cacheField>
    <cacheField name="[Iniciativa].[Iniciativa por Tipo].[Iniciativa].[Descrição de Tipologia por Tipo]" caption="Descrição de Tipologia por Tipo" propertyName="Descrição de Tipologia por Tipo" numFmtId="0" hierarchy="109" level="3" memberPropertyField="1">
      <sharedItems containsSemiMixedTypes="0" containsString="0"/>
    </cacheField>
    <cacheField name="[Iniciativa].[Iniciativa por Tipo].[Iniciativa].[Gestor Interno]" caption="Gestor Interno" propertyName="Gestor Interno" numFmtId="0" hierarchy="109" level="3" memberPropertyField="1">
      <sharedItems containsSemiMixedTypes="0" containsString="0"/>
    </cacheField>
    <cacheField name="[Iniciativa].[Iniciativa por Tipo].[Iniciativa].[Indicador de Iniciativa Ativa]" caption="Indicador de Iniciativa Ativa" propertyName="Indicador de Iniciativa Ativa" numFmtId="0" hierarchy="109" level="3" memberPropertyField="1">
      <sharedItems containsSemiMixedTypes="0" containsString="0"/>
    </cacheField>
    <cacheField name="[Iniciativa].[Iniciativa por Tipo].[Iniciativa].[Indicador de Iniciativa Pactuada]" caption="Indicador de Iniciativa Pactuada" propertyName="Indicador de Iniciativa Pactuada" numFmtId="0" hierarchy="109" level="3" memberPropertyField="1">
      <sharedItems containsSemiMixedTypes="0" containsString="0"/>
    </cacheField>
    <cacheField name="[Iniciativa].[Iniciativa por Tipo].[Iniciativa].[Intensidade de Gestão de Iniciativa]" caption="Intensidade de Gestão de Iniciativa" propertyName="Intensidade de Gestão de Iniciativa" numFmtId="0" hierarchy="109" level="3" memberPropertyField="1">
      <sharedItems containsSemiMixedTypes="0" containsString="0"/>
    </cacheField>
    <cacheField name="[Iniciativa].[Indicador de Iniciativa Ativa].[Indicador de Iniciativa Ativa]" caption="Indicador de Iniciativa Ativa" numFmtId="0" hierarchy="101" level="1">
      <sharedItems containsSemiMixedTypes="0" containsString="0"/>
    </cacheField>
    <cacheField name="[Iniciativa].[Nº da Iniciativa].[Nº da Iniciativa]" caption="Nº da Iniciativa" numFmtId="0" hierarchy="112" level="1">
      <sharedItems count="315">
        <s v="[Iniciativa].[Nº da Iniciativa].&amp;[15286]" c="AC000629ATPS"/>
        <s v="[Iniciativa].[Nº da Iniciativa].&amp;[15289]" c="AC000627ATPS"/>
        <s v="[Iniciativa].[Nº da Iniciativa].&amp;[17225]" c="AC000673ATPS"/>
        <s v="[Iniciativa].[Nº da Iniciativa].&amp;[17226]" c="AC000672ATPS"/>
        <s v="[Iniciativa].[Nº da Iniciativa].&amp;[17381]" c="AC000677ATPS"/>
        <s v="[Iniciativa].[Nº da Iniciativa].&amp;[18189]" c="AC000689ATPS"/>
        <s v="[Iniciativa].[Nº da Iniciativa].&amp;[18429]" c="AC000709ATPS"/>
        <s v="[Iniciativa].[Nº da Iniciativa].&amp;[18430]" c="AC000707ATPS"/>
        <s v="[Iniciativa].[Nº da Iniciativa].&amp;[18431]" c="AC000695ATPS"/>
        <s v="[Iniciativa].[Nº da Iniciativa].&amp;[18432]" c="AC000704ATPS"/>
        <s v="[Iniciativa].[Nº da Iniciativa].&amp;[18433]" c="AC000698ATPS"/>
        <s v="[Iniciativa].[Nº da Iniciativa].&amp;[18434]" c="AC000705ATPS"/>
        <s v="[Iniciativa].[Nº da Iniciativa].&amp;[18435]" c="AC000708ATPS"/>
        <s v="[Iniciativa].[Nº da Iniciativa].&amp;[18438]" c="AC000706ATPS"/>
        <s v="[Iniciativa].[Nº da Iniciativa].&amp;[17348]" c="AL000745ATPS"/>
        <s v="[Iniciativa].[Nº da Iniciativa].&amp;[17372]" c="AL000740ATPS"/>
        <s v="[Iniciativa].[Nº da Iniciativa].&amp;[17373]" c="AL000739ATPS"/>
        <s v="[Iniciativa].[Nº da Iniciativa].&amp;[17376]" c="AL000743ATPS"/>
        <s v="[Iniciativa].[Nº da Iniciativa].&amp;[17377]" c="AL000741ATPS"/>
        <s v="[Iniciativa].[Nº da Iniciativa].&amp;[18191]" c="AL000766ATPS"/>
        <s v="[Iniciativa].[Nº da Iniciativa].&amp;[18619]" c="AL000772ATPS"/>
        <s v="[Iniciativa].[Nº da Iniciativa].&amp;[18620]" c="AL000771ATPS"/>
        <s v="[Iniciativa].[Nº da Iniciativa].&amp;[18621]" c="AL000773ATPS"/>
        <s v="[Iniciativa].[Nº da Iniciativa].&amp;[15699]" c="AM000917ATPS"/>
        <s v="[Iniciativa].[Nº da Iniciativa].&amp;[15700]" c="AM000913ATPS"/>
        <s v="[Iniciativa].[Nº da Iniciativa].&amp;[15703]" c="AM000915ATPS"/>
        <s v="[Iniciativa].[Nº da Iniciativa].&amp;[15706]" c="AM000921ATPS"/>
        <s v="[Iniciativa].[Nº da Iniciativa].&amp;[17249]" c="AM001001ATPS"/>
        <s v="[Iniciativa].[Nº da Iniciativa].&amp;[18449]" c="AM001036ATPS"/>
        <s v="[Iniciativa].[Nº da Iniciativa].&amp;[18452]" c="AM001039ATPS"/>
        <s v="[Iniciativa].[Nº da Iniciativa].&amp;[18513]" c="AM001033ATPS"/>
        <s v="[Iniciativa].[Nº da Iniciativa].&amp;[18440]" c="AP000574ATPS"/>
        <s v="[Iniciativa].[Nº da Iniciativa].&amp;[18441]" c="AP000579ATPS"/>
        <s v="[Iniciativa].[Nº da Iniciativa].&amp;[18471]" c="AP000578ATPS"/>
        <s v="[Iniciativa].[Nº da Iniciativa].&amp;[18472]" c="AP000587ATPS"/>
        <s v="[Iniciativa].[Nº da Iniciativa].&amp;[18473]" c="AP000582ATPS"/>
        <s v="[Iniciativa].[Nº da Iniciativa].&amp;[18474]" c="AP000577ATPS"/>
        <s v="[Iniciativa].[Nº da Iniciativa].&amp;[18475]" c="AP000580ATPS"/>
        <s v="[Iniciativa].[Nº da Iniciativa].&amp;[18476]" c="AP000586ATPS"/>
        <s v="[Iniciativa].[Nº da Iniciativa].&amp;[18477]" c="AP000585ATPS"/>
        <s v="[Iniciativa].[Nº da Iniciativa].&amp;[18539]" c="AP000588ATPS"/>
        <s v="[Iniciativa].[Nº da Iniciativa].&amp;[18541]" c="AP000584ATPS"/>
        <s v="[Iniciativa].[Nº da Iniciativa].&amp;[18542]" c="AP000581ATPS"/>
        <s v="[Iniciativa].[Nº da Iniciativa].&amp;[18545]" c="AP000589ATPS"/>
        <s v="[Iniciativa].[Nº da Iniciativa].&amp;[19173]" c="AP000607ATPS"/>
        <s v="[Iniciativa].[Nº da Iniciativa].&amp;[15518]" c="BA001797ATPS"/>
        <s v="[Iniciativa].[Nº da Iniciativa].&amp;[15567]" c="BA001804ATPS"/>
        <s v="[Iniciativa].[Nº da Iniciativa].&amp;[15570]" c="BA001796ATPS"/>
        <s v="[Iniciativa].[Nº da Iniciativa].&amp;[17322]" c="BA001925ATPS"/>
        <s v="[Iniciativa].[Nº da Iniciativa].&amp;[18199]" c="BA001999ATPS"/>
        <s v="[Iniciativa].[Nº da Iniciativa].&amp;[18427]" c="BA002004ATPS"/>
        <s v="[Iniciativa].[Nº da Iniciativa].&amp;[18512]" c="BA002011ATPS"/>
        <s v="[Iniciativa].[Nº da Iniciativa].&amp;[18557]" c="BA002013ATPS"/>
        <s v="[Iniciativa].[Nº da Iniciativa].&amp;[18559]" c="BA002014ATPS"/>
        <s v="[Iniciativa].[Nº da Iniciativa].&amp;[15336]" c="CE001523ATPS"/>
        <s v="[Iniciativa].[Nº da Iniciativa].&amp;[15467]" c="CE001524ATPS"/>
        <s v="[Iniciativa].[Nº da Iniciativa].&amp;[15469]" c="CE001534ATPS"/>
        <s v="[Iniciativa].[Nº da Iniciativa].&amp;[15737]" c="CE001544ATPS"/>
        <s v="[Iniciativa].[Nº da Iniciativa].&amp;[17311]" c="CE001640ATPS"/>
        <s v="[Iniciativa].[Nº da Iniciativa].&amp;[17331]" c="CE001643ATPS"/>
        <s v="[Iniciativa].[Nº da Iniciativa].&amp;[17349]" c="CE001644ATPS"/>
        <s v="[Iniciativa].[Nº da Iniciativa].&amp;[17360]" c="CE001641ATPS"/>
        <s v="[Iniciativa].[Nº da Iniciativa].&amp;[18602]" c="CE001702ATPS"/>
        <s v="[Iniciativa].[Nº da Iniciativa].&amp;[18650]" c="CE001700ATPS"/>
        <s v="[Iniciativa].[Nº da Iniciativa].&amp;[18674]" c="CE001713ATPS"/>
        <s v="[Iniciativa].[Nº da Iniciativa].&amp;[17380]" c="DF000817ATPS"/>
        <s v="[Iniciativa].[Nº da Iniciativa].&amp;[18399]" c="DF000835ATPS"/>
        <s v="[Iniciativa].[Nº da Iniciativa].&amp;[18400]" c="DF000839ATPS"/>
        <s v="[Iniciativa].[Nº da Iniciativa].&amp;[18401]" c="DF000837ATPS"/>
        <s v="[Iniciativa].[Nº da Iniciativa].&amp;[18402]" c="DF000831ATPS"/>
        <s v="[Iniciativa].[Nº da Iniciativa].&amp;[18403]" c="DF000838ATPS"/>
        <s v="[Iniciativa].[Nº da Iniciativa].&amp;[18404]" c="DF000834ATPS"/>
        <s v="[Iniciativa].[Nº da Iniciativa].&amp;[18405]" c="DF000836ATPS"/>
        <s v="[Iniciativa].[Nº da Iniciativa].&amp;[18458]" c="DF000841ATPS"/>
        <s v="[Iniciativa].[Nº da Iniciativa].&amp;[18489]" c="DF000845ATPS"/>
        <s v="[Iniciativa].[Nº da Iniciativa].&amp;[18516]" c="DF000848ATPS"/>
        <s v="[Iniciativa].[Nº da Iniciativa].&amp;[15456]" c="ES001042ATPS"/>
        <s v="[Iniciativa].[Nº da Iniciativa].&amp;[15457]" c="ES001040ATPS"/>
        <s v="[Iniciativa].[Nº da Iniciativa].&amp;[15458]" c="ES001039ATPS"/>
        <s v="[Iniciativa].[Nº da Iniciativa].&amp;[15460]" c="ES001037ATPS"/>
        <s v="[Iniciativa].[Nº da Iniciativa].&amp;[15462]" c="ES001044ATPS"/>
        <s v="[Iniciativa].[Nº da Iniciativa].&amp;[18197]" c="ES001137ATPS"/>
        <s v="[Iniciativa].[Nº da Iniciativa].&amp;[18500]" c="ES001156ATPS"/>
        <s v="[Iniciativa].[Nº da Iniciativa].&amp;[18501]" c="ES001155ATPS"/>
        <s v="[Iniciativa].[Nº da Iniciativa].&amp;[18502]" c="ES001157ATPS"/>
        <s v="[Iniciativa].[Nº da Iniciativa].&amp;[15391]" c="GO001004ATPS"/>
        <s v="[Iniciativa].[Nº da Iniciativa].&amp;[15395]" c="GO001011ATPS"/>
        <s v="[Iniciativa].[Nº da Iniciativa].&amp;[15599]" c="GO001017ATPS"/>
        <s v="[Iniciativa].[Nº da Iniciativa].&amp;[17241]" c="GO001053ATPS"/>
        <s v="[Iniciativa].[Nº da Iniciativa].&amp;[17272]" c="GO001063ATPS"/>
        <s v="[Iniciativa].[Nº da Iniciativa].&amp;[18184]" c="GO001072ATPS"/>
        <s v="[Iniciativa].[Nº da Iniciativa].&amp;[18503]" c="GO001087ATPS"/>
        <s v="[Iniciativa].[Nº da Iniciativa].&amp;[18504]" c="GO001084ATPS"/>
        <s v="[Iniciativa].[Nº da Iniciativa].&amp;[18505]" c="GO001088ATPS"/>
        <s v="[Iniciativa].[Nº da Iniciativa].&amp;[18506]" c="GO001091ATPS"/>
        <s v="[Iniciativa].[Nº da Iniciativa].&amp;[18508]" c="GO001086ATPS"/>
        <s v="[Iniciativa].[Nº da Iniciativa].&amp;[18509]" c="GO001089ATPS"/>
        <s v="[Iniciativa].[Nº da Iniciativa].&amp;[18556]" c="GO001085ATPS"/>
        <s v="[Iniciativa].[Nº da Iniciativa].&amp;[15319]" c="MA001145ATPS"/>
        <s v="[Iniciativa].[Nº da Iniciativa].&amp;[17248]" c="MA001237ATPS"/>
        <s v="[Iniciativa].[Nº da Iniciativa].&amp;[17304]" c="MA001247ATPS"/>
        <s v="[Iniciativa].[Nº da Iniciativa].&amp;[17306]" c="MA001249ATPS"/>
        <s v="[Iniciativa].[Nº da Iniciativa].&amp;[18510]" c="MA001258ATPS"/>
        <s v="[Iniciativa].[Nº da Iniciativa].&amp;[18511]" c="MA001260ATPS"/>
        <s v="[Iniciativa].[Nº da Iniciativa].&amp;[18594]" c="MA001262ATPS"/>
        <s v="[Iniciativa].[Nº da Iniciativa].&amp;[18616]" c="MA001264ATPS"/>
        <s v="[Iniciativa].[Nº da Iniciativa].&amp;[18617]" c="MA001263ATPS"/>
        <s v="[Iniciativa].[Nº da Iniciativa].&amp;[18618]" c="MA001265ATPS"/>
        <s v="[Iniciativa].[Nº da Iniciativa].&amp;[18638]" c="MA001267ATPS"/>
        <s v="[Iniciativa].[Nº da Iniciativa].&amp;[18192]" c="MG003413ATPS"/>
        <s v="[Iniciativa].[Nº da Iniciativa].&amp;[18480]" c="MG003430ATPS"/>
        <s v="[Iniciativa].[Nº da Iniciativa].&amp;[18481]" c="MG003431ATPS"/>
        <s v="[Iniciativa].[Nº da Iniciativa].&amp;[18534]" c="MG003429ATPS"/>
        <s v="[Iniciativa].[Nº da Iniciativa].&amp;[18535]" c="MG003432ATPS"/>
        <s v="[Iniciativa].[Nº da Iniciativa].&amp;[18536]" c="MG003434ATPS"/>
        <s v="[Iniciativa].[Nº da Iniciativa].&amp;[18537]" c="MG003435ATPS"/>
        <s v="[Iniciativa].[Nº da Iniciativa].&amp;[18596]" c="MG003427ATPS"/>
        <s v="[Iniciativa].[Nº da Iniciativa].&amp;[18597]" c="MG003436ATPS"/>
        <s v="[Iniciativa].[Nº da Iniciativa].&amp;[18598]" c="MG003428ATPS"/>
        <s v="[Iniciativa].[Nº da Iniciativa].&amp;[18643]" c="MG003442ATPS"/>
        <s v="[Iniciativa].[Nº da Iniciativa].&amp;[17268]" c="MS000739ATPS"/>
        <s v="[Iniciativa].[Nº da Iniciativa].&amp;[18442]" c="MS000762ATPS"/>
        <s v="[Iniciativa].[Nº da Iniciativa].&amp;[18443]" c="MS000764ATPS"/>
        <s v="[Iniciativa].[Nº da Iniciativa].&amp;[18462]" c="MS000765ATPS"/>
        <s v="[Iniciativa].[Nº da Iniciativa].&amp;[18463]" c="MS000761ATPS"/>
        <s v="[Iniciativa].[Nº da Iniciativa].&amp;[18464]" c="MS000767ATPS"/>
        <s v="[Iniciativa].[Nº da Iniciativa].&amp;[18465]" c="MS000766ATPS"/>
        <s v="[Iniciativa].[Nº da Iniciativa].&amp;[18519]" c="MS000763ATPS"/>
        <s v="[Iniciativa].[Nº da Iniciativa].&amp;[18584]" c="MS000775ATPS"/>
        <s v="[Iniciativa].[Nº da Iniciativa].&amp;[15240]" c="MT000605ATPS"/>
        <s v="[Iniciativa].[Nº da Iniciativa].&amp;[15243]" c="MT000606ATPS"/>
        <s v="[Iniciativa].[Nº da Iniciativa].&amp;[15245]" c="MT000600ATPS"/>
        <s v="[Iniciativa].[Nº da Iniciativa].&amp;[15471]" c="MT000612ATPS"/>
        <s v="[Iniciativa].[Nº da Iniciativa].&amp;[15640]" c="MT000613ATPS"/>
        <s v="[Iniciativa].[Nº da Iniciativa].&amp;[17337]" c="MT000649ATPS"/>
        <s v="[Iniciativa].[Nº da Iniciativa].&amp;[17371]" c="MT000650ATPS"/>
        <s v="[Iniciativa].[Nº da Iniciativa].&amp;[18588]" c="MT000690ATPS"/>
        <s v="[Iniciativa].[Nº da Iniciativa].&amp;[18589]" c="MT000692ATPS"/>
        <s v="[Iniciativa].[Nº da Iniciativa].&amp;[18590]" c="MT000695ATPS"/>
        <s v="[Iniciativa].[Nº da Iniciativa].&amp;[18591]" c="MT000693ATPS"/>
        <s v="[Iniciativa].[Nº da Iniciativa].&amp;[18592]" c="MT000694ATPS"/>
        <s v="[Iniciativa].[Nº da Iniciativa].&amp;[18615]" c="MT000696ATPS"/>
        <s v="[Iniciativa].[Nº da Iniciativa].&amp;[17015]" c="PA001347ATPS"/>
        <s v="[Iniciativa].[Nº da Iniciativa].&amp;[17313]" c="PA001356ATPS"/>
        <s v="[Iniciativa].[Nº da Iniciativa].&amp;[17326]" c="PA001355ATPS"/>
        <s v="[Iniciativa].[Nº da Iniciativa].&amp;[17351]" c="PA001360ATPS"/>
        <s v="[Iniciativa].[Nº da Iniciativa].&amp;[17353]" c="PA001361ATPS"/>
        <s v="[Iniciativa].[Nº da Iniciativa].&amp;[18414]" c="PA001379ATPS"/>
        <s v="[Iniciativa].[Nº da Iniciativa].&amp;[18415]" c="PA001382ATPS"/>
        <s v="[Iniciativa].[Nº da Iniciativa].&amp;[18416]" c="PA001381ATPS"/>
        <s v="[Iniciativa].[Nº da Iniciativa].&amp;[18448]" c="PA001383ATPS"/>
        <s v="[Iniciativa].[Nº da Iniciativa].&amp;[18532]" c="PA001387ATPS"/>
        <s v="[Iniciativa].[Nº da Iniciativa].&amp;[15249]" c="PB001027ATPS"/>
        <s v="[Iniciativa].[Nº da Iniciativa].&amp;[15251]" c="PB001019ATPS"/>
        <s v="[Iniciativa].[Nº da Iniciativa].&amp;[15255]" c="PB001022ATPS"/>
        <s v="[Iniciativa].[Nº da Iniciativa].&amp;[15270]" c="PB001025ATPS"/>
        <s v="[Iniciativa].[Nº da Iniciativa].&amp;[15300]" c="PB001032ATPS"/>
        <s v="[Iniciativa].[Nº da Iniciativa].&amp;[15301]" c="PB001034ATPS"/>
        <s v="[Iniciativa].[Nº da Iniciativa].&amp;[15302]" c="PB001030ATPS"/>
        <s v="[Iniciativa].[Nº da Iniciativa].&amp;[17294]" c="PB001084ATPS"/>
        <s v="[Iniciativa].[Nº da Iniciativa].&amp;[18417]" c="PB001097ATPS"/>
        <s v="[Iniciativa].[Nº da Iniciativa].&amp;[18418]" c="PB001098ATPS"/>
        <s v="[Iniciativa].[Nº da Iniciativa].&amp;[18423]" c="PB001096ATPS"/>
        <s v="[Iniciativa].[Nº da Iniciativa].&amp;[18478]" c="PB001099ATPS"/>
        <s v="[Iniciativa].[Nº da Iniciativa].&amp;[15600]" c="PE001075ATPS"/>
        <s v="[Iniciativa].[Nº da Iniciativa].&amp;[15601]" c="PE001073ATPS"/>
        <s v="[Iniciativa].[Nº da Iniciativa].&amp;[15603]" c="PE001072ATPS"/>
        <s v="[Iniciativa].[Nº da Iniciativa].&amp;[15682]" c="PE001080ATPS"/>
        <s v="[Iniciativa].[Nº da Iniciativa].&amp;[15684]" c="PE001078ATPS"/>
        <s v="[Iniciativa].[Nº da Iniciativa].&amp;[17297]" c="PE001160ATPS"/>
        <s v="[Iniciativa].[Nº da Iniciativa].&amp;[18522]" c="PE001216ATPS"/>
        <s v="[Iniciativa].[Nº da Iniciativa].&amp;[18573]" c="PE001218ATPS"/>
        <s v="[Iniciativa].[Nº da Iniciativa].&amp;[18575]" c="PE001217ATPS"/>
        <s v="[Iniciativa].[Nº da Iniciativa].&amp;[19565]" c="PE001264ATPS"/>
        <s v="[Iniciativa].[Nº da Iniciativa].&amp;[15464]" c="PI000754ATPS"/>
        <s v="[Iniciativa].[Nº da Iniciativa].&amp;[15525]" c="PI000747ATPS"/>
        <s v="[Iniciativa].[Nº da Iniciativa].&amp;[15528]" c="PI000751ATPS"/>
        <s v="[Iniciativa].[Nº da Iniciativa].&amp;[15559]" c="PI000757ATPS"/>
        <s v="[Iniciativa].[Nº da Iniciativa].&amp;[15563]" c="PI000753ATPS"/>
        <s v="[Iniciativa].[Nº da Iniciativa].&amp;[17359]" c="PI000803ATPS"/>
        <s v="[Iniciativa].[Nº da Iniciativa].&amp;[18422]" c="PI000832ATPS"/>
        <s v="[Iniciativa].[Nº da Iniciativa].&amp;[18498]" c="PI000833ATPS"/>
        <s v="[Iniciativa].[Nº da Iniciativa].&amp;[18587]" c="PI000834ATPS"/>
        <s v="[Iniciativa].[Nº da Iniciativa].&amp;[18563]" c="PR002459ATPS"/>
        <s v="[Iniciativa].[Nº da Iniciativa].&amp;[18564]" c="PR002461ATPS"/>
        <s v="[Iniciativa].[Nº da Iniciativa].&amp;[18565]" c="PR002458ATPS"/>
        <s v="[Iniciativa].[Nº da Iniciativa].&amp;[18566]" c="PR002462ATPS"/>
        <s v="[Iniciativa].[Nº da Iniciativa].&amp;[18567]" c="PR002464ATPS"/>
        <s v="[Iniciativa].[Nº da Iniciativa].&amp;[18568]" c="PR002457ATPS"/>
        <s v="[Iniciativa].[Nº da Iniciativa].&amp;[18569]" c="PR002465ATPS"/>
        <s v="[Iniciativa].[Nº da Iniciativa].&amp;[18570]" c="PR002460ATPS"/>
        <s v="[Iniciativa].[Nº da Iniciativa].&amp;[18571]" c="PR002466ATPS"/>
        <s v="[Iniciativa].[Nº da Iniciativa].&amp;[15609]" c="RJ001927ATPS"/>
        <s v="[Iniciativa].[Nº da Iniciativa].&amp;[15612]" c="RJ001906ATPS"/>
        <s v="[Iniciativa].[Nº da Iniciativa].&amp;[15616]" c="RJ001933ATPS"/>
        <s v="[Iniciativa].[Nº da Iniciativa].&amp;[15620]" c="RJ001942ATPS"/>
        <s v="[Iniciativa].[Nº da Iniciativa].&amp;[15621]" c="RJ001919ATPS"/>
        <s v="[Iniciativa].[Nº da Iniciativa].&amp;[17310]" c="RJ002037ATPS"/>
        <s v="[Iniciativa].[Nº da Iniciativa].&amp;[18218]" c="RJ002068ATPS"/>
        <s v="[Iniciativa].[Nº da Iniciativa].&amp;[18494]" c="RJ002097ATPS"/>
        <s v="[Iniciativa].[Nº da Iniciativa].&amp;[18495]" c="RJ002096ATPS"/>
        <s v="[Iniciativa].[Nº da Iniciativa].&amp;[18496]" c="RJ002098ATPS"/>
        <s v="[Iniciativa].[Nº da Iniciativa].&amp;[18497]" c="RJ002094ATPS"/>
        <s v="[Iniciativa].[Nº da Iniciativa].&amp;[15290]" c="RN001053ATPS"/>
        <s v="[Iniciativa].[Nº da Iniciativa].&amp;[15308]" c="RN001065ATPS"/>
        <s v="[Iniciativa].[Nº da Iniciativa].&amp;[15348]" c="RN001050ATPS"/>
        <s v="[Iniciativa].[Nº da Iniciativa].&amp;[15506]" c="RN001056ATPS"/>
        <s v="[Iniciativa].[Nº da Iniciativa].&amp;[15507]" c="RN001060ATPS"/>
        <s v="[Iniciativa].[Nº da Iniciativa].&amp;[15508]" c="RN001048ATPS"/>
        <s v="[Iniciativa].[Nº da Iniciativa].&amp;[17295]" c="RN001126ATPS"/>
        <s v="[Iniciativa].[Nº da Iniciativa].&amp;[17334]" c="RN001127ATPS"/>
        <s v="[Iniciativa].[Nº da Iniciativa].&amp;[18203]" c="RN001152ATPS"/>
        <s v="[Iniciativa].[Nº da Iniciativa].&amp;[18611]" c="RN001167ATPS"/>
        <s v="[Iniciativa].[Nº da Iniciativa].&amp;[18612]" c="RN001168ATPS"/>
        <s v="[Iniciativa].[Nº da Iniciativa].&amp;[18613]" c="RN001160ATPS"/>
        <s v="[Iniciativa].[Nº da Iniciativa].&amp;[15381]" c="RO000709ATPS"/>
        <s v="[Iniciativa].[Nº da Iniciativa].&amp;[15480]" c="RO000714ATPS"/>
        <s v="[Iniciativa].[Nº da Iniciativa].&amp;[16993]" c="RO000762ATPS"/>
        <s v="[Iniciativa].[Nº da Iniciativa].&amp;[17148]" c="RO000763ATPS"/>
        <s v="[Iniciativa].[Nº da Iniciativa].&amp;[17365]" c="RO000770ATPS"/>
        <s v="[Iniciativa].[Nº da Iniciativa].&amp;[17366]" c="RO000768ATPS"/>
        <s v="[Iniciativa].[Nº da Iniciativa].&amp;[18210]" c="RO000788ATPS"/>
        <s v="[Iniciativa].[Nº da Iniciativa].&amp;[18528]" c="RO000796ATPS"/>
        <s v="[Iniciativa].[Nº da Iniciativa].&amp;[18599]" c="RO000794ATPS"/>
        <s v="[Iniciativa].[Nº da Iniciativa].&amp;[17094]" c="RR000570ATPS"/>
        <s v="[Iniciativa].[Nº da Iniciativa].&amp;[17095]" c="RR000569ATPS"/>
        <s v="[Iniciativa].[Nº da Iniciativa].&amp;[17097]" c="RR000572ATPS"/>
        <s v="[Iniciativa].[Nº da Iniciativa].&amp;[17098]" c="RR000573ATPS"/>
        <s v="[Iniciativa].[Nº da Iniciativa].&amp;[17274]" c="RR000576ATPS"/>
        <s v="[Iniciativa].[Nº da Iniciativa].&amp;[17275]" c="RR000575ATPS"/>
        <s v="[Iniciativa].[Nº da Iniciativa].&amp;[18523]" c="RR000595ATPS"/>
        <s v="[Iniciativa].[Nº da Iniciativa].&amp;[18524]" c="RR000597ATPS"/>
        <s v="[Iniciativa].[Nº da Iniciativa].&amp;[18525]" c="RR000596ATPS"/>
        <s v="[Iniciativa].[Nº da Iniciativa].&amp;[18526]" c="RR000594ATPS"/>
        <s v="[Iniciativa].[Nº da Iniciativa].&amp;[18527]" c="RR000593ATPS"/>
        <s v="[Iniciativa].[Nº da Iniciativa].&amp;[15365]" c="RS002745ATPS"/>
        <s v="[Iniciativa].[Nº da Iniciativa].&amp;[15368]" c="RS002742ATPS"/>
        <s v="[Iniciativa].[Nº da Iniciativa].&amp;[15369]" c="RS002744ATPS"/>
        <s v="[Iniciativa].[Nº da Iniciativa].&amp;[15370]" c="RS002741ATPS"/>
        <s v="[Iniciativa].[Nº da Iniciativa].&amp;[15372]" c="RS002748ATPS"/>
        <s v="[Iniciativa].[Nº da Iniciativa].&amp;[17285]" c="RS002873ATPS"/>
        <s v="[Iniciativa].[Nº da Iniciativa].&amp;[18413]" c="RS003008ATPS"/>
        <s v="[Iniciativa].[Nº da Iniciativa].&amp;[18419]" c="RS003010ATPS"/>
        <s v="[Iniciativa].[Nº da Iniciativa].&amp;[18424]" c="RS003009ATPS"/>
        <s v="[Iniciativa].[Nº da Iniciativa].&amp;[18425]" c="RS003012ATPS"/>
        <s v="[Iniciativa].[Nº da Iniciativa].&amp;[18593]" c="RS003013ATPS"/>
        <s v="[Iniciativa].[Nº da Iniciativa].&amp;[19073]" c="RS003111ATPS"/>
        <s v="[Iniciativa].[Nº da Iniciativa].&amp;[15485]" c="SC001649ATPS"/>
        <s v="[Iniciativa].[Nº da Iniciativa].&amp;[15486]" c="SC001639ATPS"/>
        <s v="[Iniciativa].[Nº da Iniciativa].&amp;[15542]" c="SC001656ATPS"/>
        <s v="[Iniciativa].[Nº da Iniciativa].&amp;[15543]" c="SC001644ATPS"/>
        <s v="[Iniciativa].[Nº da Iniciativa].&amp;[15548]" c="SC001643ATPS"/>
        <s v="[Iniciativa].[Nº da Iniciativa].&amp;[15549]" c="SC001642ATPS"/>
        <s v="[Iniciativa].[Nº da Iniciativa].&amp;[15553]" c="SC001641ATPS"/>
        <s v="[Iniciativa].[Nº da Iniciativa].&amp;[18202]" c="SC001794ATPS"/>
        <s v="[Iniciativa].[Nº da Iniciativa].&amp;[18600]" c="SC001804ATPS"/>
        <s v="[Iniciativa].[Nº da Iniciativa].&amp;[18632]" c="SC001805ATPS"/>
        <s v="[Iniciativa].[Nº da Iniciativa].&amp;[18633]" c="SC001801ATPS"/>
        <s v="[Iniciativa].[Nº da Iniciativa].&amp;[18635]" c="SC001802ATPS"/>
        <s v="[Iniciativa].[Nº da Iniciativa].&amp;[18636]" c="SC001803ATPS"/>
        <s v="[Iniciativa].[Nº da Iniciativa].&amp;[18193]" c="SE000868ATPS"/>
        <s v="[Iniciativa].[Nº da Iniciativa].&amp;[18445]" c="SE000875ATPS"/>
        <s v="[Iniciativa].[Nº da Iniciativa].&amp;[18450]" c="SE000877ATPS"/>
        <s v="[Iniciativa].[Nº da Iniciativa].&amp;[18451]" c="SE000876ATPS"/>
        <s v="[Iniciativa].[Nº da Iniciativa].&amp;[18479]" c="SE000880ATPS"/>
        <s v="[Iniciativa].[Nº da Iniciativa].&amp;[18548]" c="SE000884ATPS"/>
        <s v="[Iniciativa].[Nº da Iniciativa].&amp;[18549]" c="SE000879ATPS"/>
        <s v="[Iniciativa].[Nº da Iniciativa].&amp;[18550]" c="SE000883ATPS"/>
        <s v="[Iniciativa].[Nº da Iniciativa].&amp;[18551]" c="SE000878ATPS"/>
        <s v="[Iniciativa].[Nº da Iniciativa].&amp;[18552]" c="SE000885ATPS"/>
        <s v="[Iniciativa].[Nº da Iniciativa].&amp;[18553]" c="SE000882ATPS"/>
        <s v="[Iniciativa].[Nº da Iniciativa].&amp;[18604]" c="SP005396ATPS"/>
        <s v="[Iniciativa].[Nº da Iniciativa].&amp;[18606]" c="SP005394ATPS"/>
        <s v="[Iniciativa].[Nº da Iniciativa].&amp;[18607]" c="SP005389ATPS"/>
        <s v="[Iniciativa].[Nº da Iniciativa].&amp;[18624]" c="SP005391ATPS"/>
        <s v="[Iniciativa].[Nº da Iniciativa].&amp;[18625]" c="SP005393ATPS"/>
        <s v="[Iniciativa].[Nº da Iniciativa].&amp;[18626]" c="SP005399ATPS"/>
        <s v="[Iniciativa].[Nº da Iniciativa].&amp;[18627]" c="SP005397ATPS"/>
        <s v="[Iniciativa].[Nº da Iniciativa].&amp;[18628]" c="SP005390ATPS"/>
        <s v="[Iniciativa].[Nº da Iniciativa].&amp;[18629]" c="SP005395ATPS"/>
        <s v="[Iniciativa].[Nº da Iniciativa].&amp;[18630]" c="SP005401ATPS"/>
        <s v="[Iniciativa].[Nº da Iniciativa].&amp;[18631]" c="SP005400ATPS"/>
        <s v="[Iniciativa].[Nº da Iniciativa].&amp;[15662]" c="TO001150ATPS"/>
        <s v="[Iniciativa].[Nº da Iniciativa].&amp;[15664]" c="TO001152ATPS"/>
        <s v="[Iniciativa].[Nº da Iniciativa].&amp;[15665]" c="TO001145ATPS"/>
        <s v="[Iniciativa].[Nº da Iniciativa].&amp;[15667]" c="TO001154ATPS"/>
        <s v="[Iniciativa].[Nº da Iniciativa].&amp;[16729]" c="TO001180ATPS"/>
        <s v="[Iniciativa].[Nº da Iniciativa].&amp;[17325]" c="TO001229ATPS"/>
        <s v="[Iniciativa].[Nº da Iniciativa].&amp;[18469]" c="TO001286ATPS"/>
        <s v="[Iniciativa].[Nº da Iniciativa].&amp;[18483]" c="TO001288ATPS"/>
        <s v="[Iniciativa].[Nº da Iniciativa].&amp;[18484]" c="TO001287ATPS"/>
        <s v="[Iniciativa].[Nº da Iniciativa].&amp;[18485]" c="TO001281ATPS"/>
        <s v="[Iniciativa].[Nº da Iniciativa].&amp;[18486]" c="TO001282ATPS"/>
        <s v="[Iniciativa].[Nº da Iniciativa].&amp;[18517]" c="TO001285ATPS"/>
        <s v="[Iniciativa].[Nº da Iniciativa].&amp;[15764]" c="NA002670ATPS"/>
        <s v="[Iniciativa].[Nº da Iniciativa].&amp;[15793]" c="NA002708ATPS"/>
        <s v="[Iniciativa].[Nº da Iniciativa].&amp;[15799]" c="NA002712ATPS"/>
        <s v="[Iniciativa].[Nº da Iniciativa].&amp;[15801]" c="NA002713ATPS"/>
        <s v="[Iniciativa].[Nº da Iniciativa].&amp;[15804]" c="NA002702ATPS"/>
        <s v="[Iniciativa].[Nº da Iniciativa].&amp;[15809]" c="NA002711ATPS"/>
        <s v="[Iniciativa].[Nº da Iniciativa].&amp;[15817]" c="NA002696ATPS"/>
        <s v="[Iniciativa].[Nº da Iniciativa].&amp;[16958]" c="NA002751ATPS"/>
        <s v="[Iniciativa].[Nº da Iniciativa].&amp;[16963]" c="NA002748ATPS"/>
        <s v="[Iniciativa].[Nº da Iniciativa].&amp;[18706]" c="NA002819ATPS"/>
        <s v="[Iniciativa].[Nº da Iniciativa].&amp;[19641]" c="NA002868ATPS"/>
        <s v="[Iniciativa].[Nº da Iniciativa].&amp;[19685]" c="NA002877ATPS"/>
        <s v="[Iniciativa].[Nº da Iniciativa].&amp;[19709]" c="NA002869ATPS"/>
        <s v="[Iniciativa].[Nº da Iniciativa].&amp;[19717]" c="NA002871ATPS"/>
        <s v="[Iniciativa].[Nº da Iniciativa].&amp;[19718]" c="NA002863ATPS"/>
        <s v="[Iniciativa].[Nº da Iniciativa].&amp;[19749]" c="NA002872ATPS"/>
        <s v="[Iniciativa].[Nº da Iniciativa].&amp;[17111]" u="1" c="RN004762ATPS"/>
        <s v="[Iniciativa].[Nº da Iniciativa].&amp;[15483]" u="1" c="SC002598ATPS"/>
        <s v="[Iniciativa].[Nº da Iniciativa].&amp;[18883]" u="1" c="SP005044ATPS"/>
        <s v="[Iniciativa].[Nº da Iniciativa].&amp;[19036]" u="1" c="SP004301ATPS"/>
        <s v="[Iniciativa].[Nº da Iniciativa].&amp;[19166]" u="1" c="SP005352ATPS"/>
      </sharedItems>
    </cacheField>
    <cacheField name="[Measures].[Valor Meta]" caption="Valor Meta" numFmtId="0" hierarchy="871" level="32767"/>
    <cacheField name="[Measures].[Valor Mensuração]" caption="Valor Mensuração" numFmtId="0" hierarchy="872" level="32767"/>
    <cacheField name="[Resultado].[Resultado].[Resultado]" caption="Resultado" numFmtId="0" hierarchy="292" level="1">
      <sharedItems count="57">
        <s v="[Resultado].[Resultado].[Resultado].&amp;[1080]" c="PG_Atendimento por cliente - Número - Obter"/>
        <s v="[Resultado].[Resultado].[Resultado].&amp;[990]" c="PG_Clientes atendidos por serviços digitais - Número - Obter"/>
        <s v="[Resultado].[Resultado].[Resultado].&amp;[947]" c="PG_Cobertura do Atendimento (microempresas e empresas de pequeno porte) - % - Obter"/>
        <s v="[Resultado].[Resultado].[Resultado].&amp;[1081]" c="PG_Pequenos Negócios Atendidos - Número - Obter"/>
        <s v="[Resultado].[Resultado].[Resultado].&amp;[837]" c="PG_Recomendação (NPS) - pontos - Obter"/>
        <s v="[Resultado].[Resultado].[Resultado].&amp;[1094]" c="PG_Diagnóstico de Maturidade dos processos de gestão de pessoas - pontos - Obter"/>
        <s v="[Resultado].[Resultado].[Resultado].&amp;[876]" c="PG_Favorabilidade do clima organizacional - % - Obter"/>
        <s v="[Resultado].[Resultado].[Resultado].&amp;[1069]" c="PG_Grau de implementação do SGP 9.0 no Sistema Sebrae - % - Obter"/>
        <s v="[Resultado].[Resultado].[Resultado].&amp;[1097]" c="PG_Município com presença continuada de técnico residente do Sebrae na microrregião. - Número - Obter"/>
        <s v="[Resultado].[Resultado].[Resultado].&amp;[960]" c="PG_Municípios com conjunto de políticas públicas para melhoria do ambiente de negócios implementado - Número - Obter"/>
        <s v="[Resultado].[Resultado].[Resultado].&amp;[968]" c="PG_Municípios com projetos de mobilização e articulação de lideranças implementados - Número - Obter"/>
        <s v="[Resultado].[Resultado].[Resultado].&amp;[233]" c="PG_Tempo de abertura de empresas - horas - Obter"/>
        <s v="[Resultado].[Resultado].[Resultado].&amp;[984]" c="PG_Inovação e Modernização - % - Obter"/>
        <s v="[Resultado].[Resultado].[Resultado].&amp;[1084]" c="PG_Municípios com ecossistemas de inovação mapeados - Número - Obter"/>
        <s v="[Resultado].[Resultado].[Resultado].&amp;[1153]" c="PG_Pequenos Negócios atendidos com solução de Inovação - Número - Obter"/>
        <s v="[Resultado].[Resultado].[Resultado].&amp;[685]" c="PG_Aplicabilidade - Pontos (0 a 10) - Obter"/>
        <s v="[Resultado].[Resultado].[Resultado].&amp;[689]" c="PG_Efetividade - Pontos (0 a 10) - Obter"/>
        <s v="[Resultado].[Resultado].[Resultado].&amp;[1109]" c="PG_NPS (Net Promoter Score) de Produto ou Serviço - pontos - Obter"/>
        <s v="[Resultado].[Resultado].[Resultado].&amp;[950]" c="PG_Imagem junto à Sociedade - Pontos (0 a 10) - Obter"/>
        <s v="[Resultado].[Resultado].[Resultado].&amp;[1027]" c="PG_Imagem junto aos Pequenos Negócios - Pontos (0 a 10) - Obter"/>
        <s v="[Resultado].[Resultado].[Resultado].&amp;[1152]" c="PG_Downloads do aplicativo Sebrae - Número - Obter"/>
        <s v="[Resultado].[Resultado].[Resultado].&amp;[1151]" c="PG_Índice de Maturidade Digital do Sistema Sebrae - Pontos (1 a 5) - Obter"/>
        <s v="[Resultado].[Resultado].[Resultado].&amp;[1150]" c="PG_Índice Gartner de Data &amp; Analytics - Pontos (1 a 5) - Aumentar"/>
        <s v="[Resultado].[Resultado].[Resultado].&amp;[1083]" c="PG_Atendimento a estudantes em soluções de Educação Empreendedora - Número - Obter"/>
        <s v="[Resultado].[Resultado].[Resultado].&amp;[1089]" c="PG_Escolas com projeto Escola Empreendedora implementado - Número - Obter"/>
        <s v="[Resultado].[Resultado].[Resultado].&amp;[135]" c="PG_Professores atendidos em soluções de Educação Empreendedora - professores - Obter"/>
        <s v="[Resultado].[Resultado].[Resultado].&amp;[1146]" c="PG_Recomendação (NPS) - Professores - pontos - Obter"/>
        <s v="[Resultado].[Resultado].[Resultado].&amp;[593]" c="PG_Produtividade do Trabalho - % - Aumentar"/>
        <s v="[Resultado].[Resultado].[Resultado].&amp;[1101]" c="PG_Taxa de Alcance - Faturamento - % - Obter"/>
        <s v="[Resultado].[Resultado].[Resultado].&amp;[1077]" c="PG_Clientes com garantia do Fampe assistidos na fase pós-crédito - % - Obter"/>
        <s v="[Resultado].[Resultado].[Resultado].&amp;[1095]" c="PG_Geração de Receita Própria - % - Obter"/>
        <s v="[Resultado].[Resultado].[Resultado].&amp;[1087]" c="PG_Equipamentos de TI com vida útil exaurida - % - Obter"/>
        <s v="[Resultado].[Resultado].[Resultado].&amp;[1088]" c="PG_Incidentes de segurança tratados - % - Obter"/>
        <s v="[Resultado].[Resultado].[Resultado].&amp;[928]" c="Entregas de Atividades - Número - Obter"/>
        <s v="[Resultado].[Resultado].[Resultado].&amp;[1117]" c="PG_Unidades do Sebrae com Office 365 implementado - % - Obter"/>
        <s v="[Resultado].[Resultado].[Resultado].&amp;[963]" c="Municípios atendidos com Cidade Empreendedora - Número - Obter"/>
        <s v="[Resultado].[Resultado].[Resultado].&amp;[1086]" c="PG_Disponibilidade das aplicações - % - Obter"/>
        <s v="[Resultado].[Resultado].[Resultado].&amp;[1128]" c="PG_Volume de Crédito Concedido com Garantia do FAMPE - % - Obter"/>
        <s v="[Resultado].[Resultado].[Resultado].&amp;[890]" c="Resultado-chave - % - Obter"/>
        <s v="[Resultado].[Resultado].[Resultado].&amp;[981]" c="ODS impactados - Número - Obter"/>
        <s v="[Resultado].[Resultado].[Resultado].&amp;[657]" c="Produção de conteúdo - conteúdo - Obter"/>
        <s v="[Resultado].[Resultado].[Resultado].&amp;[887]" c="Resultado-chave - entregas - Obter"/>
        <s v="[Resultado].[Resultado].[Resultado].&amp;[1100]" c="PG_Taxa de Alcance - Custos - % - Obter"/>
        <s v="[Resultado].[Resultado].[Resultado].&amp;[177]" c="Entregas de projetos - entregas - Obter"/>
        <s v="[Resultado].[Resultado].[Resultado].&amp;[1102]" c="PG_Taxa de Alcance - Produtividade - % - Obter"/>
        <s v="[Resultado].[Resultado].[Resultado].&amp;[1091]" c="Clientes atendidos por parceiros - Número - Obter"/>
        <s v="[Resultado].[Resultado].[Resultado].&amp;[985]" c="Contratos de Pesquisa e Desenvolvimento - Número - Aumentar"/>
        <s v="[Resultado].[Resultado].[Resultado].&amp;[1061]" c="Ecossistemas com planos de ação validados. - Número - Obter"/>
        <s v="[Resultado].[Resultado].[Resultado].&amp;[719]" c="Empresas incubadas/aceleradas/instaladas - % - Aumentar"/>
        <s v="[Resultado].[Resultado].[Resultado].&amp;[1064]" c="PG_Pequenos negócios formalizados - % - Obter"/>
        <s v="[Resultado].[Resultado].[Resultado].&amp;[1085]" c="PG_Data centers implantados - % - Obter"/>
        <s v="[Resultado].[Resultado].[Resultado].&amp;[1012]" c="Processos mapeados e padronizados - Número - Aumentar"/>
        <s v="[Resultado].[Resultado].[Resultado].&amp;[1011]" c="PG_Aumentar a Maturidade informacional a partir do ambiente colaborativo de dados - pontos - Aumentar"/>
        <s v="[Resultado].[Resultado].[Resultado].&amp;[970]" c="PG_Cobertura do atendimento no tema &amp;#8220;Finanças&amp;#8221; (% sobre o total) - % - Obter"/>
        <s v="[Resultado].[Resultado].[Resultado].&amp;[930]" c="PG_Inclusão Financeira - % - Aumentar"/>
        <s v="[Resultado].[Resultado].[Resultado].&amp;[1003]" c="Participação do portfólio no atendimento - % - Aumentar"/>
        <s v="[Resultado].[Resultado].[Resultado].&amp;[211]" c="PG_Faturamento - % - Aumentar"/>
      </sharedItems>
    </cacheField>
    <cacheField name="[Programa].[Programa Iniciativa].[Nome de Programa]" caption="Nome de Programa" numFmtId="0" hierarchy="268" level="1" mappingCount="2">
      <sharedItems count="19">
        <s v="[Programa].[Programa Iniciativa].[Nome de Programa].&amp;[{6FC903FE-9376-4931-9B35-2105ABEB718F}]" c="Cliente em Foco" cp="2">
          <x/>
          <x/>
        </s>
        <s v="[Programa].[Programa Iniciativa].[Nome de Programa].&amp;[{2641E16A-7520-4629-8AC3-492EE4EF4CB0}]" c="Gestão Estratégica de Pessoas" cp="2">
          <x/>
          <x/>
        </s>
        <s v="[Programa].[Programa Iniciativa].[Nome de Programa].&amp;[{AA53EAE2-304E-4A31-8507-01C23A97E3E5}]" c="Ambiente de Negócios" cp="2">
          <x/>
          <x/>
        </s>
        <s v="[Programa].[Programa Iniciativa].[Nome de Programa].&amp;[{118223F9-DB5D-4CF2-86F3-845DC40F1A03}]" c="Brasil + Inovador" cp="2">
          <x/>
          <x/>
        </s>
        <s v="[Programa].[Programa Iniciativa].[Nome de Programa].&amp;[{D8B42828-EBED-4E8E-8B39-3BD166F5E474}]" c="Portfólio em Rede" cp="2">
          <x/>
          <x/>
        </s>
        <s v="[Programa].[Programa Iniciativa].[Nome de Programa].&amp;[{63691202-E842-40BC-85F4-2AEB8041D9A0}]" c="Gestão da Marca Sebrae" cp="2">
          <x/>
          <x/>
        </s>
        <s v="[Programa].[Programa Iniciativa].[Nome de Programa].&amp;[{6B1EC89E-4B9D-40CC-AF23-C7E4577DA18D}]" c="PROGRAMA NACIONAL - Transformação Digital" cp="2">
          <x v="1"/>
          <x/>
        </s>
        <s v="[Programa].[Programa Iniciativa].[Nome de Programa].&amp;[{162DD272-4075-45B1-A680-D9F803DF8A1A}]" c="Inteligência de Dados" cp="2">
          <x/>
          <x/>
        </s>
        <s v="[Programa].[Programa Iniciativa].[Nome de Programa].&amp;[{CDBE1B8D-8562-4556-8301-C2DEF891862E}]" c="Educação Empreendedora" cp="2">
          <x/>
          <x/>
        </s>
        <s v="[Programa].[Programa Iniciativa].[Nome de Programa].&amp;[{DCDCF3B2-F386-4298-A559-7435F00B398C}]" c="Brasil + Competitivo" cp="2">
          <x/>
          <x/>
        </s>
        <s v="[Programa].[Programa Iniciativa].[Nome de Programa].&amp;[{45AE9536-7B54-4D7C-A70A-6DBBA9DCF030}]" c="Sebrae + Finanças" cp="2">
          <x/>
          <x/>
        </s>
        <s v="[Programa].[Programa Iniciativa].[Nome de Programa].&amp;[{2B344555-DAA0-4997-AFD7-612669184F9B}]" c="PROGRAMA NACIONAL - Sebrae + Receitas" cp="2">
          <x v="2"/>
          <x/>
        </s>
        <s v="[Programa].[Programa Iniciativa].[Nome de Programa].&amp;[{594FEFD3-06B9-4348-8D56-E20664494E1D}]" c="PROGRAMA NACIONAL - Transformação Organizacional" cp="2">
          <x v="3"/>
          <x/>
        </s>
        <s v="[Programa].[Programa Iniciativa].[Nome de Programa].&amp;[{40BAFF8C-2036-424C-A257-1794170B3346}]" c="CONTRATO INTERNO - Centro de Referência em Sustentabilidade (CSS) - MT" cp="2">
          <x v="4"/>
          <x/>
        </s>
        <s v="[Programa].[Programa Iniciativa].[Nome de Programa].&amp;[{0B21F1DC-0BFA-480A-BA30-28D6C51C49E3}]" c="REDE DE AGENTES - Agente Territorial Setorial" cp="2">
          <x v="5"/>
          <x/>
        </s>
        <s v="[Programa].[Programa Iniciativa].[Nome de Programa].&amp;[{7008FBC4-F1A2-40D4-AE06-07267BB6E3E7}]" c="REDE DE AGENTES - Agente de Mercado Nacional e Internacional" cp="2">
          <x v="6"/>
          <x/>
        </s>
        <s v="[Programa].[Programa Iniciativa].[Nome de Programa].&amp;[{578A5140-DB91-40AB-9E4B-98B7729E61CC}]" c="REDE DE AGENTES - Agente de Roteiros Turísticos" cp="2">
          <x v="7"/>
          <x/>
        </s>
        <s v="[Programa].[Programa Iniciativa].[Nome de Programa].&amp;[{933F109F-4358-4819-BF74-762AE73A1321}]" c="REDE DE AGENTES - Agente de Orientação Empresarial" cp="2">
          <x v="8"/>
          <x/>
        </s>
        <s v="[Programa].[Programa Iniciativa].[Nome de Programa].&amp;[{86F73E36-F64F-4F56-975E-78CD5B1311FB}]" c="REDE DE AGENTES - Agente de Crédito e Finanças" cp="2">
          <x v="9"/>
          <x/>
        </s>
      </sharedItems>
      <mpMap v="27"/>
      <mpMap v="28"/>
    </cacheField>
    <cacheField name="[Programa].[Programa Iniciativa].[Nome de Programa].[Nome de Programa Pai]" caption="Nome de Programa Pai" propertyName="Nome de Programa Pai" numFmtId="0" hierarchy="268" level="1" memberPropertyField="1">
      <sharedItems count="10">
        <s v="Não se Aplica"/>
        <s v="PROGRAMA NACIONAL - Transformação Digital"/>
        <s v="PROGRAMA NACIONAL - Sebrae + Receitas"/>
        <s v="PROGRAMA NACIONAL - Transformação Organizacional"/>
        <s v="CONTRATO INTERNO - Centro de Referência em Sustentabilidade (CSS) - MT"/>
        <s v="REDE DE AGENTES - Agente Territorial Setorial"/>
        <s v="REDE DE AGENTES - Agente de Mercado Nacional e Internacional"/>
        <s v="REDE DE AGENTES - Agente de Roteiros Turísticos"/>
        <s v="REDE DE AGENTES - Agente de Orientação Empresarial"/>
        <s v="REDE DE AGENTES - Agente de Crédito e Finanças"/>
      </sharedItems>
    </cacheField>
    <cacheField name="[Programa].[Programa Iniciativa].[Nome de Programa].[Tipo de Programa]" caption="Tipo de Programa" propertyName="Tipo de Programa" numFmtId="0" hierarchy="268" level="1" memberPropertyField="1">
      <sharedItems count="1">
        <s v="Programa Nacional"/>
      </sharedItems>
    </cacheField>
    <cacheField name="[Sebrae].[Sebrae Sigla].[Sigla de Sebrae]" caption="Sigla de Sebrae" numFmtId="0" hierarchy="304" level="1" mappingCount="3">
      <sharedItems count="28">
        <s v="[Sebrae].[Sebrae Sigla].[Sigla de Sebrae].&amp;[1]" c="AC" cp="3">
          <x/>
          <x/>
          <x/>
        </s>
        <s v="[Sebrae].[Sebrae Sigla].[Sigla de Sebrae].&amp;[2]" c="AL" cp="3">
          <x v="1"/>
          <x v="1"/>
          <x v="1"/>
        </s>
        <s v="[Sebrae].[Sebrae Sigla].[Sigla de Sebrae].&amp;[3]" c="AM" cp="3">
          <x/>
          <x/>
          <x v="2"/>
        </s>
        <s v="[Sebrae].[Sebrae Sigla].[Sigla de Sebrae].&amp;[4]" c="AP" cp="3">
          <x/>
          <x/>
          <x v="3"/>
        </s>
        <s v="[Sebrae].[Sebrae Sigla].[Sigla de Sebrae].&amp;[5]" c="BA" cp="3">
          <x v="1"/>
          <x v="1"/>
          <x v="4"/>
        </s>
        <s v="[Sebrae].[Sebrae Sigla].[Sigla de Sebrae].&amp;[6]" c="CE" cp="3">
          <x v="1"/>
          <x v="1"/>
          <x v="5"/>
        </s>
        <s v="[Sebrae].[Sebrae Sigla].[Sigla de Sebrae].&amp;[7]" c="DF" cp="3">
          <x v="2"/>
          <x v="2"/>
          <x v="6"/>
        </s>
        <s v="[Sebrae].[Sebrae Sigla].[Sigla de Sebrae].&amp;[8]" c="ES" cp="3">
          <x v="3"/>
          <x v="3"/>
          <x v="7"/>
        </s>
        <s v="[Sebrae].[Sebrae Sigla].[Sigla de Sebrae].&amp;[9]" c="GO" cp="3">
          <x v="2"/>
          <x v="2"/>
          <x v="8"/>
        </s>
        <s v="[Sebrae].[Sebrae Sigla].[Sigla de Sebrae].&amp;[10]" c="MA" cp="3">
          <x v="1"/>
          <x v="1"/>
          <x v="9"/>
        </s>
        <s v="[Sebrae].[Sebrae Sigla].[Sigla de Sebrae].&amp;[11]" c="MG" cp="3">
          <x v="3"/>
          <x v="3"/>
          <x v="10"/>
        </s>
        <s v="[Sebrae].[Sebrae Sigla].[Sigla de Sebrae].&amp;[12]" c="MS" cp="3">
          <x v="2"/>
          <x v="2"/>
          <x v="11"/>
        </s>
        <s v="[Sebrae].[Sebrae Sigla].[Sigla de Sebrae].&amp;[13]" c="MT" cp="3">
          <x v="2"/>
          <x v="2"/>
          <x v="12"/>
        </s>
        <s v="[Sebrae].[Sebrae Sigla].[Sigla de Sebrae].&amp;[14]" c="PA" cp="3">
          <x/>
          <x/>
          <x v="13"/>
        </s>
        <s v="[Sebrae].[Sebrae Sigla].[Sigla de Sebrae].&amp;[15]" c="PB" cp="3">
          <x v="1"/>
          <x v="1"/>
          <x v="14"/>
        </s>
        <s v="[Sebrae].[Sebrae Sigla].[Sigla de Sebrae].&amp;[16]" c="PE" cp="3">
          <x v="1"/>
          <x v="1"/>
          <x v="15"/>
        </s>
        <s v="[Sebrae].[Sebrae Sigla].[Sigla de Sebrae].&amp;[17]" c="PI" cp="3">
          <x v="1"/>
          <x v="1"/>
          <x v="16"/>
        </s>
        <s v="[Sebrae].[Sebrae Sigla].[Sigla de Sebrae].&amp;[18]" c="PR" cp="3">
          <x v="4"/>
          <x v="4"/>
          <x v="17"/>
        </s>
        <s v="[Sebrae].[Sebrae Sigla].[Sigla de Sebrae].&amp;[19]" c="RJ" cp="3">
          <x v="3"/>
          <x v="3"/>
          <x v="18"/>
        </s>
        <s v="[Sebrae].[Sebrae Sigla].[Sigla de Sebrae].&amp;[20]" c="RN" cp="3">
          <x v="1"/>
          <x v="1"/>
          <x v="19"/>
        </s>
        <s v="[Sebrae].[Sebrae Sigla].[Sigla de Sebrae].&amp;[21]" c="RO" cp="3">
          <x/>
          <x/>
          <x v="20"/>
        </s>
        <s v="[Sebrae].[Sebrae Sigla].[Sigla de Sebrae].&amp;[22]" c="RR" cp="3">
          <x/>
          <x/>
          <x v="21"/>
        </s>
        <s v="[Sebrae].[Sebrae Sigla].[Sigla de Sebrae].&amp;[23]" c="RS" cp="3">
          <x v="4"/>
          <x v="4"/>
          <x v="22"/>
        </s>
        <s v="[Sebrae].[Sebrae Sigla].[Sigla de Sebrae].&amp;[24]" c="SC" cp="3">
          <x v="4"/>
          <x v="4"/>
          <x v="23"/>
        </s>
        <s v="[Sebrae].[Sebrae Sigla].[Sigla de Sebrae].&amp;[25]" c="SE" cp="3">
          <x v="1"/>
          <x v="1"/>
          <x v="24"/>
        </s>
        <s v="[Sebrae].[Sebrae Sigla].[Sigla de Sebrae].&amp;[26]" c="SP" cp="3">
          <x v="3"/>
          <x v="3"/>
          <x v="25"/>
        </s>
        <s v="[Sebrae].[Sebrae Sigla].[Sigla de Sebrae].&amp;[27]" c="TO" cp="3">
          <x/>
          <x/>
          <x v="26"/>
        </s>
        <s v="[Sebrae].[Sebrae Sigla].[Sigla de Sebrae].&amp;[28]" c="NA" cp="3">
          <x v="5"/>
          <x v="5"/>
          <x v="27"/>
        </s>
      </sharedItems>
      <mpMap v="30"/>
      <mpMap v="31"/>
      <mpMap v="32"/>
    </cacheField>
    <cacheField name="[Sebrae].[Sebrae Sigla].[Sigla de Sebrae].[Atr Descrição Região Sebrae]" caption="Atr Descrição Região Sebrae" propertyName="Atr Descrição Região Sebrae" numFmtId="0" hierarchy="304" level="1" memberPropertyField="1">
      <sharedItems count="6">
        <s v="Norte"/>
        <s v="Nordeste"/>
        <s v="Centro-Oeste"/>
        <s v="Sudeste"/>
        <s v="Sul"/>
        <s v="Nacional (Região)"/>
      </sharedItems>
    </cacheField>
    <cacheField name="[Sebrae].[Sebrae Sigla].[Sigla de Sebrae].[Atr Sigla Região Sebrae]" caption="Atr Sigla Região Sebrae" propertyName="Atr Sigla Região Sebrae" numFmtId="0" hierarchy="304" level="1" memberPropertyField="1">
      <sharedItems count="6">
        <s v="N"/>
        <s v="NE"/>
        <s v="CO"/>
        <s v="SE"/>
        <s v="S"/>
        <s v="NA"/>
      </sharedItems>
    </cacheField>
    <cacheField name="[Sebrae].[Sebrae Sigla].[Sigla de Sebrae].[Descrição de Sebrae]" caption="Descrição de Sebrae" propertyName="Descrição de Sebrae" numFmtId="0" hierarchy="304" level="1" memberPropertyField="1">
      <sharedItems count="28">
        <s v="SEBRAE/AC"/>
        <s v="SEBRAE/AL"/>
        <s v="SEBRAE/AM"/>
        <s v="SEBRAE/AP"/>
        <s v="SEBRAE/BA"/>
        <s v="SEBRAE/CE"/>
        <s v="SEBRAE/DF"/>
        <s v="SEBRAE/ES"/>
        <s v="SEBRAE/GO"/>
        <s v="SEBRAE/MA"/>
        <s v="SEBRAE/MG"/>
        <s v="SEBRAE/MS"/>
        <s v="SEBRAE/MT"/>
        <s v="SEBRAE/PA"/>
        <s v="SEBRAE/PB"/>
        <s v="SEBRAE/PE"/>
        <s v="SEBRAE/PI"/>
        <s v="SEBRAE/PR"/>
        <s v="SEBRAE/RJ"/>
        <s v="SEBRAE/RN"/>
        <s v="SEBRAE/RO"/>
        <s v="SEBRAE/RR"/>
        <s v="SEBRAE/RS"/>
        <s v="SEBRAE/SC"/>
        <s v="SEBRAE/SE"/>
        <s v="SEBRAE/SP"/>
        <s v="SEBRAE/TO"/>
        <s v="SEBRAE/NA"/>
      </sharedItems>
    </cacheField>
    <cacheField name="[Iniciativa].[Inicaitiva por Gestor Interno].[Gestor Interno]" caption="Gestor Interno" numFmtId="0" hierarchy="103" level="1">
      <sharedItems count="235">
        <s v="[Iniciativa].[Inicaitiva por Gestor Interno].[Gestor Interno].&amp;[{59FFDFE2-C213-4039-9B54-18809FD45CFB}]" c="Maysa Bezerra dos Santos"/>
        <s v="[Iniciativa].[Inicaitiva por Gestor Interno].[Gestor Interno].&amp;[{2D289DAB-7BAD-4612-A21B-756ED552FBCA}]" c="Claudia Maia da Silva"/>
        <s v="[Iniciativa].[Inicaitiva por Gestor Interno].[Gestor Interno].&amp;[{3F6458FB-8A28-4EE5-93BC-877548FF0D6D}]" c="Marcelo Castro Macedo"/>
        <s v="[Iniciativa].[Inicaitiva por Gestor Interno].[Gestor Interno].&amp;[{D2F85F55-E0C7-44D3-8E40-87303084C5C7}]" c="Jorge da Silva Freitas"/>
        <s v="[Iniciativa].[Inicaitiva por Gestor Interno].[Gestor Interno].&amp;[{898EB379-9176-4872-903C-395EF9860F0B}]" c="Maria Vieira Reis"/>
        <s v="[Iniciativa].[Inicaitiva por Gestor Interno].[Gestor Interno].&amp;[{B4EFBFA8-55B5-4D2E-981D-D30BA9024D66}]" c="Vanessa Melo França"/>
        <s v="[Iniciativa].[Inicaitiva por Gestor Interno].[Gestor Interno].&amp;[{3F1388C6-978E-4B76-AE24-8518FCF853A2}]" c="Fábio Silva de Oliveira"/>
        <s v="[Iniciativa].[Inicaitiva por Gestor Interno].[Gestor Interno].&amp;[{0F44748E-1757-4487-82D1-187DABF1E8B6}]" c="Kleber Pereira Campos Junior"/>
        <s v="[Iniciativa].[Inicaitiva por Gestor Interno].[Gestor Interno].&amp;[{69041CF8-0680-4344-AA28-BCC7939F262E}]" c="Joelma da Silva Mourão"/>
        <s v="[Iniciativa].[Inicaitiva por Gestor Interno].[Gestor Interno].&amp;[{8DB0BCD8-B20F-4B75-964C-078C599A5D9D}]" c="Valéria Rossy Freitas da Silva"/>
        <s v="[Iniciativa].[Inicaitiva por Gestor Interno].[Gestor Interno].&amp;[{991967F3-D61E-46C0-92C2-F1243039D683}]" c="Julciléia da Silva Ferreira"/>
        <s v="[Iniciativa].[Inicaitiva por Gestor Interno].[Gestor Interno].&amp;[{A6E565E4-140A-4C63-B179-7F4BBA67656C}]" c="Elton Augusto Lima Pantoja"/>
        <s v="[Iniciativa].[Inicaitiva por Gestor Interno].[Gestor Interno].&amp;[{D1B2F0F8-13FE-4CB1-A829-4B9E9DFAAC60}]" c="Livia Nunes de Freitas Maia"/>
        <s v="[Iniciativa].[Inicaitiva por Gestor Interno].[Gestor Interno].&amp;[{38935907-3939-48BD-A93A-D833DE657DE9}]" c="Adonay Fares Custódio dos Santos"/>
        <s v="[Iniciativa].[Inicaitiva por Gestor Interno].[Gestor Interno].&amp;[{4C43ED34-6402-4358-80BB-ED0ADF434558}]" c="Ana Elizabete P C Albuquerque"/>
        <s v="[Iniciativa].[Inicaitiva por Gestor Interno].[Gestor Interno].&amp;[{BAE27F84-EF23-4920-AB3F-B4F40887FBAE}]" c="Renata Fonseca de Gomes Pereira"/>
        <s v="[Iniciativa].[Inicaitiva por Gestor Interno].[Gestor Interno].&amp;[{07A52C3F-CDFF-4CBD-B1F4-6760E23BF84D}]" c="Filomena de Fátima Aguiar Porta Nova Alves"/>
        <s v="[Iniciativa].[Inicaitiva por Gestor Interno].[Gestor Interno].&amp;[{F608A1BE-22CC-4593-9829-94D7D849B176}]" c="Áurea Valéria de Andrade"/>
        <s v="[Iniciativa].[Inicaitiva por Gestor Interno].[Gestor Interno].&amp;[{1646BA05-E969-4D13-99C8-FA403284F73B}]" c="Fabrícia Carneiro Fernandes"/>
        <s v="[Iniciativa].[Inicaitiva por Gestor Interno].[Gestor Interno].&amp;[{7C13FA56-09DF-47E6-98E9-C2BC54EEC8AD}]" c="Silvia Cerqueira Chamusca"/>
        <s v="[Iniciativa].[Inicaitiva por Gestor Interno].[Gestor Interno].&amp;[{55B51D29-2E34-4793-9F06-BF40D36716A2}]" c="Gustavo Marcel Silva Almeida"/>
        <s v="[Iniciativa].[Inicaitiva por Gestor Interno].[Gestor Interno].&amp;[{062C1001-7A25-4ED0-8A18-CE69550BF208}]" c="Isadora Barros de Sousa"/>
        <s v="[Iniciativa].[Inicaitiva por Gestor Interno].[Gestor Interno].&amp;[{FBECE433-81BF-445A-9C5D-4500DE710010}]" c="Maria do Socorro Correa Silva"/>
        <s v="[Iniciativa].[Inicaitiva por Gestor Interno].[Gestor Interno].&amp;[{C4E04D67-F018-4971-A531-F4C0E3C30A24}]" c="Vicente de Paulo Mendes Schettini"/>
        <s v="[Iniciativa].[Inicaitiva por Gestor Interno].[Gestor Interno].&amp;[{CB233569-594C-40E1-B154-BBBD02D64E4E}]" c="Maria Cione Guimarães Queiroz"/>
        <s v="[Iniciativa].[Inicaitiva por Gestor Interno].[Gestor Interno].&amp;[{676E9495-FD27-48EA-8F8C-69A87ABABA9C}]" c="Daniel Ferreira Miranda"/>
        <s v="[Iniciativa].[Inicaitiva por Gestor Interno].[Gestor Interno].&amp;[{BCECA750-E7B5-4701-BBA4-28B2AC2F56CF}]" c="Maria Denise Nunes Bitencourt"/>
        <s v="[Iniciativa].[Inicaitiva por Gestor Interno].[Gestor Interno].&amp;[{DE590A9B-CABB-4056-998E-AC9F404081DC}]" c="Larissa Vale Queiroz"/>
        <s v="[Iniciativa].[Inicaitiva por Gestor Interno].[Gestor Interno].&amp;[{2A540448-51A2-4816-9C7B-6BC7CA28EE95}]" c="Jonathan da Silva Marques Araujo"/>
        <s v="[Iniciativa].[Inicaitiva por Gestor Interno].[Gestor Interno].&amp;[{210B891C-D9FE-44A9-B495-9AB4F6769546}]" c="Bruno Ricardo da Silva Castro"/>
        <s v="[Iniciativa].[Inicaitiva por Gestor Interno].[Gestor Interno].&amp;[{435AC0A4-677B-4ABB-B5C4-3EBBE77A98BF}]" c="Maikon Richardson Martins Silva"/>
        <s v="[Iniciativa].[Inicaitiva por Gestor Interno].[Gestor Interno].&amp;[{0696F120-3FC5-4CAD-9E6F-3AB651002275}]" c="Francinne Murielle da S. Bacelar Lopes"/>
        <s v="[Iniciativa].[Inicaitiva por Gestor Interno].[Gestor Interno].&amp;[{32664A78-88CA-449D-81DF-5E5AB59FF585}]" c="Bruna Nunes Brito"/>
        <s v="[Iniciativa].[Inicaitiva por Gestor Interno].[Gestor Interno].&amp;[{A32BDC27-B603-4244-81B4-7CAD1DACC05F}]" c="Mayara Fernanda da Rocha dos Santos"/>
        <s v="[Iniciativa].[Inicaitiva por Gestor Interno].[Gestor Interno].&amp;[{BCD770BF-5AF1-4A29-97CD-0934951D94A4}]" c="Glaydson Couto Costa"/>
        <s v="[Iniciativa].[Inicaitiva por Gestor Interno].[Gestor Interno].&amp;[{0498A9B6-F959-409F-88E8-609C27D93409}]" c="Marilia Silva Correia"/>
        <s v="[Iniciativa].[Inicaitiva por Gestor Interno].[Gestor Interno].&amp;[{AE25795C-99A7-40D3-A5ED-20083DF63BF9}]" c="Teyla Rejane Amorim de Vilhena Sousa"/>
        <s v="[Iniciativa].[Inicaitiva por Gestor Interno].[Gestor Interno].&amp;[{633A2F86-B94B-4831-A4BE-2936D9118208}]" c="Beliza Canuto da Costa Alfaia"/>
        <s v="[Iniciativa].[Inicaitiva por Gestor Interno].[Gestor Interno].&amp;[{48769C5D-A51F-4EB6-8E85-D0789629FE59}]" c="Jenane Gomes Penha"/>
        <s v="[Iniciativa].[Inicaitiva por Gestor Interno].[Gestor Interno].&amp;[{EE909284-0308-47D8-8C5F-D9E487A15328}]" c="Cecília Fonseca e Miranda"/>
        <s v="[Iniciativa].[Inicaitiva por Gestor Interno].[Gestor Interno].&amp;[{9BAC1DF6-93EB-4629-94E9-950F643B0166}]" c="Tauan Odilon dos Reis Sousa"/>
        <s v="[Iniciativa].[Inicaitiva por Gestor Interno].[Gestor Interno].&amp;[{3B608041-54A3-44B7-9A1D-39313A8F5634}]" c="Nancy Nascimento Santos"/>
        <s v="[Iniciativa].[Inicaitiva por Gestor Interno].[Gestor Interno].&amp;[{F40F6445-BBDE-411D-A0F0-A408E73C4E4B}]" c="Ana Paula Sampaio Barreto"/>
        <s v="[Iniciativa].[Inicaitiva por Gestor Interno].[Gestor Interno].&amp;[{150BC33F-3152-4A23-ABDF-D26BCE1E5535}]" c="Camila Passos"/>
        <s v="[Iniciativa].[Inicaitiva por Gestor Interno].[Gestor Interno].&amp;[{246B2A15-7445-47AB-90D3-C89BBCD5E892}]" c="Jose dos Anjos Soares Júnior"/>
        <s v="[Iniciativa].[Inicaitiva por Gestor Interno].[Gestor Interno].&amp;[{7174244C-D2A6-4E10-B421-7E01D9EB6247}]" c="Valquíria Carvalho de Pádua"/>
        <s v="[Iniciativa].[Inicaitiva por Gestor Interno].[Gestor Interno].&amp;[{7D296853-4716-42E2-ADB8-F9031B462B33}]" c="Isabel de Cássia S. Ribeiro"/>
        <s v="[Iniciativa].[Inicaitiva por Gestor Interno].[Gestor Interno].&amp;[{CC85EBB4-7ADD-4AF0-87F9-09E00B186E86}]" c="ALAN Brito GIRÃO"/>
        <s v="[Iniciativa].[Inicaitiva por Gestor Interno].[Gestor Interno].&amp;[{6507B511-7A8D-4300-A372-3609A73E9AEF}]" c="Francisco ROGÉRIO de Morais Silva"/>
        <s v="[Iniciativa].[Inicaitiva por Gestor Interno].[Gestor Interno].&amp;[{C3F21388-D80B-4815-ADB8-F8CE1E0A11C5}]" c="GABRIELA Ribeiro de Aquino"/>
        <s v="[Iniciativa].[Inicaitiva por Gestor Interno].[Gestor Interno].&amp;[{E11408A5-9FC8-41B3-A555-276C0112326F}]" c="SILVIO Moreira Barbosa"/>
        <s v="[Iniciativa].[Inicaitiva por Gestor Interno].[Gestor Interno].&amp;[{0A4E8446-B56A-439B-A0EC-0CA2620BEFCD}]" c="Francisco ROBSON da Silva Castro"/>
        <s v="[Iniciativa].[Inicaitiva por Gestor Interno].[Gestor Interno].&amp;[{75C2402C-39C7-4D38-8EEC-17E44AA27D62}]" c="Francisca WILMA Ferreira de Almeida"/>
        <s v="[Iniciativa].[Inicaitiva por Gestor Interno].[Gestor Interno].&amp;[{DFAEBECE-EBB1-4323-BDDA-7EFC5F3846A2}]" c="ALISSON Moreira GOMES"/>
        <s v="[Iniciativa].[Inicaitiva por Gestor Interno].[Gestor Interno].&amp;[{E7BF8B21-B8D0-4CEE-8EDD-ABE2D3AAAB66}]" c="FELIPE Cruz de MELO"/>
        <s v="[Iniciativa].[Inicaitiva por Gestor Interno].[Gestor Interno].&amp;[{0AEF03F9-D354-4AD2-B261-CEB28928F968}]" c="LUIZ Gonzaga de Albuquerque Filho"/>
        <s v="[Iniciativa].[Inicaitiva por Gestor Interno].[Gestor Interno].&amp;[{987DA138-125F-414C-AE8A-9F4616C202A1}]" c="MÔNICA ARRUDA Lima"/>
        <s v="[Iniciativa].[Inicaitiva por Gestor Interno].[Gestor Interno].&amp;[{0E7F8F87-6258-449E-A99D-58559D5D7CB9}]" c="Klingerly de Oliveira Farias"/>
        <s v="[Iniciativa].[Inicaitiva por Gestor Interno].[Gestor Interno].&amp;[{568A4842-9AA0-41ED-ABF8-18A9D7FA86A0}]" c="Jessica Giuliana Guedes Rocha"/>
        <s v="[Iniciativa].[Inicaitiva por Gestor Interno].[Gestor Interno].&amp;[{72A6DFA2-A512-4211-9A2A-2B83BD1EAA89}]" c="Ricardo Robson Moreira  Gomes"/>
        <s v="[Iniciativa].[Inicaitiva por Gestor Interno].[Gestor Interno].&amp;[{5A29F7D6-2F55-49A2-AA93-B108310B328B}]" c="Johann Anton Franz Alves Bischof"/>
        <s v="[Iniciativa].[Inicaitiva por Gestor Interno].[Gestor Interno].&amp;[{374D7202-22E7-4EC6-B043-2EAA7A1D61B1}]" c="Everton Marques Saude"/>
        <s v="[Iniciativa].[Inicaitiva por Gestor Interno].[Gestor Interno].&amp;[{AB1C05C0-6061-4D42-9A81-7E7DCD7C9AC0}]" c="Carlos Cardoso de Souza"/>
        <s v="[Iniciativa].[Inicaitiva por Gestor Interno].[Gestor Interno].&amp;[{336E44C1-4DB1-4A7E-8F28-3844B1BDD068}]" c="Ana Emilia de Andrade"/>
        <s v="[Iniciativa].[Inicaitiva por Gestor Interno].[Gestor Interno].&amp;[{0D8AD09A-1232-4B9B-8988-A4D8B264DEB5}]" c="Jossyely Campos Costa"/>
        <s v="[Iniciativa].[Inicaitiva por Gestor Interno].[Gestor Interno].&amp;[{2F68F027-9E57-4F18-B727-9EF6CD8FC4C0}]" c="Alessandra Xavier da Costa Nóbrega"/>
        <s v="[Iniciativa].[Inicaitiva por Gestor Interno].[Gestor Interno].&amp;[{C4FFC41C-F8C2-4B40-831D-976654375A9D}]" c="Thaissa Coelho de Medeiros"/>
        <s v="[Iniciativa].[Inicaitiva por Gestor Interno].[Gestor Interno].&amp;[{3DA2CE92-D41C-4AB1-8472-8E24BB8B36A3}]" c="Pedro Valerio Veloso"/>
        <s v="[Iniciativa].[Inicaitiva por Gestor Interno].[Gestor Interno].&amp;[{3056510F-7998-4DB3-9DC9-8876D6D3B32B}]" c="Jumara Aparecida Ferreira Martins"/>
        <s v="[Iniciativa].[Inicaitiva por Gestor Interno].[Gestor Interno].&amp;[{254D2F0E-ECB6-4719-8C63-92D5056C0FEC}]" c="Luiz Felipe Neves Sardinha"/>
        <s v="[Iniciativa].[Inicaitiva por Gestor Interno].[Gestor Interno].&amp;[{7333C86C-C0C0-4D68-B864-BBF9A2C4CDB9}]" c="Flavia Lessa Pena Nascimento"/>
        <s v="[Iniciativa].[Inicaitiva por Gestor Interno].[Gestor Interno].&amp;[{2AFD44C1-ED3A-4B66-906B-21CEA6199EDE}]" c="Claudio Alberto Waiandt"/>
        <s v="[Iniciativa].[Inicaitiva por Gestor Interno].[Gestor Interno].&amp;[{E4952FCB-E325-47EC-8E98-4726EB3250FC}]" c="Eduardo Rodrigo Donatelli Simoes"/>
        <s v="[Iniciativa].[Inicaitiva por Gestor Interno].[Gestor Interno].&amp;[{F732A659-55F0-43C0-A63E-55606399FE50}]" c="Thalita Faria Dias"/>
        <s v="[Iniciativa].[Inicaitiva por Gestor Interno].[Gestor Interno].&amp;[{CE0BD4F0-E710-4924-8FD3-B95E778BD349}]" c="Elaine Maria de Moura Souza"/>
        <s v="[Iniciativa].[Inicaitiva por Gestor Interno].[Gestor Interno].&amp;[{961EA3AE-7792-48D7-8930-7F8DA3213CA7}]" c="Glenda Andrade Caliman"/>
        <s v="[Iniciativa].[Inicaitiva por Gestor Interno].[Gestor Interno].&amp;[{C3B379C3-82E9-43AF-8996-F4394F57DCD0}]" c="Thaís Gonçalves Oliveira"/>
        <s v="[Iniciativa].[Inicaitiva por Gestor Interno].[Gestor Interno].&amp;[{20D374C7-60BC-4B72-813E-8332CF45776B}]" c="João Luiz Prestes Rabelo"/>
        <s v="[Iniciativa].[Inicaitiva por Gestor Interno].[Gestor Interno].&amp;[{6E415274-BC56-4C11-ADD0-E6968FCEC516}]" c="Ivan Lucas Nascimento de Paula"/>
        <s v="[Iniciativa].[Inicaitiva por Gestor Interno].[Gestor Interno].&amp;[{4A2DE436-13CD-4112-BADD-FE0D66043771}]" c="Paula Oliveira de Paula"/>
        <s v="[Iniciativa].[Inicaitiva por Gestor Interno].[Gestor Interno].&amp;[{406B65AB-6BCC-4D62-A6E1-C42A97364A49}]" c="Cristiane Serafim dos Santos"/>
        <s v="[Iniciativa].[Inicaitiva por Gestor Interno].[Gestor Interno].&amp;[{904F21DE-CD3C-45CB-A391-C4D56AFA8D0D}]" c="Mara Cristina Machado Lima"/>
        <s v="[Iniciativa].[Inicaitiva por Gestor Interno].[Gestor Interno].&amp;[{439F059A-71F5-4D16-897B-FC3C48122ECA}]" c="Cleonice Maria da Silva"/>
        <s v="[Iniciativa].[Inicaitiva por Gestor Interno].[Gestor Interno].&amp;[{0E670D78-FD6B-4ACF-B3E9-ABC4FACE97E9}]" c="Daniel Daher de Alencar"/>
        <s v="[Iniciativa].[Inicaitiva por Gestor Interno].[Gestor Interno].&amp;[{A84A4065-0AB4-43CB-9CDE-78A66AB31752}]" c="Reijane Lucas Goes de Almeida"/>
        <s v="[Iniciativa].[Inicaitiva por Gestor Interno].[Gestor Interno].&amp;[{30800CFE-E449-44AC-AEA7-6970CFC01A65}]" c="Glena Cardoso Lima"/>
        <s v="[Iniciativa].[Inicaitiva por Gestor Interno].[Gestor Interno].&amp;[{21465145-F525-43DB-A3BA-38F9BA72C43E}]" c="Leonardo  Bezerra Oliveira"/>
        <s v="[Iniciativa].[Inicaitiva por Gestor Interno].[Gestor Interno].&amp;[{44B50C97-02DF-49AF-9B3A-4D06DB5B4AD7}]" c="Augusto José Menezes Moreira"/>
        <s v="[Iniciativa].[Inicaitiva por Gestor Interno].[Gestor Interno].&amp;[{377432CB-55C9-430E-AC45-CE53A3AE058B}]" c="Hildenê Maria S. Maia"/>
        <s v="[Iniciativa].[Inicaitiva por Gestor Interno].[Gestor Interno].&amp;[{FF4936E9-8D87-429D-8F92-77DD79FA6B0F}]" c="Fabio André de Oliveira Braga"/>
        <s v="[Iniciativa].[Inicaitiva por Gestor Interno].[Gestor Interno].&amp;[{B062AACF-7A18-4782-AF13-3EAA99A7E96F}]" c="Luciana Caldas Barreto"/>
        <s v="[Iniciativa].[Inicaitiva por Gestor Interno].[Gestor Interno].&amp;[{90DA02C7-6288-4395-9228-1BDF55865C25}]" c="Anderson Lee Ramos dos Santos"/>
        <s v="[Iniciativa].[Inicaitiva por Gestor Interno].[Gestor Interno].&amp;[{E181DDD6-461E-4592-B1C1-E086CBC4B38C}]" c="Joao Berto dos Santos Ferreira"/>
        <s v="[Iniciativa].[Inicaitiva por Gestor Interno].[Gestor Interno].&amp;[{4B9CA790-7DBA-4490-9158-03A6719D4CAD}]" c="Anna Carollinne Fernandes Alves"/>
        <s v="[Iniciativa].[Inicaitiva por Gestor Interno].[Gestor Interno].&amp;[{AC3B8E5E-F6F6-45C4-94C0-47DB24DFD123}]" c="Leonardo Iglesias Ribeiro"/>
        <s v="[Iniciativa].[Inicaitiva por Gestor Interno].[Gestor Interno].&amp;[{DB82B7E0-2F16-4878-8E97-69A62D1F5902}]" c="Eduardo Caldeira Pimentel"/>
        <s v="[Iniciativa].[Inicaitiva por Gestor Interno].[Gestor Interno].&amp;[{E57E454C-F165-43B7-95B3-1747FE8D6FB1}]" c="Lívia de Britto Lucas"/>
        <s v="[Iniciativa].[Inicaitiva por Gestor Interno].[Gestor Interno].&amp;[{E83B824B-5991-40E2-8FBA-CEE5D457C894}]" c="Antônia Anastacia Pacheco de Oliveira"/>
        <s v="[Iniciativa].[Inicaitiva por Gestor Interno].[Gestor Interno].&amp;[{8CAC6F0A-27B6-456A-A98C-7E7EC32D8DB1}]" c="Raquel Jaques dos Santos Silvério"/>
        <s v="[Iniciativa].[Inicaitiva por Gestor Interno].[Gestor Interno].&amp;[{76918A8A-EDD5-4894-970D-31119B919138}]" c="Paola Cardoso Barbosa"/>
        <s v="[Iniciativa].[Inicaitiva por Gestor Interno].[Gestor Interno].&amp;[{FCC8897E-0CAC-45D6-AF85-BC0F4259B004}]" c="Renata Verissimo Maia"/>
        <s v="[Iniciativa].[Inicaitiva por Gestor Interno].[Gestor Interno].&amp;[{677461FC-8438-46BF-8286-06A9ED005A26}]" c="Paulo Alberto Lippel de Souza Filho"/>
        <s v="[Iniciativa].[Inicaitiva por Gestor Interno].[Gestor Interno].&amp;[{08B20A90-A4E8-4037-AEA4-78FFEE2C74F0}]" c="Kassiele Cristina Nardi"/>
        <s v="[Iniciativa].[Inicaitiva por Gestor Interno].[Gestor Interno].&amp;[{2B222C0F-A5F2-4BAD-8CC3-DC9207487B9B}]" c="Priscila Veloso Silva"/>
        <s v="[Iniciativa].[Inicaitiva por Gestor Interno].[Gestor Interno].&amp;[{868D1157-ED16-4473-AB84-9D73168B56F6}]" c="Luciene dos Santos Errobidart Mattos"/>
        <s v="[Iniciativa].[Inicaitiva por Gestor Interno].[Gestor Interno].&amp;[{88404069-8F7E-4CB9-B671-2948CA800951}]" c="Vanessa Oliveira de Souza Gomes"/>
        <s v="[Iniciativa].[Inicaitiva por Gestor Interno].[Gestor Interno].&amp;[{9AC8210D-3AA4-44D7-ADF1-86F639A67D8A}]" c="Bruno Nazario Rodrigues"/>
        <s v="[Iniciativa].[Inicaitiva por Gestor Interno].[Gestor Interno].&amp;[{4E07CF88-DD77-48DA-86BF-CEA2B75CFA8F}]" c="Michele Andreza de Freitas Carvalho"/>
        <s v="[Iniciativa].[Inicaitiva por Gestor Interno].[Gestor Interno].&amp;[{7F698584-7D6C-4143-AEEE-4783C8FFDFD7}]" c="Diego Buscariol de Almeida"/>
        <s v="[Iniciativa].[Inicaitiva por Gestor Interno].[Gestor Interno].&amp;[{C3CA62E3-0F9F-4AE1-8829-76A9A6E71DDA}]" c="Bruno Abreu Bilby"/>
        <s v="[Iniciativa].[Inicaitiva por Gestor Interno].[Gestor Interno].&amp;[{33B346CC-200F-4996-B82F-CE7CE4972975}]" c="Waldinéa do Socorro Castro de Andrade"/>
        <s v="[Iniciativa].[Inicaitiva por Gestor Interno].[Gestor Interno].&amp;[{8530B8A7-DED8-41B5-BDDF-0AFEFB808FCA}]" c="Breno Cristovão Rodrigues Pinto"/>
        <s v="[Iniciativa].[Inicaitiva por Gestor Interno].[Gestor Interno].&amp;[{0F4C6628-BD50-41C2-96B5-3A1FA6CCB538}]" c="Jecyone do Socorro da Silva Pinheiro"/>
        <s v="[Iniciativa].[Inicaitiva por Gestor Interno].[Gestor Interno].&amp;[{2936EDB0-7200-4F76-8C33-26AD4D269140}]" c="Francisco de Figueiredo Brito"/>
        <s v="[Iniciativa].[Inicaitiva por Gestor Interno].[Gestor Interno].&amp;[{8BA69B05-11D2-4D93-9DC3-78BB66981A3E}]" c="Isabelle Leite Mendes Eleres"/>
        <s v="[Iniciativa].[Inicaitiva por Gestor Interno].[Gestor Interno].&amp;[{26136B13-177D-4EC3-AD53-B7216C93A11D}]" c="Renata Gabrielly da Silva Batista"/>
        <s v="[Iniciativa].[Inicaitiva por Gestor Interno].[Gestor Interno].&amp;[{5C01425B-DB2B-4559-B7C4-A47C15CA86DD}]" c="Antonio Romero Pinto"/>
        <s v="[Iniciativa].[Inicaitiva por Gestor Interno].[Gestor Interno].&amp;[{F03DDEA2-4AE0-4DDE-A3F3-E43734B3F4CD}]" c="Franciane da Silva Cruz"/>
        <s v="[Iniciativa].[Inicaitiva por Gestor Interno].[Gestor Interno].&amp;[{6602766D-CAF5-46CF-84DB-E2A11742C6ED}]" c="Clemilton Jansen Holanda"/>
        <s v="[Iniciativa].[Inicaitiva por Gestor Interno].[Gestor Interno].&amp;[{F05B729C-56B0-48B0-91D2-182A0ED0DB15}]" c="Luciano de Holanda de Souza"/>
        <s v="[Iniciativa].[Inicaitiva por Gestor Interno].[Gestor Interno].&amp;[{ACE224CA-F3D3-4448-A40D-6D5840F4ADFE}]" c="Ivani Costa"/>
        <s v="[Iniciativa].[Inicaitiva por Gestor Interno].[Gestor Interno].&amp;[{AB8F79B2-CC29-4B61-9646-F586E6D476F1}]" c="Elinaldo Macedo Alves de Lima"/>
        <s v="[Iniciativa].[Inicaitiva por Gestor Interno].[Gestor Interno].&amp;[{603DB2A5-9FFA-4473-9DD2-3506D891CE32}]" c="Ana Maria Mota Alves Ribeiro"/>
        <s v="[Iniciativa].[Inicaitiva por Gestor Interno].[Gestor Interno].&amp;[{3248BF80-56F8-4FBC-B53A-5B33A8EDAC25}]" c="Raquel Costa Correa"/>
        <s v="[Iniciativa].[Inicaitiva por Gestor Interno].[Gestor Interno].&amp;[{985FAA9F-3209-4CBC-A33C-B169ECB695C5}]" c="Jailma Araujo dos Santos"/>
        <s v="[Iniciativa].[Inicaitiva por Gestor Interno].[Gestor Interno].&amp;[{C6930166-9CA4-4606-9FEE-DB70A8195E6E}]" c="Humara Lopes Martins de Medeiros"/>
        <s v="[Iniciativa].[Inicaitiva por Gestor Interno].[Gestor Interno].&amp;[{75BDE753-2871-47B9-8C1C-C043F7C85A80}]" c="Maria Antonia G. da Silva Lima"/>
        <s v="[Iniciativa].[Inicaitiva por Gestor Interno].[Gestor Interno].&amp;[{051A6152-789D-4595-B267-7C78365D7E49}]" c="Antonio Teixeira Neto"/>
        <s v="[Iniciativa].[Inicaitiva por Gestor Interno].[Gestor Interno].&amp;[{433E15C5-02B0-491F-852E-FB46B814AE8C}]" c="Thiago Suruagy de Melo"/>
        <s v="[Iniciativa].[Inicaitiva por Gestor Interno].[Gestor Interno].&amp;[{82A8490B-80B0-4791-A312-DE415A379031}]" c="Anita Ramos Lopes"/>
        <s v="[Iniciativa].[Inicaitiva por Gestor Interno].[Gestor Interno].&amp;[{90372BCC-BF9B-4490-8440-601FA81D7BB5}]" c="Priscila Maria Lapa"/>
        <s v="[Iniciativa].[Inicaitiva por Gestor Interno].[Gestor Interno].&amp;[{1F72596B-AC94-44C0-89AA-CF73CC80AC52}]" c="Rosiane Ferreira de Andrade"/>
        <s v="[Iniciativa].[Inicaitiva por Gestor Interno].[Gestor Interno].&amp;[{D00EF8D4-747B-4CE1-B89B-4733BB8B43EE}]" c="Izabella Catarina Belarmino da Silva"/>
        <s v="[Iniciativa].[Inicaitiva por Gestor Interno].[Gestor Interno].&amp;[{C3EEDABA-195E-4DDD-B16A-A79211D3EE6D}]" c="Gabriela Vieira de Melo"/>
        <s v="[Iniciativa].[Inicaitiva por Gestor Interno].[Gestor Interno].&amp;[{155941F6-6616-45E7-9ED4-3A2053A51082}]" c="Claudia Maria Azevedo"/>
        <s v="[Iniciativa].[Inicaitiva por Gestor Interno].[Gestor Interno].&amp;[{2800BF8A-F627-40DC-B413-BB1D63418205}]" c="Marcio Marques Brito"/>
        <s v="[Iniciativa].[Inicaitiva por Gestor Interno].[Gestor Interno].&amp;[{708E1545-4EED-475B-8DE9-286F574CD8FC}]" c="Alessandra Rodrigues da Silva"/>
        <s v="[Iniciativa].[Inicaitiva por Gestor Interno].[Gestor Interno].&amp;[{CDEB4F5A-7090-40E6-88F2-4C91A3635C63}]" c="Ludmara Moura Miranda"/>
        <s v="[Iniciativa].[Inicaitiva por Gestor Interno].[Gestor Interno].&amp;[{4DA9E397-33B4-4020-8804-5682E0930DEF}]" c="Marilda Maria Portela Santos Moita"/>
        <s v="[Iniciativa].[Inicaitiva por Gestor Interno].[Gestor Interno].&amp;[{477C207C-B6EE-4CD4-90C2-E6971CBF591E}]" c="Helder de Freitas Costa"/>
        <s v="[Iniciativa].[Inicaitiva por Gestor Interno].[Gestor Interno].&amp;[{3ED0A054-9809-4EA3-A13C-161057F59A15}]" c="Samuel Moraes de Melo"/>
        <s v="[Iniciativa].[Inicaitiva por Gestor Interno].[Gestor Interno].&amp;[{7D7FEF8F-333F-4FC3-B121-68D557DFB144}]" c="Carlos Augusto Ferreira Lima"/>
        <s v="[Iniciativa].[Inicaitiva por Gestor Interno].[Gestor Interno].&amp;[{B610EE4E-BC43-4EF4-A9D2-1CFA8B4F5AD8}]" c="Bruna Lopes da Silva Pereira"/>
        <s v="[Iniciativa].[Inicaitiva por Gestor Interno].[Gestor Interno].&amp;[{91FF3705-95D0-4C57-968B-1C546EB4CED6}]" c="Juliana Lira Fonseca"/>
        <s v="[Iniciativa].[Inicaitiva por Gestor Interno].[Gestor Interno].&amp;[{3531D76A-4CB3-4C72-8F1A-B7F3D498AACB}]" c="ANDRE Luis de Sousa VERAS"/>
        <s v="[Iniciativa].[Inicaitiva por Gestor Interno].[Gestor Interno].&amp;[{96F125ED-3EA6-468B-B14F-D4143A1E3B3C}]" c="Dayse Gomes dos Santos"/>
        <s v="[Iniciativa].[Inicaitiva por Gestor Interno].[Gestor Interno].&amp;[{A1DC048E-7EDB-49A3-AD85-C0DE7FE68496}]" c="Manoela Regina Reis Varela"/>
        <s v="[Iniciativa].[Inicaitiva por Gestor Interno].[Gestor Interno].&amp;[{81BC1187-C8DF-4C45-A3F8-DB23F663A9CE}]" c="Daniel Teixeira Guimarães"/>
        <s v="[Iniciativa].[Inicaitiva por Gestor Interno].[Gestor Interno].&amp;[{DB9FD267-F461-4148-B2D5-37CAD983943F}]" c="Ingo Meirose da Silva Costa"/>
        <s v="[Iniciativa].[Inicaitiva por Gestor Interno].[Gestor Interno].&amp;[{D2A59B9B-9D83-4295-BF01-C69151117BDF}]" c="Pedro Luiz Vieira Cordeiro"/>
        <s v="[Iniciativa].[Inicaitiva por Gestor Interno].[Gestor Interno].&amp;[{DE324AB7-38E7-4175-A4A4-EE32B337D9A9}]" c="Fernando Capobiango Veronese"/>
        <s v="[Iniciativa].[Inicaitiva por Gestor Interno].[Gestor Interno].&amp;[{74170622-D158-426A-9392-BE027750A62E}]" c="Alinne Priscilla Dantas Silva"/>
        <s v="[Iniciativa].[Inicaitiva por Gestor Interno].[Gestor Interno].&amp;[{1F771DF4-B3CD-4166-8C06-23B359D2699F}]" c="Ana Maria Fonseca Ubarana"/>
        <s v="[Iniciativa].[Inicaitiva por Gestor Interno].[Gestor Interno].&amp;[{3E7A0983-8A8E-4D16-83A6-2DD4D6BEC55B}]" c="David Xavier de Souza Gois"/>
        <s v="[Iniciativa].[Inicaitiva por Gestor Interno].[Gestor Interno].&amp;[{AD68F238-D9AB-4219-B949-0DF8A43314EB}]" c="Lorena Roosevelt de Lima Alves"/>
        <s v="[Iniciativa].[Inicaitiva por Gestor Interno].[Gestor Interno].&amp;[{50497734-2270-4E2F-8A0E-780378CE7737}]" c="Mabele Conceição Dutra Bezerra"/>
        <s v="[Iniciativa].[Inicaitiva por Gestor Interno].[Gestor Interno].&amp;[{6DA743CE-1EEE-4D0D-8491-1CCF2F5BDFBE}]" c="Luana Beticia Freire de Oliveira"/>
        <s v="[Iniciativa].[Inicaitiva por Gestor Interno].[Gestor Interno].&amp;[{AF17771B-9C3F-4E02-8123-80ACD045D587}]" c="Franklin da Silva Maux Filho"/>
        <s v="[Iniciativa].[Inicaitiva por Gestor Interno].[Gestor Interno].&amp;[{8F4B9541-F1AF-4945-BE89-F59C21A5737D}]" c="Ann Cynthia de Amorin Leite Ferro"/>
        <s v="[Iniciativa].[Inicaitiva por Gestor Interno].[Gestor Interno].&amp;[{ACD549D9-78F8-4937-A716-F8725CE99BC6}]" c="Maria Conceicao Araujo Moreno"/>
        <s v="[Iniciativa].[Inicaitiva por Gestor Interno].[Gestor Interno].&amp;[{B56A9DF6-569C-474B-A5FD-B58F7CB4145A}]" c="Liliane Cougo Dionisio"/>
        <s v="[Iniciativa].[Inicaitiva por Gestor Interno].[Gestor Interno].&amp;[{E2F8EF21-55C9-4E24-9CCE-44FE251B9A73}]" c="Ivania de Fátima de Oliveira Januário"/>
        <s v="[Iniciativa].[Inicaitiva por Gestor Interno].[Gestor Interno].&amp;[{AC4AB1A0-2ACD-4A59-8CE7-9676EC430FFE}]" c="Nilo Vasconcelos de Oliveira"/>
        <s v="[Iniciativa].[Inicaitiva por Gestor Interno].[Gestor Interno].&amp;[{5CC5A6D7-5558-47CA-8FDA-E18DBCA31786}]" c="Pedro Afonso Coelho Figueira"/>
        <s v="[Iniciativa].[Inicaitiva por Gestor Interno].[Gestor Interno].&amp;[{3781B6B4-DE34-4ECC-A04E-E560607030AB}]" c="Rangel Vieira Miranda"/>
        <s v="[Iniciativa].[Inicaitiva por Gestor Interno].[Gestor Interno].&amp;[{F720A7C6-9515-4FFA-B630-D8C84DBB8872}]" c="Samir Alves Valle"/>
        <s v="[Iniciativa].[Inicaitiva por Gestor Interno].[Gestor Interno].&amp;[{FFCB53B6-282F-440F-B609-13A1B7BF2EAC}]" c="Rita de Cassia de Assis Costa"/>
        <s v="[Iniciativa].[Inicaitiva por Gestor Interno].[Gestor Interno].&amp;[{8C11C116-BAD1-4C47-8EEE-B1A30F9E1BB2}]" c="Eliene Araújo de Farias"/>
        <s v="[Iniciativa].[Inicaitiva por Gestor Interno].[Gestor Interno].&amp;[{4DFC4B2B-A626-442C-B4E5-DB50436B3D53}]" c="Nuberlânia Ribeiro Batista"/>
        <s v="[Iniciativa].[Inicaitiva por Gestor Interno].[Gestor Interno].&amp;[{07E5B2E7-1419-4A5E-8AB3-AD218D7A543D}]" c="Solange Minotto Saraiva"/>
        <s v="[Iniciativa].[Inicaitiva por Gestor Interno].[Gestor Interno].&amp;[{49FD6607-065A-4408-A9D1-CE1824B941A6}]" c="Rogério Jansen Berardinelli"/>
        <s v="[Iniciativa].[Inicaitiva por Gestor Interno].[Gestor Interno].&amp;[{D881596A-C531-492D-8036-E37597211DE1}]" c="Flavia Gonzaga de Araujo Lima"/>
        <s v="[Iniciativa].[Inicaitiva por Gestor Interno].[Gestor Interno].&amp;[{CAD9F257-BCFB-47EC-B6D2-256FF98A19CE}]" c="Jeffersson J. Batista da Silva"/>
        <s v="[Iniciativa].[Inicaitiva por Gestor Interno].[Gestor Interno].&amp;[{98ABA3A2-AB1E-42CA-BAB7-F1CD06E1BD7C}]" c="Marlus Araújo de Almeida"/>
        <s v="[Iniciativa].[Inicaitiva por Gestor Interno].[Gestor Interno].&amp;[{7DD6E41F-8895-440E-A7D0-FBD8EDEDE29A}]" c="Wanda Yara Monteiro Correia"/>
        <s v="[Iniciativa].[Inicaitiva por Gestor Interno].[Gestor Interno].&amp;[{92E54C2B-B51A-4522-BAC8-C8BBE07AF39F}]" c="Graciela Missio"/>
        <s v="[Iniciativa].[Inicaitiva por Gestor Interno].[Gestor Interno].&amp;[{F8A8D3AE-98DF-4E31-8E47-3A49E579EB6A}]" c="Oridete Aparecida Corrêa Ramalho"/>
        <s v="[Iniciativa].[Inicaitiva por Gestor Interno].[Gestor Interno].&amp;[{14424E25-9A48-47C5-AD8E-F81FFCAEEB18}]" c="Alcir Cardoso Meyer"/>
        <s v="[Iniciativa].[Inicaitiva por Gestor Interno].[Gestor Interno].&amp;[{1951218E-936E-482A-BD22-1F2326FF287C}]" c="Guilherme de Azevedo Rodrigues"/>
        <s v="[Iniciativa].[Inicaitiva por Gestor Interno].[Gestor Interno].&amp;[{2CDD1904-2E30-46CB-8B1B-9B1C996FCF2B}]" c="PATRÍCIA DE LIMA BOSSLE"/>
        <s v="[Iniciativa].[Inicaitiva por Gestor Interno].[Gestor Interno].&amp;[{5E6910BA-AA35-4DA9-AE90-2C19238DC71B}]" c="Fernanda Camila Dall'Agnol"/>
        <s v="[Iniciativa].[Inicaitiva por Gestor Interno].[Gestor Interno].&amp;[{A10767DD-067D-4BE6-87D2-1180D68B487D}]" c="Pedro Torresini Miranda De Carvalho"/>
        <s v="[Iniciativa].[Inicaitiva por Gestor Interno].[Gestor Interno].&amp;[{4713651A-EC00-4C64-92AF-02E10D1809BB}]" c="Roberto Woltmann"/>
        <s v="[Iniciativa].[Inicaitiva por Gestor Interno].[Gestor Interno].&amp;[{249735BB-D297-4B45-BB3F-42A3A9710C8A}]" c="Kamille Schmidt These"/>
        <s v="[Iniciativa].[Inicaitiva por Gestor Interno].[Gestor Interno].&amp;[{84047D2F-0F53-45D7-B6DD-F00F22EA36C1}]" c="Felipe Nodari"/>
        <s v="[Iniciativa].[Inicaitiva por Gestor Interno].[Gestor Interno].&amp;[{245A93A7-EDE9-43D9-9BE5-6642291A82FB}]" c="Lucimere Teixeira Schmidt"/>
        <s v="[Iniciativa].[Inicaitiva por Gestor Interno].[Gestor Interno].&amp;[{E6090BEF-0AA5-4C9E-8489-CF2A13E03CC1}]" c="Augusto do Rego Martinenco"/>
        <s v="[Iniciativa].[Inicaitiva por Gestor Interno].[Gestor Interno].&amp;[{888D0549-68D5-4C26-9168-DA1D4DD88422}]" c="Kelly Roselaine Valadares"/>
        <s v="[Iniciativa].[Inicaitiva por Gestor Interno].[Gestor Interno].&amp;[{1EB85BAC-FACF-416B-8438-31668DF85318}]" c="Cristina Correia"/>
        <s v="[Iniciativa].[Inicaitiva por Gestor Interno].[Gestor Interno].&amp;[{1CE3AA69-6841-4FF5-A0C4-5C872F2860FB}]" c="Angela Maria Pinheiro"/>
        <s v="[Iniciativa].[Inicaitiva por Gestor Interno].[Gestor Interno].&amp;[{57B82C31-BC35-403A-9318-9F33601F4979}]" c="Marcos Andrei Schwinden"/>
        <s v="[Iniciativa].[Inicaitiva por Gestor Interno].[Gestor Interno].&amp;[{5BDD9647-2C12-42D7-8B62-330F3DD6EADE}]" c="Juliane Schveitzer da Silva"/>
        <s v="[Iniciativa].[Inicaitiva por Gestor Interno].[Gestor Interno].&amp;[{2CC5DE12-74BC-4975-A19A-1B4029183330}]" c="Rafael Barcelos Perfeito"/>
        <s v="[Iniciativa].[Inicaitiva por Gestor Interno].[Gestor Interno].&amp;[{08A2B452-F12A-443B-94E3-7D14DCBF00B8}]" c="Marina Elena Miggiolaro Barbieri"/>
        <s v="[Iniciativa].[Inicaitiva por Gestor Interno].[Gestor Interno].&amp;[{0B6BB6FF-0C7B-483F-99F0-EE34438BD1C3}]" c="Sabrina da Rocha"/>
        <s v="[Iniciativa].[Inicaitiva por Gestor Interno].[Gestor Interno].&amp;[{92BBA22A-1B40-4F72-9533-4A9044FD85AA}]" c="Rafaela Souza Meira"/>
        <s v="[Iniciativa].[Inicaitiva por Gestor Interno].[Gestor Interno].&amp;[{3C04A5AC-16E8-4FF6-9980-8540710FC785}]" c="Raphael Vieira Matos"/>
        <s v="[Iniciativa].[Inicaitiva por Gestor Interno].[Gestor Interno].&amp;[{5E0838EE-E237-4DF0-B237-27049E2B039E}]" c="Débora de Aragão Mendonça"/>
        <s v="[Iniciativa].[Inicaitiva por Gestor Interno].[Gestor Interno].&amp;[{47C71616-8F09-4623-AF55-27F5284D4840}]" c="Marianita Mendonça B Souza"/>
        <s v="[Iniciativa].[Inicaitiva por Gestor Interno].[Gestor Interno].&amp;[{BDB56B80-93CA-451B-866F-F46D6064FE7F}]" c="Leonardo Augusto Garcia"/>
        <s v="[Iniciativa].[Inicaitiva por Gestor Interno].[Gestor Interno].&amp;[{5B43A662-957D-4B64-9589-FB37BEFF01A5}]" c="Joao Carlos de Oliveira"/>
        <s v="[Iniciativa].[Inicaitiva por Gestor Interno].[Gestor Interno].&amp;[{04DBC195-B84C-4430-A223-50FFC052A666}]" c="Vilma Buainain Albano"/>
        <s v="[Iniciativa].[Inicaitiva por Gestor Interno].[Gestor Interno].&amp;[{92CE62EB-A44D-4919-B3B3-55E0E6AF1A95}]" c="Robson Ferreira da Silva Nascimento"/>
        <s v="[Iniciativa].[Inicaitiva por Gestor Interno].[Gestor Interno].&amp;[{C3BCE128-B8E8-4D46-962C-C36CFAD55904}]" c="Magda Calegari"/>
        <s v="[Iniciativa].[Inicaitiva por Gestor Interno].[Gestor Interno].&amp;[{F9BAF956-0807-46B9-BB02-6BC81D9FFB47}]" c="Rogério Marcos Miranda Maracaipe"/>
        <s v="[Iniciativa].[Inicaitiva por Gestor Interno].[Gestor Interno].&amp;[{5C4A4D39-6305-4109-BE47-00C306262498}]" c="Vera Lúcia Teodoro Braga"/>
        <s v="[Iniciativa].[Inicaitiva por Gestor Interno].[Gestor Interno].&amp;[{7FD845F6-A329-4259-B0BD-DFBA22A8A65F}]" c="Francisco de Assis Dias Ramos"/>
        <s v="[Iniciativa].[Inicaitiva por Gestor Interno].[Gestor Interno].&amp;[{11C6FA03-3BC9-4856-AA1D-7450E6575433}]" c="Bruno Henrique Vila Verde"/>
        <s v="[Iniciativa].[Inicaitiva por Gestor Interno].[Gestor Interno].&amp;[{CAF9AD3E-4FE4-4826-B3D7-EEEB8F40F787}]" c="Edglei Dias Rodrigues"/>
        <s v="[Iniciativa].[Inicaitiva por Gestor Interno].[Gestor Interno].&amp;[{5B933D9F-0FA8-4631-9E6A-D922B1D57888}]" c="Nemias Gomes"/>
        <s v="[Iniciativa].[Inicaitiva por Gestor Interno].[Gestor Interno].&amp;[{371B9781-9395-4983-BCFB-BBF4B59ECAE5}]" c="Claudia Narciso Sakai"/>
        <s v="[Iniciativa].[Inicaitiva por Gestor Interno].[Gestor Interno].&amp;[{0CFF40EE-E180-4901-9A17-3273F44BAE7A}]" c="Wesley Cardoso Batista"/>
        <s v="[Iniciativa].[Inicaitiva por Gestor Interno].[Gestor Interno].&amp;[{1286D127-2785-490A-AED0-F2BB0864C0D2}]" c="Izana Assunção Alves"/>
        <s v="[Iniciativa].[Inicaitiva por Gestor Interno].[Gestor Interno].&amp;[{ABA66D90-EF73-405D-B252-C7528FDD34FF}]" c="Leonardo Campelo Leite Guedes"/>
        <s v="[Iniciativa].[Inicaitiva por Gestor Interno].[Gestor Interno].&amp;[{2DEE0C87-4128-44B4-A351-0CF4DA97715C}]" c="EDINEI BERNARDES LEITE"/>
        <s v="[Iniciativa].[Inicaitiva por Gestor Interno].[Gestor Interno].&amp;[{B0280752-82A0-4E3A-AFA6-4DD1025D3E42}]" c="Leonora Felix de Sousa Oliveira Minutti"/>
        <s v="[Iniciativa].[Inicaitiva por Gestor Interno].[Gestor Interno].&amp;[{D37DD1EF-01F5-4AE6-A2D3-EAEB1D81B575}]" c="CHARLES DE SOUZA E SILVA"/>
        <s v="[Iniciativa].[Inicaitiva por Gestor Interno].[Gestor Interno].&amp;[{0A4837BD-CF79-4934-9658-38D7C4E2D725}]" c="Adalberto de Sousa Luiz"/>
        <s v="[Iniciativa].[Inicaitiva por Gestor Interno].[Gestor Interno].&amp;[{F18AF66F-D6F1-4CDF-9996-D7C91EF7EB94}]" c="Fabianni Silveira Melo"/>
        <s v="[Iniciativa].[Inicaitiva por Gestor Interno].[Gestor Interno].&amp;[{FD14C8A9-0C5F-4D25-991D-EFD436CD86E7}]" c="Demian Lube Rodrigues Conde"/>
        <s v="[Iniciativa].[Inicaitiva por Gestor Interno].[Gestor Interno].&amp;[{857F109F-529A-4E24-BED8-CCA2F48DACFB}]" c="Jessica Braga Lakiss Gusmao"/>
        <s v="[Iniciativa].[Inicaitiva por Gestor Interno].[Gestor Interno].&amp;[{AFC1F64A-189F-4855-9E32-C0A3EC7D9F78}]" c="Lara Chicuta Franco"/>
        <s v="[Iniciativa].[Inicaitiva por Gestor Interno].[Gestor Interno].&amp;[{0BAD5AB9-F638-4AF0-AF31-B79974A21819}]" c="Aline Soares Silva"/>
        <s v="[Iniciativa].[Inicaitiva por Gestor Interno].[Gestor Interno].&amp;[{29F72609-8C25-4921-941F-8F6B71D49DCC}]" c="Luana Martins Carulla - Analista Tecnica"/>
        <s v="[Iniciativa].[Inicaitiva por Gestor Interno].[Gestor Interno].&amp;[{D6CC219F-D39E-4F12-998D-99E6420FBCFC}]" c="Iuri Barbosa de Andrade"/>
        <s v="[Iniciativa].[Inicaitiva por Gestor Interno].[Gestor Interno].&amp;[{85FEFDCB-3F85-4A10-BA39-6C00D8B4BA3A}]" c="Gustavo Reis Melo"/>
        <s v="[Iniciativa].[Inicaitiva por Gestor Interno].[Gestor Interno].&amp;[{F62A5FD8-A654-4E64-9EA0-E15CDA5F20F9}]" c="Analuiza de Andrade Lopes"/>
        <s v="[Iniciativa].[Inicaitiva por Gestor Interno].[Gestor Interno].&amp;[{F36C1831-13EF-4415-BBFD-BE67E5553879}]" c="Milva Capanema"/>
        <s v="[Iniciativa].[Inicaitiva por Gestor Interno].[Gestor Interno].&amp;[{5BBD81BE-AD13-444D-9516-4266ABC84DAF}]" c="Carolina de Almeida Baptista Moraes"/>
        <s v="[Iniciativa].[Inicaitiva por Gestor Interno].[Gestor Interno].&amp;[{DA5C829F-A79B-4FDC-85DB-55921DC85242}]" u="1" c="Michelli Trigueiro Lopes Barbalho"/>
        <s v="[Iniciativa].[Inicaitiva por Gestor Interno].[Gestor Interno].&amp;[{C614B86F-C8C0-46D8-8E7D-6E57BC1BACD3}]" u="1" c="Itamira Sebastiana Soares"/>
        <s v="[Iniciativa].[Inicaitiva por Gestor Interno].[Gestor Interno].&amp;[{6A3FA97E-E3AD-4D80-9D18-0D9C4E2EAEAF}]" u="1" c="Claudio Ferreira"/>
        <s v="[Iniciativa].[Inicaitiva por Gestor Interno].[Gestor Interno].&amp;[{2B1EC4DC-558A-450C-B9A9-662A5DB3F981}]" u="1" c="Denise Stuart da Silva"/>
        <s v="[Iniciativa].[Inicaitiva por Gestor Interno].[Gestor Interno].&amp;[{70340954-71C9-42C6-BE3C-6B1051E591F8}]" u="1" c="Neide de Oliveira Soares"/>
        <s v="[Iniciativa].[Inicaitiva por Gestor Interno].[Gestor Interno].&amp;[{2E61956C-5D06-45AF-98E8-6B6279DE4FFB}]" u="1" c="Sammer Alves de Castro"/>
      </sharedItems>
    </cacheField>
    <cacheField name="[Iniciativa].[Inicaitiva por Gestor Interno].[Iniciativa]" caption="Iniciativa" numFmtId="0" hierarchy="103" level="2">
      <sharedItems containsSemiMixedTypes="0" containsString="0"/>
    </cacheField>
    <cacheField name="[Iniciativa].[Inicaitiva por Gestor Interno].[Iniciativa].[Coordenador Estadual]" caption="Coordenador Estadual" propertyName="Coordenador Estadual" numFmtId="0" hierarchy="103" level="2" memberPropertyField="1">
      <sharedItems containsSemiMixedTypes="0" containsString="0"/>
    </cacheField>
    <cacheField name="[Iniciativa].[Inicaitiva por Gestor Interno].[Iniciativa].[Coordenador Nacional]" caption="Coordenador Nacional" propertyName="Coordenador Nacional" numFmtId="0" hierarchy="103" level="2" memberPropertyField="1">
      <sharedItems containsSemiMixedTypes="0" containsString="0"/>
    </cacheField>
    <cacheField name="[Iniciativa].[Inicaitiva por Gestor Interno].[Iniciativa].[Coordenador Regional]" caption="Coordenador Regional" propertyName="Coordenador Regional" numFmtId="0" hierarchy="103" level="2" memberPropertyField="1">
      <sharedItems containsSemiMixedTypes="0" containsString="0"/>
    </cacheField>
    <cacheField name="[Iniciativa].[Inicaitiva por Gestor Interno].[Iniciativa].[Descrição da Forma de Gestão]" caption="Descrição da Forma de Gestão" propertyName="Descrição da Forma de Gestão" numFmtId="0" hierarchy="103" level="2" memberPropertyField="1">
      <sharedItems containsSemiMixedTypes="0" containsString="0"/>
    </cacheField>
    <cacheField name="[Iniciativa].[Inicaitiva por Gestor Interno].[Iniciativa].[Descrição de Tipologia de Iniciativa]" caption="Descrição de Tipologia de Iniciativa" propertyName="Descrição de Tipologia de Iniciativa" numFmtId="0" hierarchy="103" level="2" memberPropertyField="1">
      <sharedItems containsSemiMixedTypes="0" containsString="0"/>
    </cacheField>
    <cacheField name="[Iniciativa].[Inicaitiva por Gestor Interno].[Iniciativa].[Descrição de Tipologia por Tipo]" caption="Descrição de Tipologia por Tipo" propertyName="Descrição de Tipologia por Tipo" numFmtId="0" hierarchy="103" level="2" memberPropertyField="1">
      <sharedItems containsSemiMixedTypes="0" containsString="0"/>
    </cacheField>
    <cacheField name="[Iniciativa].[Inicaitiva por Gestor Interno].[Iniciativa].[Gestor Interno]" caption="Gestor Interno" propertyName="Gestor Interno" numFmtId="0" hierarchy="103" level="2" memberPropertyField="1">
      <sharedItems containsSemiMixedTypes="0" containsString="0"/>
    </cacheField>
    <cacheField name="[Iniciativa].[Inicaitiva por Gestor Interno].[Iniciativa].[Indicador de Iniciativa Ativa]" caption="Indicador de Iniciativa Ativa" propertyName="Indicador de Iniciativa Ativa" numFmtId="0" hierarchy="103" level="2" memberPropertyField="1">
      <sharedItems containsSemiMixedTypes="0" containsString="0"/>
    </cacheField>
    <cacheField name="[Iniciativa].[Inicaitiva por Gestor Interno].[Iniciativa].[Indicador de Iniciativa Pactuada]" caption="Indicador de Iniciativa Pactuada" propertyName="Indicador de Iniciativa Pactuada" numFmtId="0" hierarchy="103" level="2" memberPropertyField="1">
      <sharedItems containsSemiMixedTypes="0" containsString="0"/>
    </cacheField>
    <cacheField name="[Iniciativa].[Inicaitiva por Gestor Interno].[Iniciativa].[Intensidade de Gestão de Iniciativa]" caption="Intensidade de Gestão de Iniciativa" propertyName="Intensidade de Gestão de Iniciativa" numFmtId="0" hierarchy="103" level="2" memberPropertyField="1">
      <sharedItems containsSemiMixedTypes="0" containsString="0"/>
    </cacheField>
  </cacheFields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2" unbalanced="0">
      <fieldsUsage count="2">
        <fieldUsage x="-1"/>
        <fieldUsage x="21"/>
      </fieldsUsage>
    </cacheHierarchy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3" unbalanced="0">
      <fieldsUsage count="3">
        <fieldUsage x="-1"/>
        <fieldUsage x="33"/>
        <fieldUsage x="34"/>
      </fieldsUsage>
    </cacheHierarchy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4" unbalanced="0">
      <fieldsUsage count="4">
        <fieldUsage x="-1"/>
        <fieldUsage x="7"/>
        <fieldUsage x="8"/>
        <fieldUsage x="9"/>
      </fieldsUsage>
    </cacheHierarchy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2" unbalanced="0">
      <fieldsUsage count="2">
        <fieldUsage x="-1"/>
        <fieldUsage x="22"/>
      </fieldsUsage>
    </cacheHierarchy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>
      <fieldsUsage count="2">
        <fieldUsage x="-1"/>
        <fieldUsage x="2"/>
      </fieldsUsage>
    </cacheHierarchy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2" unbalanced="0">
      <fieldsUsage count="2">
        <fieldUsage x="-1"/>
        <fieldUsage x="26"/>
      </fieldsUsage>
    </cacheHierarchy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3" unbalanced="0">
      <fieldsUsage count="3">
        <fieldUsage x="-1"/>
        <fieldUsage x="3"/>
        <fieldUsage x="4"/>
      </fieldsUsage>
    </cacheHierarchy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2" unbalanced="0">
      <fieldsUsage count="2">
        <fieldUsage x="-1"/>
        <fieldUsage x="25"/>
      </fieldsUsage>
    </cacheHierarchy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>
      <fieldsUsage count="2">
        <fieldUsage x="-1"/>
        <fieldUsage x="29"/>
      </fieldsUsage>
    </cacheHierarchy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 oneField="1">
      <fieldsUsage count="1">
        <fieldUsage x="23"/>
      </fieldsUsage>
    </cacheHierarchy>
    <cacheHierarchy uniqueName="[Measures].[Valor Mensuração]" caption="Valor Mensuração" measure="1" displayFolder="" measureGroup="Gestão de Resultado" count="0" oneField="1">
      <fieldsUsage count="1">
        <fieldUsage x="24"/>
      </fieldsUsage>
    </cacheHierarchy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dimensions count="95">
    <dimension name="Abordagem" uniqueName="[Abordagem]" caption="Abordagem"/>
    <dimension name="Ação" uniqueName="[Ação]" caption="Ação"/>
    <dimension name="Ação UF" uniqueName="[Ação UF]" caption="Ação UF"/>
    <dimension name="Ação UF CSN" uniqueName="[Ação UF CSN]" caption="Ação UF CSN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iciativa UF CSN" uniqueName="[Iniciativa UF CSN]" caption="Iniciativa UF CSN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grama UF CSN" uniqueName="[Programa UF CSN]" caption="Programa UF CSN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Resultado Numero" uniqueName="[Resultado Numero]" caption="Resultado Numer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brae UF CSN" uniqueName="[Sebrae UF CSN]" caption="Sebrae UF CSN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Tipo Público Alvo" uniqueName="[Tipo Público Alvo]" caption="Tipo Público Alvo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30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CNPJ" caption="Execução Atendimento CNPJ"/>
    <measureGroup name="Execução Atendimento CPF Atendida" caption="Execução Atendimento CPF Atendida"/>
    <measureGroup name="Execução Atendimento CPF Potencial" caption="Execução Atendimento CPF Potencial"/>
    <measureGroup name="Execução Contabil" caption="Execução Contabil"/>
    <measureGroup name="Execução Despesa" caption="Execução Despesa"/>
    <measureGroup name="Execução Despesa CSN" caption="Execução Despesa CSN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Despesa CSN" caption="Orçamento Despesa CSN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754">
    <map measureGroup="0" dimension="7"/>
    <map measureGroup="0" dimension="8"/>
    <map measureGroup="0" dimension="14"/>
    <map measureGroup="0" dimension="56"/>
    <map measureGroup="0" dimension="60"/>
    <map measureGroup="0" dimension="71"/>
    <map measureGroup="0" dimension="72"/>
    <map measureGroup="0" dimension="74"/>
    <map measureGroup="0" dimension="80"/>
    <map measureGroup="0" dimension="83"/>
    <map measureGroup="0" dimension="84"/>
    <map measureGroup="0" dimension="88"/>
    <map measureGroup="1" dimension="1"/>
    <map measureGroup="1" dimension="3"/>
    <map measureGroup="1" dimension="9"/>
    <map measureGroup="1" dimension="15"/>
    <map measureGroup="1" dimension="17"/>
    <map measureGroup="1" dimension="19"/>
    <map measureGroup="1" dimension="21"/>
    <map measureGroup="1" dimension="23"/>
    <map measureGroup="1" dimension="36"/>
    <map measureGroup="1" dimension="55"/>
    <map measureGroup="1" dimension="58"/>
    <map measureGroup="1" dimension="60"/>
    <map measureGroup="1" dimension="62"/>
    <map measureGroup="1" dimension="63"/>
    <map measureGroup="1" dimension="66"/>
    <map measureGroup="1" dimension="71"/>
    <map measureGroup="1" dimension="72"/>
    <map measureGroup="1" dimension="74"/>
    <map measureGroup="1" dimension="75"/>
    <map measureGroup="1" dimension="82"/>
    <map measureGroup="1" dimension="83"/>
    <map measureGroup="1" dimension="84"/>
    <map measureGroup="1" dimension="85"/>
    <map measureGroup="1" dimension="90"/>
    <map measureGroup="1" dimension="92"/>
    <map measureGroup="1" dimension="94"/>
    <map measureGroup="2" dimension="0"/>
    <map measureGroup="2" dimension="1"/>
    <map measureGroup="2" dimension="3"/>
    <map measureGroup="2" dimension="4"/>
    <map measureGroup="2" dimension="6"/>
    <map measureGroup="2" dimension="9"/>
    <map measureGroup="2" dimension="11"/>
    <map measureGroup="2" dimension="12"/>
    <map measureGroup="2" dimension="13"/>
    <map measureGroup="2" dimension="15"/>
    <map measureGroup="2" dimension="17"/>
    <map measureGroup="2" dimension="19"/>
    <map measureGroup="2" dimension="21"/>
    <map measureGroup="2" dimension="23"/>
    <map measureGroup="2" dimension="25"/>
    <map measureGroup="2" dimension="26"/>
    <map measureGroup="2" dimension="28"/>
    <map measureGroup="2" dimension="29"/>
    <map measureGroup="2" dimension="30"/>
    <map measureGroup="2" dimension="31"/>
    <map measureGroup="2" dimension="32"/>
    <map measureGroup="2" dimension="33"/>
    <map measureGroup="2" dimension="36"/>
    <map measureGroup="2" dimension="37"/>
    <map measureGroup="2" dimension="38"/>
    <map measureGroup="2" dimension="39"/>
    <map measureGroup="2" dimension="41"/>
    <map measureGroup="2" dimension="42"/>
    <map measureGroup="2" dimension="45"/>
    <map measureGroup="2" dimension="46"/>
    <map measureGroup="2" dimension="47"/>
    <map measureGroup="2" dimension="48"/>
    <map measureGroup="2" dimension="49"/>
    <map measureGroup="2" dimension="50"/>
    <map measureGroup="2" dimension="51"/>
    <map measureGroup="2" dimension="54"/>
    <map measureGroup="2" dimension="57"/>
    <map measureGroup="2" dimension="58"/>
    <map measureGroup="2" dimension="60"/>
    <map measureGroup="2" dimension="61"/>
    <map measureGroup="2" dimension="62"/>
    <map measureGroup="2" dimension="63"/>
    <map measureGroup="2" dimension="65"/>
    <map measureGroup="2" dimension="66"/>
    <map measureGroup="2" dimension="67"/>
    <map measureGroup="2" dimension="68"/>
    <map measureGroup="2" dimension="71"/>
    <map measureGroup="2" dimension="72"/>
    <map measureGroup="2" dimension="74"/>
    <map measureGroup="2" dimension="75"/>
    <map measureGroup="2" dimension="77"/>
    <map measureGroup="2" dimension="81"/>
    <map measureGroup="2" dimension="82"/>
    <map measureGroup="2" dimension="83"/>
    <map measureGroup="2" dimension="84"/>
    <map measureGroup="2" dimension="85"/>
    <map measureGroup="2" dimension="86"/>
    <map measureGroup="2" dimension="89"/>
    <map measureGroup="2" dimension="90"/>
    <map measureGroup="2" dimension="92"/>
    <map measureGroup="2" dimension="94"/>
    <map measureGroup="3" dimension="0"/>
    <map measureGroup="3" dimension="1"/>
    <map measureGroup="3" dimension="3"/>
    <map measureGroup="3" dimension="4"/>
    <map measureGroup="3" dimension="6"/>
    <map measureGroup="3" dimension="9"/>
    <map measureGroup="3" dimension="11"/>
    <map measureGroup="3" dimension="12"/>
    <map measureGroup="3" dimension="13"/>
    <map measureGroup="3" dimension="15"/>
    <map measureGroup="3" dimension="17"/>
    <map measureGroup="3" dimension="19"/>
    <map measureGroup="3" dimension="21"/>
    <map measureGroup="3" dimension="23"/>
    <map measureGroup="3" dimension="25"/>
    <map measureGroup="3" dimension="26"/>
    <map measureGroup="3" dimension="28"/>
    <map measureGroup="3" dimension="29"/>
    <map measureGroup="3" dimension="30"/>
    <map measureGroup="3" dimension="31"/>
    <map measureGroup="3" dimension="32"/>
    <map measureGroup="3" dimension="33"/>
    <map measureGroup="3" dimension="36"/>
    <map measureGroup="3" dimension="37"/>
    <map measureGroup="3" dimension="38"/>
    <map measureGroup="3" dimension="39"/>
    <map measureGroup="3" dimension="41"/>
    <map measureGroup="3" dimension="42"/>
    <map measureGroup="3" dimension="45"/>
    <map measureGroup="3" dimension="46"/>
    <map measureGroup="3" dimension="47"/>
    <map measureGroup="3" dimension="48"/>
    <map measureGroup="3" dimension="49"/>
    <map measureGroup="3" dimension="50"/>
    <map measureGroup="3" dimension="51"/>
    <map measureGroup="3" dimension="54"/>
    <map measureGroup="3" dimension="57"/>
    <map measureGroup="3" dimension="58"/>
    <map measureGroup="3" dimension="60"/>
    <map measureGroup="3" dimension="61"/>
    <map measureGroup="3" dimension="62"/>
    <map measureGroup="3" dimension="63"/>
    <map measureGroup="3" dimension="65"/>
    <map measureGroup="3" dimension="66"/>
    <map measureGroup="3" dimension="67"/>
    <map measureGroup="3" dimension="68"/>
    <map measureGroup="3" dimension="71"/>
    <map measureGroup="3" dimension="74"/>
    <map measureGroup="3" dimension="75"/>
    <map measureGroup="3" dimension="77"/>
    <map measureGroup="3" dimension="81"/>
    <map measureGroup="3" dimension="82"/>
    <map measureGroup="3" dimension="85"/>
    <map measureGroup="3" dimension="89"/>
    <map measureGroup="3" dimension="90"/>
    <map measureGroup="3" dimension="92"/>
    <map measureGroup="3" dimension="94"/>
    <map measureGroup="4" dimension="0"/>
    <map measureGroup="4" dimension="1"/>
    <map measureGroup="4" dimension="3"/>
    <map measureGroup="4" dimension="4"/>
    <map measureGroup="4" dimension="6"/>
    <map measureGroup="4" dimension="9"/>
    <map measureGroup="4" dimension="11"/>
    <map measureGroup="4" dimension="12"/>
    <map measureGroup="4" dimension="13"/>
    <map measureGroup="4" dimension="15"/>
    <map measureGroup="4" dimension="17"/>
    <map measureGroup="4" dimension="19"/>
    <map measureGroup="4" dimension="21"/>
    <map measureGroup="4" dimension="23"/>
    <map measureGroup="4" dimension="25"/>
    <map measureGroup="4" dimension="26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6"/>
    <map measureGroup="4" dimension="37"/>
    <map measureGroup="4" dimension="38"/>
    <map measureGroup="4" dimension="39"/>
    <map measureGroup="4" dimension="41"/>
    <map measureGroup="4" dimension="42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4"/>
    <map measureGroup="4" dimension="57"/>
    <map measureGroup="4" dimension="58"/>
    <map measureGroup="4" dimension="60"/>
    <map measureGroup="4" dimension="61"/>
    <map measureGroup="4" dimension="62"/>
    <map measureGroup="4" dimension="63"/>
    <map measureGroup="4" dimension="65"/>
    <map measureGroup="4" dimension="66"/>
    <map measureGroup="4" dimension="67"/>
    <map measureGroup="4" dimension="68"/>
    <map measureGroup="4" dimension="71"/>
    <map measureGroup="4" dimension="74"/>
    <map measureGroup="4" dimension="75"/>
    <map measureGroup="4" dimension="77"/>
    <map measureGroup="4" dimension="81"/>
    <map measureGroup="4" dimension="82"/>
    <map measureGroup="4" dimension="85"/>
    <map measureGroup="4" dimension="89"/>
    <map measureGroup="4" dimension="90"/>
    <map measureGroup="4" dimension="92"/>
    <map measureGroup="4" dimension="94"/>
    <map measureGroup="5" dimension="0"/>
    <map measureGroup="5" dimension="1"/>
    <map measureGroup="5" dimension="3"/>
    <map measureGroup="5" dimension="4"/>
    <map measureGroup="5" dimension="6"/>
    <map measureGroup="5" dimension="9"/>
    <map measureGroup="5" dimension="11"/>
    <map measureGroup="5" dimension="12"/>
    <map measureGroup="5" dimension="13"/>
    <map measureGroup="5" dimension="15"/>
    <map measureGroup="5" dimension="17"/>
    <map measureGroup="5" dimension="19"/>
    <map measureGroup="5" dimension="21"/>
    <map measureGroup="5" dimension="23"/>
    <map measureGroup="5" dimension="25"/>
    <map measureGroup="5" dimension="26"/>
    <map measureGroup="5" dimension="28"/>
    <map measureGroup="5" dimension="29"/>
    <map measureGroup="5" dimension="30"/>
    <map measureGroup="5" dimension="31"/>
    <map measureGroup="5" dimension="32"/>
    <map measureGroup="5" dimension="33"/>
    <map measureGroup="5" dimension="36"/>
    <map measureGroup="5" dimension="37"/>
    <map measureGroup="5" dimension="38"/>
    <map measureGroup="5" dimension="39"/>
    <map measureGroup="5" dimension="41"/>
    <map measureGroup="5" dimension="42"/>
    <map measureGroup="5" dimension="45"/>
    <map measureGroup="5" dimension="46"/>
    <map measureGroup="5" dimension="47"/>
    <map measureGroup="5" dimension="48"/>
    <map measureGroup="5" dimension="49"/>
    <map measureGroup="5" dimension="50"/>
    <map measureGroup="5" dimension="51"/>
    <map measureGroup="5" dimension="54"/>
    <map measureGroup="5" dimension="57"/>
    <map measureGroup="5" dimension="58"/>
    <map measureGroup="5" dimension="60"/>
    <map measureGroup="5" dimension="61"/>
    <map measureGroup="5" dimension="62"/>
    <map measureGroup="5" dimension="63"/>
    <map measureGroup="5" dimension="65"/>
    <map measureGroup="5" dimension="66"/>
    <map measureGroup="5" dimension="67"/>
    <map measureGroup="5" dimension="68"/>
    <map measureGroup="5" dimension="71"/>
    <map measureGroup="5" dimension="74"/>
    <map measureGroup="5" dimension="75"/>
    <map measureGroup="5" dimension="77"/>
    <map measureGroup="5" dimension="81"/>
    <map measureGroup="5" dimension="82"/>
    <map measureGroup="5" dimension="85"/>
    <map measureGroup="5" dimension="89"/>
    <map measureGroup="5" dimension="90"/>
    <map measureGroup="5" dimension="92"/>
    <map measureGroup="5" dimension="94"/>
    <map measureGroup="6" dimension="53"/>
    <map measureGroup="6" dimension="60"/>
    <map measureGroup="6" dimension="71"/>
    <map measureGroup="6" dimension="72"/>
    <map measureGroup="6" dimension="74"/>
    <map measureGroup="6" dimension="82"/>
    <map measureGroup="6" dimension="83"/>
    <map measureGroup="6" dimension="84"/>
    <map measureGroup="7" dimension="1"/>
    <map measureGroup="7" dimension="3"/>
    <map measureGroup="7" dimension="9"/>
    <map measureGroup="7" dimension="15"/>
    <map measureGroup="7" dimension="17"/>
    <map measureGroup="7" dimension="19"/>
    <map measureGroup="7" dimension="21"/>
    <map measureGroup="7" dimension="23"/>
    <map measureGroup="7" dimension="36"/>
    <map measureGroup="7" dimension="37"/>
    <map measureGroup="7" dimension="38"/>
    <map measureGroup="7" dimension="55"/>
    <map measureGroup="7" dimension="58"/>
    <map measureGroup="7" dimension="60"/>
    <map measureGroup="7" dimension="62"/>
    <map measureGroup="7" dimension="63"/>
    <map measureGroup="7" dimension="65"/>
    <map measureGroup="7" dimension="66"/>
    <map measureGroup="7" dimension="71"/>
    <map measureGroup="7" dimension="73"/>
    <map measureGroup="7" dimension="74"/>
    <map measureGroup="7" dimension="75"/>
    <map measureGroup="7" dimension="82"/>
    <map measureGroup="7" dimension="85"/>
    <map measureGroup="7" dimension="86"/>
    <map measureGroup="7" dimension="90"/>
    <map measureGroup="7" dimension="92"/>
    <map measureGroup="7" dimension="94"/>
    <map measureGroup="8" dimension="1"/>
    <map measureGroup="8" dimension="3"/>
    <map measureGroup="8" dimension="9"/>
    <map measureGroup="8" dimension="15"/>
    <map measureGroup="8" dimension="17"/>
    <map measureGroup="8" dimension="19"/>
    <map measureGroup="8" dimension="21"/>
    <map measureGroup="8" dimension="36"/>
    <map measureGroup="8" dimension="37"/>
    <map measureGroup="8" dimension="38"/>
    <map measureGroup="8" dimension="55"/>
    <map measureGroup="8" dimension="58"/>
    <map measureGroup="8" dimension="60"/>
    <map measureGroup="8" dimension="62"/>
    <map measureGroup="8" dimension="63"/>
    <map measureGroup="8" dimension="65"/>
    <map measureGroup="8" dimension="66"/>
    <map measureGroup="8" dimension="71"/>
    <map measureGroup="8" dimension="74"/>
    <map measureGroup="8" dimension="75"/>
    <map measureGroup="8" dimension="82"/>
    <map measureGroup="8" dimension="85"/>
    <map measureGroup="8" dimension="86"/>
    <map measureGroup="8" dimension="90"/>
    <map measureGroup="8" dimension="92"/>
    <map measureGroup="8" dimension="94"/>
    <map measureGroup="9" dimension="15"/>
    <map measureGroup="9" dimension="17"/>
    <map measureGroup="9" dimension="19"/>
    <map measureGroup="9" dimension="21"/>
    <map measureGroup="9" dimension="23"/>
    <map measureGroup="9" dimension="34"/>
    <map measureGroup="9" dimension="36"/>
    <map measureGroup="9" dimension="38"/>
    <map measureGroup="9" dimension="58"/>
    <map measureGroup="9" dimension="60"/>
    <map measureGroup="9" dimension="62"/>
    <map measureGroup="9" dimension="66"/>
    <map measureGroup="9" dimension="71"/>
    <map measureGroup="9" dimension="72"/>
    <map measureGroup="9" dimension="74"/>
    <map measureGroup="9" dimension="75"/>
    <map measureGroup="9" dimension="82"/>
    <map measureGroup="9" dimension="83"/>
    <map measureGroup="9" dimension="84"/>
    <map measureGroup="9" dimension="85"/>
    <map measureGroup="9" dimension="86"/>
    <map measureGroup="9" dimension="92"/>
    <map measureGroup="10" dimension="55"/>
    <map measureGroup="10" dimension="60"/>
    <map measureGroup="10" dimension="71"/>
    <map measureGroup="10" dimension="72"/>
    <map measureGroup="10" dimension="74"/>
    <map measureGroup="10" dimension="82"/>
    <map measureGroup="10" dimension="83"/>
    <map measureGroup="10" dimension="84"/>
    <map measureGroup="11" dimension="15"/>
    <map measureGroup="11" dimension="17"/>
    <map measureGroup="11" dimension="19"/>
    <map measureGroup="11" dimension="21"/>
    <map measureGroup="11" dimension="23"/>
    <map measureGroup="11" dimension="36"/>
    <map measureGroup="11" dimension="37"/>
    <map measureGroup="11" dimension="38"/>
    <map measureGroup="11" dimension="55"/>
    <map measureGroup="11" dimension="58"/>
    <map measureGroup="11" dimension="60"/>
    <map measureGroup="11" dimension="62"/>
    <map measureGroup="11" dimension="65"/>
    <map measureGroup="11" dimension="66"/>
    <map measureGroup="11" dimension="71"/>
    <map measureGroup="11" dimension="72"/>
    <map measureGroup="11" dimension="74"/>
    <map measureGroup="11" dimension="75"/>
    <map measureGroup="11" dimension="82"/>
    <map measureGroup="11" dimension="83"/>
    <map measureGroup="11" dimension="84"/>
    <map measureGroup="11" dimension="85"/>
    <map measureGroup="11" dimension="86"/>
    <map measureGroup="11" dimension="92"/>
    <map measureGroup="12" dimension="5"/>
    <map measureGroup="12" dimension="15"/>
    <map measureGroup="12" dimension="17"/>
    <map measureGroup="12" dimension="19"/>
    <map measureGroup="12" dimension="21"/>
    <map measureGroup="12" dimension="23"/>
    <map measureGroup="12" dimension="36"/>
    <map measureGroup="12" dimension="38"/>
    <map measureGroup="12" dimension="44"/>
    <map measureGroup="12" dimension="58"/>
    <map measureGroup="12" dimension="60"/>
    <map measureGroup="12" dimension="62"/>
    <map measureGroup="12" dimension="66"/>
    <map measureGroup="12" dimension="69"/>
    <map measureGroup="12" dimension="70"/>
    <map measureGroup="12" dimension="71"/>
    <map measureGroup="12" dimension="72"/>
    <map measureGroup="12" dimension="74"/>
    <map measureGroup="12" dimension="75"/>
    <map measureGroup="12" dimension="79"/>
    <map measureGroup="12" dimension="82"/>
    <map measureGroup="12" dimension="83"/>
    <map measureGroup="12" dimension="84"/>
    <map measureGroup="12" dimension="85"/>
    <map measureGroup="12" dimension="92"/>
    <map measureGroup="13" dimension="15"/>
    <map measureGroup="13" dimension="17"/>
    <map measureGroup="13" dimension="19"/>
    <map measureGroup="13" dimension="21"/>
    <map measureGroup="13" dimension="23"/>
    <map measureGroup="13" dimension="27"/>
    <map measureGroup="13" dimension="36"/>
    <map measureGroup="13" dimension="38"/>
    <map measureGroup="13" dimension="58"/>
    <map measureGroup="13" dimension="60"/>
    <map measureGroup="13" dimension="62"/>
    <map measureGroup="13" dimension="66"/>
    <map measureGroup="13" dimension="71"/>
    <map measureGroup="13" dimension="72"/>
    <map measureGroup="13" dimension="74"/>
    <map measureGroup="13" dimension="75"/>
    <map measureGroup="13" dimension="82"/>
    <map measureGroup="13" dimension="83"/>
    <map measureGroup="13" dimension="84"/>
    <map measureGroup="13" dimension="85"/>
    <map measureGroup="13" dimension="86"/>
    <map measureGroup="13" dimension="92"/>
    <map measureGroup="14" dimension="1"/>
    <map measureGroup="14" dimension="3"/>
    <map measureGroup="14" dimension="9"/>
    <map measureGroup="14" dimension="15"/>
    <map measureGroup="14" dimension="17"/>
    <map measureGroup="14" dimension="19"/>
    <map measureGroup="14" dimension="21"/>
    <map measureGroup="14" dimension="23"/>
    <map measureGroup="14" dimension="36"/>
    <map measureGroup="14" dimension="38"/>
    <map measureGroup="14" dimension="58"/>
    <map measureGroup="14" dimension="60"/>
    <map measureGroup="14" dimension="62"/>
    <map measureGroup="14" dimension="63"/>
    <map measureGroup="14" dimension="66"/>
    <map measureGroup="14" dimension="71"/>
    <map measureGroup="14" dimension="72"/>
    <map measureGroup="14" dimension="74"/>
    <map measureGroup="14" dimension="75"/>
    <map measureGroup="14" dimension="78"/>
    <map measureGroup="14" dimension="82"/>
    <map measureGroup="14" dimension="83"/>
    <map measureGroup="14" dimension="84"/>
    <map measureGroup="14" dimension="85"/>
    <map measureGroup="14" dimension="86"/>
    <map measureGroup="14" dimension="90"/>
    <map measureGroup="14" dimension="92"/>
    <map measureGroup="14" dimension="94"/>
    <map measureGroup="15" dimension="35"/>
    <map measureGroup="15" dimension="60"/>
    <map measureGroup="15" dimension="71"/>
    <map measureGroup="15" dimension="72"/>
    <map measureGroup="15" dimension="74"/>
    <map measureGroup="15" dimension="82"/>
    <map measureGroup="15" dimension="83"/>
    <map measureGroup="15" dimension="84"/>
    <map measureGroup="16" dimension="0"/>
    <map measureGroup="16" dimension="1"/>
    <map measureGroup="16" dimension="3"/>
    <map measureGroup="16" dimension="6"/>
    <map measureGroup="16" dimension="9"/>
    <map measureGroup="16" dimension="15"/>
    <map measureGroup="16" dimension="17"/>
    <map measureGroup="16" dimension="19"/>
    <map measureGroup="16" dimension="21"/>
    <map measureGroup="16" dimension="23"/>
    <map measureGroup="16" dimension="30"/>
    <map measureGroup="16" dimension="31"/>
    <map measureGroup="16" dimension="32"/>
    <map measureGroup="16" dimension="36"/>
    <map measureGroup="16" dimension="38"/>
    <map measureGroup="16" dimension="39"/>
    <map measureGroup="16" dimension="52"/>
    <map measureGroup="16" dimension="57"/>
    <map measureGroup="16" dimension="58"/>
    <map measureGroup="16" dimension="60"/>
    <map measureGroup="16" dimension="61"/>
    <map measureGroup="16" dimension="62"/>
    <map measureGroup="16" dimension="63"/>
    <map measureGroup="16" dimension="66"/>
    <map measureGroup="16" dimension="67"/>
    <map measureGroup="16" dimension="71"/>
    <map measureGroup="16" dimension="72"/>
    <map measureGroup="16" dimension="74"/>
    <map measureGroup="16" dimension="75"/>
    <map measureGroup="16" dimension="77"/>
    <map measureGroup="16" dimension="81"/>
    <map measureGroup="16" dimension="82"/>
    <map measureGroup="16" dimension="83"/>
    <map measureGroup="16" dimension="84"/>
    <map measureGroup="16" dimension="85"/>
    <map measureGroup="16" dimension="86"/>
    <map measureGroup="16" dimension="89"/>
    <map measureGroup="16" dimension="90"/>
    <map measureGroup="16" dimension="92"/>
    <map measureGroup="16" dimension="94"/>
    <map measureGroup="17" dimension="45"/>
    <map measureGroup="17" dimension="60"/>
    <map measureGroup="17" dimension="71"/>
    <map measureGroup="17" dimension="72"/>
    <map measureGroup="17" dimension="74"/>
    <map measureGroup="17" dimension="82"/>
    <map measureGroup="17" dimension="83"/>
    <map measureGroup="17" dimension="84"/>
    <map measureGroup="18" dimension="1"/>
    <map measureGroup="18" dimension="3"/>
    <map measureGroup="18" dimension="9"/>
    <map measureGroup="18" dimension="15"/>
    <map measureGroup="18" dimension="17"/>
    <map measureGroup="18" dimension="19"/>
    <map measureGroup="18" dimension="21"/>
    <map measureGroup="18" dimension="23"/>
    <map measureGroup="18" dimension="36"/>
    <map measureGroup="18" dimension="37"/>
    <map measureGroup="18" dimension="38"/>
    <map measureGroup="18" dimension="55"/>
    <map measureGroup="18" dimension="58"/>
    <map measureGroup="18" dimension="60"/>
    <map measureGroup="18" dimension="62"/>
    <map measureGroup="18" dimension="63"/>
    <map measureGroup="18" dimension="65"/>
    <map measureGroup="18" dimension="66"/>
    <map measureGroup="18" dimension="71"/>
    <map measureGroup="18" dimension="73"/>
    <map measureGroup="18" dimension="74"/>
    <map measureGroup="18" dimension="75"/>
    <map measureGroup="18" dimension="82"/>
    <map measureGroup="18" dimension="85"/>
    <map measureGroup="18" dimension="86"/>
    <map measureGroup="18" dimension="90"/>
    <map measureGroup="18" dimension="92"/>
    <map measureGroup="18" dimension="94"/>
    <map measureGroup="19" dimension="1"/>
    <map measureGroup="19" dimension="3"/>
    <map measureGroup="19" dimension="9"/>
    <map measureGroup="19" dimension="15"/>
    <map measureGroup="19" dimension="17"/>
    <map measureGroup="19" dimension="19"/>
    <map measureGroup="19" dimension="21"/>
    <map measureGroup="19" dimension="36"/>
    <map measureGroup="19" dimension="37"/>
    <map measureGroup="19" dimension="38"/>
    <map measureGroup="19" dimension="55"/>
    <map measureGroup="19" dimension="58"/>
    <map measureGroup="19" dimension="60"/>
    <map measureGroup="19" dimension="62"/>
    <map measureGroup="19" dimension="63"/>
    <map measureGroup="19" dimension="65"/>
    <map measureGroup="19" dimension="66"/>
    <map measureGroup="19" dimension="71"/>
    <map measureGroup="19" dimension="73"/>
    <map measureGroup="19" dimension="74"/>
    <map measureGroup="19" dimension="75"/>
    <map measureGroup="19" dimension="82"/>
    <map measureGroup="19" dimension="85"/>
    <map measureGroup="19" dimension="86"/>
    <map measureGroup="19" dimension="90"/>
    <map measureGroup="19" dimension="92"/>
    <map measureGroup="19" dimension="94"/>
    <map measureGroup="20" dimension="55"/>
    <map measureGroup="20" dimension="60"/>
    <map measureGroup="20" dimension="71"/>
    <map measureGroup="20" dimension="72"/>
    <map measureGroup="20" dimension="74"/>
    <map measureGroup="20" dimension="82"/>
    <map measureGroup="20" dimension="83"/>
    <map measureGroup="20" dimension="84"/>
    <map measureGroup="21" dimension="15"/>
    <map measureGroup="21" dimension="17"/>
    <map measureGroup="21" dimension="19"/>
    <map measureGroup="21" dimension="21"/>
    <map measureGroup="21" dimension="23"/>
    <map measureGroup="21" dimension="36"/>
    <map measureGroup="21" dimension="37"/>
    <map measureGroup="21" dimension="38"/>
    <map measureGroup="21" dimension="55"/>
    <map measureGroup="21" dimension="58"/>
    <map measureGroup="21" dimension="60"/>
    <map measureGroup="21" dimension="62"/>
    <map measureGroup="21" dimension="65"/>
    <map measureGroup="21" dimension="66"/>
    <map measureGroup="21" dimension="71"/>
    <map measureGroup="21" dimension="72"/>
    <map measureGroup="21" dimension="73"/>
    <map measureGroup="21" dimension="74"/>
    <map measureGroup="21" dimension="75"/>
    <map measureGroup="21" dimension="82"/>
    <map measureGroup="21" dimension="83"/>
    <map measureGroup="21" dimension="84"/>
    <map measureGroup="21" dimension="85"/>
    <map measureGroup="21" dimension="86"/>
    <map measureGroup="21" dimension="92"/>
    <map measureGroup="22" dimension="15"/>
    <map measureGroup="22" dimension="17"/>
    <map measureGroup="22" dimension="19"/>
    <map measureGroup="22" dimension="21"/>
    <map measureGroup="22" dimension="23"/>
    <map measureGroup="22" dimension="36"/>
    <map measureGroup="22" dimension="38"/>
    <map measureGroup="22" dimension="58"/>
    <map measureGroup="22" dimension="60"/>
    <map measureGroup="22" dimension="62"/>
    <map measureGroup="22" dimension="66"/>
    <map measureGroup="22" dimension="68"/>
    <map measureGroup="22" dimension="71"/>
    <map measureGroup="22" dimension="72"/>
    <map measureGroup="22" dimension="74"/>
    <map measureGroup="22" dimension="75"/>
    <map measureGroup="22" dimension="82"/>
    <map measureGroup="22" dimension="83"/>
    <map measureGroup="22" dimension="84"/>
    <map measureGroup="22" dimension="85"/>
    <map measureGroup="22" dimension="86"/>
    <map measureGroup="22" dimension="92"/>
    <map measureGroup="23" dimension="15"/>
    <map measureGroup="23" dimension="17"/>
    <map measureGroup="23" dimension="19"/>
    <map measureGroup="23" dimension="21"/>
    <map measureGroup="23" dimension="23"/>
    <map measureGroup="23" dimension="34"/>
    <map measureGroup="23" dimension="36"/>
    <map measureGroup="23" dimension="38"/>
    <map measureGroup="23" dimension="58"/>
    <map measureGroup="23" dimension="60"/>
    <map measureGroup="23" dimension="62"/>
    <map measureGroup="23" dimension="66"/>
    <map measureGroup="23" dimension="71"/>
    <map measureGroup="23" dimension="72"/>
    <map measureGroup="23" dimension="74"/>
    <map measureGroup="23" dimension="75"/>
    <map measureGroup="23" dimension="82"/>
    <map measureGroup="23" dimension="83"/>
    <map measureGroup="23" dimension="84"/>
    <map measureGroup="23" dimension="85"/>
    <map measureGroup="23" dimension="86"/>
    <map measureGroup="23" dimension="92"/>
    <map measureGroup="24" dimension="35"/>
    <map measureGroup="24" dimension="60"/>
    <map measureGroup="24" dimension="71"/>
    <map measureGroup="24" dimension="82"/>
    <map measureGroup="25" dimension="15"/>
    <map measureGroup="25" dimension="17"/>
    <map measureGroup="25" dimension="19"/>
    <map measureGroup="25" dimension="21"/>
    <map measureGroup="25" dimension="23"/>
    <map measureGroup="25" dimension="24"/>
    <map measureGroup="25" dimension="36"/>
    <map measureGroup="25" dimension="37"/>
    <map measureGroup="25" dimension="38"/>
    <map measureGroup="25" dimension="58"/>
    <map measureGroup="25" dimension="60"/>
    <map measureGroup="25" dimension="62"/>
    <map measureGroup="25" dimension="65"/>
    <map measureGroup="25" dimension="66"/>
    <map measureGroup="25" dimension="71"/>
    <map measureGroup="25" dimension="72"/>
    <map measureGroup="25" dimension="74"/>
    <map measureGroup="25" dimension="75"/>
    <map measureGroup="25" dimension="85"/>
    <map measureGroup="25" dimension="86"/>
    <map measureGroup="25" dimension="92"/>
    <map measureGroup="26" dimension="15"/>
    <map measureGroup="26" dimension="17"/>
    <map measureGroup="26" dimension="19"/>
    <map measureGroup="26" dimension="21"/>
    <map measureGroup="26" dimension="23"/>
    <map measureGroup="26" dimension="36"/>
    <map measureGroup="26" dimension="38"/>
    <map measureGroup="26" dimension="40"/>
    <map measureGroup="26" dimension="58"/>
    <map measureGroup="26" dimension="60"/>
    <map measureGroup="26" dimension="62"/>
    <map measureGroup="26" dimension="66"/>
    <map measureGroup="26" dimension="71"/>
    <map measureGroup="26" dimension="72"/>
    <map measureGroup="26" dimension="74"/>
    <map measureGroup="26" dimension="75"/>
    <map measureGroup="26" dimension="82"/>
    <map measureGroup="26" dimension="83"/>
    <map measureGroup="26" dimension="84"/>
    <map measureGroup="26" dimension="85"/>
    <map measureGroup="26" dimension="86"/>
    <map measureGroup="26" dimension="92"/>
    <map measureGroup="27" dimension="60"/>
    <map measureGroup="27" dimension="63"/>
    <map measureGroup="27" dimension="71"/>
    <map measureGroup="27" dimension="72"/>
    <map measureGroup="27" dimension="74"/>
    <map measureGroup="27" dimension="82"/>
    <map measureGroup="27" dimension="83"/>
    <map measureGroup="27" dimension="84"/>
    <map measureGroup="28" dimension="55"/>
    <map measureGroup="28" dimension="60"/>
    <map measureGroup="28" dimension="71"/>
    <map measureGroup="28" dimension="72"/>
    <map measureGroup="28" dimension="74"/>
    <map measureGroup="28" dimension="82"/>
    <map measureGroup="28" dimension="83"/>
    <map measureGroup="28" dimension="84"/>
    <map measureGroup="29" dimension="1"/>
    <map measureGroup="29" dimension="2"/>
    <map measureGroup="29" dimension="3"/>
    <map measureGroup="29" dimension="9"/>
    <map measureGroup="29" dimension="10"/>
    <map measureGroup="29" dimension="15"/>
    <map measureGroup="29" dimension="16"/>
    <map measureGroup="29" dimension="17"/>
    <map measureGroup="29" dimension="18"/>
    <map measureGroup="29" dimension="19"/>
    <map measureGroup="29" dimension="20"/>
    <map measureGroup="29" dimension="21"/>
    <map measureGroup="29" dimension="22"/>
    <map measureGroup="29" dimension="23"/>
    <map measureGroup="29" dimension="36"/>
    <map measureGroup="29" dimension="37"/>
    <map measureGroup="29" dimension="38"/>
    <map measureGroup="29" dimension="58"/>
    <map measureGroup="29" dimension="59"/>
    <map measureGroup="29" dimension="60"/>
    <map measureGroup="29" dimension="62"/>
    <map measureGroup="29" dimension="63"/>
    <map measureGroup="29" dimension="64"/>
    <map measureGroup="29" dimension="65"/>
    <map measureGroup="29" dimension="66"/>
    <map measureGroup="29" dimension="71"/>
    <map measureGroup="29" dimension="72"/>
    <map measureGroup="29" dimension="73"/>
    <map measureGroup="29" dimension="74"/>
    <map measureGroup="29" dimension="75"/>
    <map measureGroup="29" dimension="76"/>
    <map measureGroup="29" dimension="82"/>
    <map measureGroup="29" dimension="83"/>
    <map measureGroup="29" dimension="84"/>
    <map measureGroup="29" dimension="85"/>
    <map measureGroup="29" dimension="86"/>
    <map measureGroup="29" dimension="87"/>
    <map measureGroup="29" dimension="90"/>
    <map measureGroup="29" dimension="91"/>
    <map measureGroup="29" dimension="92"/>
    <map measureGroup="29" dimension="93"/>
    <map measureGroup="29" dimension="9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257523146" backgroundQuery="1" createdVersion="3" refreshedVersion="8" minRefreshableVersion="3" recordCount="0" supportSubquery="1" supportAdvancedDrill="1" xr:uid="{D862D576-2CD2-4D00-8A94-753AEE9C9946}">
  <cacheSource type="external" connectionId="1">
    <extLst>
      <ext xmlns:x14="http://schemas.microsoft.com/office/spreadsheetml/2009/9/main" uri="{F057638F-6D5F-4e77-A914-E7F072B9BCA8}">
        <x14:sourceConnection name="10.1.100.167 SMEDW_V3_SSAS SME"/>
      </ext>
    </extLst>
  </cacheSource>
  <cacheFields count="0"/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958405003"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284837964" backgroundQuery="1" createdVersion="3" refreshedVersion="8" minRefreshableVersion="3" recordCount="0" supportSubquery="1" supportAdvancedDrill="1" xr:uid="{106A9787-E108-4460-8651-5C5EBB87D00F}">
  <cacheSource type="external" connectionId="1">
    <extLst>
      <ext xmlns:x14="http://schemas.microsoft.com/office/spreadsheetml/2009/9/main" uri="{F057638F-6D5F-4e77-A914-E7F072B9BCA8}">
        <x14:sourceConnection name="10.1.100.167 SMEDW_V3_SSAS SME"/>
      </ext>
    </extLst>
  </cacheSource>
  <cacheFields count="0"/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2009084267"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etha Alexandra Pedroso Guimaraes Trindade Zarlenga" refreshedDate="44991.615308449072" backgroundQuery="1" createdVersion="3" refreshedVersion="8" minRefreshableVersion="3" recordCount="0" supportSubquery="1" supportAdvancedDrill="1" xr:uid="{E70B849F-0640-45C0-9148-C8EED60F1410}">
  <cacheSource type="external" connectionId="1">
    <extLst>
      <ext xmlns:x14="http://schemas.microsoft.com/office/spreadsheetml/2009/9/main" uri="{F057638F-6D5F-4e77-A914-E7F072B9BCA8}">
        <x14:sourceConnection name="10.1.100.167 SMEDW_V3_SSAS SME"/>
      </ext>
    </extLst>
  </cacheSource>
  <cacheFields count="0"/>
  <cacheHierarchies count="943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Data Fim de Ação]" caption="Data Fim de Ação" attribute="1" defaultMemberUniqueName="[Ação].[Data Fim de Ação].[All]" allUniqueName="[Ação].[Data Fim de Ação].[All]" dimensionUniqueName="[Ação]" displayFolder="" count="0" unbalanced="0"/>
    <cacheHierarchy uniqueName="[Ação].[Data Início de Ação]" caption="Data Início de Ação" attribute="1" defaultMemberUniqueName="[Ação].[Data Início de Ação].[All]" allUniqueName="[Ação].[Data Início de Ação].[All]" dimensionUniqueName="[Ação]" displayFolder="" count="0" unbalanced="0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Data Fim de Ação]" caption="Data Fim de Ação" attribute="1" defaultMemberUniqueName="[Ação UF].[Data Fim de Ação].[All]" allUniqueName="[Ação UF].[Data Fim de Ação].[All]" dimensionUniqueName="[Ação UF]" displayFolder="" count="0" unbalanced="0"/>
    <cacheHierarchy uniqueName="[Ação UF].[Data Início de Ação]" caption="Data Início de Ação" attribute="1" defaultMemberUniqueName="[Ação UF].[Data Início de Ação].[All]" allUniqueName="[Ação UF].[Data Início de Ação].[All]" dimensionUniqueName="[Ação UF]" displayFolder="" count="0" unbalanced="0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/>
    <cacheHierarchy uniqueName="[Ação UF CSN].[Ação UF CSN]" caption="Ação UF CSN" defaultMemberUniqueName="[Ação UF CSN].[Ação UF CSN].[All]" allUniqueName="[Ação UF CSN].[Ação UF CSN].[All]" dimensionUniqueName="[Ação UF CSN]" displayFolder="" count="0" unbalanced="0"/>
    <cacheHierarchy uniqueName="[Ação UF CSN].[Código de Ação]" caption="Código de Ação" attribute="1" defaultMemberUniqueName="[Ação UF CSN].[Código de Ação].[All]" allUniqueName="[Ação UF CSN].[Código de Ação].[All]" dimensionUniqueName="[Ação UF CSN]" displayFolder="" count="0" unbalanced="0"/>
    <cacheHierarchy uniqueName="[Ação UF CSN].[Data Fim de Ação]" caption="Data Fim de Ação" attribute="1" defaultMemberUniqueName="[Ação UF CSN].[Data Fim de Ação].[All]" allUniqueName="[Ação UF CSN].[Data Fim de Ação].[All]" dimensionUniqueName="[Ação UF CSN]" displayFolder="" count="0" unbalanced="0"/>
    <cacheHierarchy uniqueName="[Ação UF CSN].[Data Início de Ação]" caption="Data Início de Ação" attribute="1" defaultMemberUniqueName="[Ação UF CSN].[Data Início de Ação].[All]" allUniqueName="[Ação UF CSN].[Data Início de Ação].[All]" dimensionUniqueName="[Ação UF CSN]" displayFolder="" count="0" unbalanced="0"/>
    <cacheHierarchy uniqueName="[Ação UF CSN].[Nome Coordenador Ação]" caption="Nome Coordenador Ação" attribute="1" defaultMemberUniqueName="[Ação UF CSN].[Nome Coordenador Ação].[All]" allUniqueName="[Ação UF CSN].[Nome Coordenador Ação].[All]" dimensionUniqueName="[Ação UF CSN]" displayFolder="" count="0" unbalanced="0"/>
    <cacheHierarchy uniqueName="[Ação UF CSN].[Nome de Ação]" caption="Nome de Ação" attribute="1" defaultMemberUniqueName="[Ação UF CSN].[Nome de Ação].[All]" allUniqueName="[Ação UF CSN].[Nome de Ação].[All]" dimensionUniqueName="[Ação UF CSN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0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Física Atendida].[CPF]" caption="CPF" attribute="1" defaultMemberUniqueName="[Cliente Pessoa Física Atendida].[CPF].[All]" allUniqueName="[Cliente Pessoa Física Atendida].[CPF].[All]" dimensionUniqueName="[Cliente Pessoa Física Atendida]" displayFolder="Atributos" count="0" unbalanced="0"/>
    <cacheHierarchy uniqueName="[Cliente Pessoa Física Atendida].[Email Cliente Pessoa Física]" caption="Email Cliente Pessoa Física" attribute="1" defaultMemberUniqueName="[Cliente Pessoa Física Atendida].[Email Cliente Pessoa Física].[All]" allUniqueName="[Cliente Pessoa Física Atendida].[Email Cliente Pessoa Física].[All]" dimensionUniqueName="[Cliente Pessoa Física Atendida]" displayFolder="Atributos" count="0" unbalanced="0"/>
    <cacheHierarchy uniqueName="[Cliente Pessoa Física Atendida].[Nome Cliente Pessoa Física]" caption="Nome Cliente Pessoa Física" attribute="1" defaultMemberUniqueName="[Cliente Pessoa Física Atendida].[Nome Cliente Pessoa Física].[All]" allUniqueName="[Cliente Pessoa Física Atendida].[Nome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Código de Cliente Pessoa Jurídica]" caption="Código de Cliente Pessoa Jurídica" attribute="1" defaultMemberUniqueName="[Cliente Pessoa Jurídica].[Código de Cliente Pessoa Jurídica].[Atributos]" allUniqueName="[Cliente Pessoa Jurídica].[Código de Cliente Pessoa Jurídica].[Atributos]" dimensionUniqueName="[Cliente Pessoa Jurídica]" displayFolder="Atributos" count="0" unbalanced="0"/>
    <cacheHierarchy uniqueName="[Cliente Pessoa Jurídica].[Código de Pescador]" caption="Código de Pescador" attribute="1" defaultMemberUniqueName="[Cliente Pessoa Jurídica].[Código de Pescador].[Atributos]" allUniqueName="[Cliente Pessoa Jurídica].[Código de Pescador].[Atributos]" dimensionUniqueName="[Cliente Pessoa Jurídica]" displayFolder="Atributos" count="0" unbalanced="0"/>
    <cacheHierarchy uniqueName="[Cliente Pessoa Jurídica].[Código de Produtor Rural]" caption="Código de Produtor Rural" attribute="1" defaultMemberUniqueName="[Cliente Pessoa Jurídica].[Código de Produtor Rural].[Atributos]" allUniqueName="[Cliente Pessoa Jurídica].[Código de Produtor Rural].[Atributos]" dimensionUniqueName="[Cliente Pessoa Jurídica]" displayFolder="Atributos" count="0" unbalanced="0"/>
    <cacheHierarchy uniqueName="[Cliente Pessoa Jurídica].[Código de SICAB]" caption="Código de SICAB" attribute="1" defaultMemberUniqueName="[Cliente Pessoa Jurídica].[Código de SICAB].[Atributos]" allUniqueName="[Cliente Pessoa Jurídica].[Código de SICAB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0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iciativa UF CSN].[Código da Forma de Gestão]" caption="Código da Forma de Gestão" attribute="1" defaultMemberUniqueName="[Iniciativa UF CSN].[Código da Forma de Gestão].[All]" allUniqueName="[Iniciativa UF CSN].[Código da Forma de Gestão].[All]" dimensionUniqueName="[Iniciativa UF CSN]" displayFolder="" count="0" unbalanced="0"/>
    <cacheHierarchy uniqueName="[Iniciativa UF CSN].[Data Fim de Iniciativa]" caption="Data Fim de Iniciativa" attribute="1" defaultMemberUniqueName="[Iniciativa UF CSN].[Data Fim de Iniciativa].[All]" allUniqueName="[Iniciativa UF CSN].[Data Fim de Iniciativa].[All]" dimensionUniqueName="[Iniciativa UF CSN]" displayFolder="" count="0" unbalanced="0"/>
    <cacheHierarchy uniqueName="[Iniciativa UF CSN].[Data Início de Iniciativa]" caption="Data Início de Iniciativa" attribute="1" defaultMemberUniqueName="[Iniciativa UF CSN].[Data Início de Iniciativa].[All]" allUniqueName="[Iniciativa UF CSN].[Data Início de Iniciativa].[All]" dimensionUniqueName="[Iniciativa UF CSN]" displayFolder="" count="0" unbalanced="0"/>
    <cacheHierarchy uniqueName="[Iniciativa UF CSN].[Descrição da Forma de Gestão]" caption="Descrição da Forma de Gestão" attribute="1" defaultMemberUniqueName="[Iniciativa UF CSN].[Descrição da Forma de Gestão].[All]" allUniqueName="[Iniciativa UF CSN].[Descrição da Forma de Gestão].[All]" dimensionUniqueName="[Iniciativa UF CSN]" displayFolder="" count="0" unbalanced="0"/>
    <cacheHierarchy uniqueName="[Iniciativa UF CSN].[Email Coordenador Estadual]" caption="Email Coordenador Estadual" attribute="1" defaultMemberUniqueName="[Iniciativa UF CSN].[Email Coordenador Estadual].[All]" allUniqueName="[Iniciativa UF CSN].[Email Coordenador Estadual].[All]" dimensionUniqueName="[Iniciativa UF CSN]" displayFolder="" count="0" unbalanced="0"/>
    <cacheHierarchy uniqueName="[Iniciativa UF CSN].[Email Coordenador Nacional]" caption="Email Coordenador Nacional" attribute="1" defaultMemberUniqueName="[Iniciativa UF CSN].[Email Coordenador Nacional].[All]" allUniqueName="[Iniciativa UF CSN].[Email Coordenador Nacional].[All]" dimensionUniqueName="[Iniciativa UF CSN]" displayFolder="" count="0" unbalanced="0"/>
    <cacheHierarchy uniqueName="[Iniciativa UF CSN].[Email Coordenador Regional]" caption="Email Coordenador Regional" attribute="1" defaultMemberUniqueName="[Iniciativa UF CSN].[Email Coordenador Regional].[All]" allUniqueName="[Iniciativa UF CSN].[Email Coordenador Regional].[All]" dimensionUniqueName="[Iniciativa UF CSN]" displayFolder="" count="0" unbalanced="0"/>
    <cacheHierarchy uniqueName="[Iniciativa UF CSN].[Email Gestor Interno]" caption="Email Gestor Interno" attribute="1" defaultMemberUniqueName="[Iniciativa UF CSN].[Email Gestor Interno].[All]" allUniqueName="[Iniciativa UF CSN].[Email Gestor Interno].[All]" dimensionUniqueName="[Iniciativa UF CSN]" displayFolder="" count="0" unbalanced="0"/>
    <cacheHierarchy uniqueName="[Iniciativa UF CSN].[Indicador de Iniciativa Ativa]" caption="Indicador de Iniciativa Ativa" attribute="1" defaultMemberUniqueName="[Iniciativa UF CSN].[Indicador de Iniciativa Ativa].[All]" allUniqueName="[Iniciativa UF CSN].[Indicador de Iniciativa Ativa].[All]" dimensionUniqueName="[Iniciativa UF CSN]" displayFolder="" count="0" unbalanced="0"/>
    <cacheHierarchy uniqueName="[Iniciativa UF CSN].[Indicador de Iniciativa Pactuada]" caption="Indicador de Iniciativa Pactuada" attribute="1" defaultMemberUniqueName="[Iniciativa UF CSN].[Indicador de Iniciativa Pactuada].[All]" allUniqueName="[Iniciativa UF CSN].[Indicador de Iniciativa Pactuada].[All]" dimensionUniqueName="[Iniciativa UF CSN]" displayFolder="" count="0" unbalanced="0"/>
    <cacheHierarchy uniqueName="[Iniciativa UF CSN].[Inicaitiva por Gestor Interno UF CSN]" caption="Inicaitiva por Gestor Interno UF CSN" defaultMemberUniqueName="[Iniciativa UF CSN].[Inicaitiva por Gestor Interno UF CSN].[All]" allUniqueName="[Iniciativa UF CSN].[Inicaitiva por Gestor Interno UF CSN].[All]" dimensionUniqueName="[Iniciativa UF CSN]" displayFolder="" count="0" unbalanced="0"/>
    <cacheHierarchy uniqueName="[Iniciativa UF CSN].[Iniciativa por Coordenador Estadual UF CSN]" caption="Iniciativa por Coordenador Estadual UF CSN" defaultMemberUniqueName="[Iniciativa UF CSN].[Iniciativa por Coordenador Estadual UF CSN].[All]" allUniqueName="[Iniciativa UF CSN].[Iniciativa por Coordenador Estadual UF CSN].[All]" dimensionUniqueName="[Iniciativa UF CSN]" displayFolder="" count="0" unbalanced="0"/>
    <cacheHierarchy uniqueName="[Iniciativa UF CSN].[Iniciativa por Coordenador Nacional UF CSN]" caption="Iniciativa por Coordenador Nacional UF CSN" defaultMemberUniqueName="[Iniciativa UF CSN].[Iniciativa por Coordenador Nacional UF CSN].[All]" allUniqueName="[Iniciativa UF CSN].[Iniciativa por Coordenador Nacional UF CSN].[All]" dimensionUniqueName="[Iniciativa UF CSN]" displayFolder="" count="0" unbalanced="0"/>
    <cacheHierarchy uniqueName="[Iniciativa UF CSN].[Iniciativa por Coordenador Regional UF CSN]" caption="Iniciativa por Coordenador Regional UF CSN" defaultMemberUniqueName="[Iniciativa UF CSN].[Iniciativa por Coordenador Regional UF CSN].[All]" allUniqueName="[Iniciativa UF CSN].[Iniciativa por Coordenador Regional UF CSN].[All]" dimensionUniqueName="[Iniciativa UF CSN]" displayFolder="" count="0" unbalanced="0"/>
    <cacheHierarchy uniqueName="[Iniciativa UF CSN].[Iniciativa por Forma de Gestão]" caption="Iniciativa por Forma de Gestão" defaultMemberUniqueName="[Iniciativa UF CSN].[Iniciativa por Forma de Gestão].[All]" allUniqueName="[Iniciativa UF CSN].[Iniciativa por Forma de Gestão].[All]" dimensionUniqueName="[Iniciativa UF CSN]" displayFolder="" count="0" unbalanced="0"/>
    <cacheHierarchy uniqueName="[Iniciativa UF CSN].[Iniciativa por Intensidade de Gestão UF CSN]" caption="Iniciativa por Intensidade de Gestão UF CSN" defaultMemberUniqueName="[Iniciativa UF CSN].[Iniciativa por Intensidade de Gestão UF CSN].[All]" allUniqueName="[Iniciativa UF CSN].[Iniciativa por Intensidade de Gestão UF CSN].[All]" dimensionUniqueName="[Iniciativa UF CSN]" displayFolder="" count="0" unbalanced="0"/>
    <cacheHierarchy uniqueName="[Iniciativa UF CSN].[Iniciativa por Tipo UF CSN]" caption="Iniciativa por Tipo UF CSN" defaultMemberUniqueName="[Iniciativa UF CSN].[Iniciativa por Tipo UF CSN].[All]" allUniqueName="[Iniciativa UF CSN].[Iniciativa por Tipo UF CSN].[All]" dimensionUniqueName="[Iniciativa UF CSN]" displayFolder="" count="0" unbalanced="0"/>
    <cacheHierarchy uniqueName="[Iniciativa UF CSN].[Iniciativa por Tipologia UF CSN]" caption="Iniciativa por Tipologia UF CSN" defaultMemberUniqueName="[Iniciativa UF CSN].[Iniciativa por Tipologia UF CSN].[All]" allUniqueName="[Iniciativa UF CSN].[Iniciativa por Tipologia UF CSN].[All]" dimensionUniqueName="[Iniciativa UF CSN]" displayFolder="" count="0" unbalanced="0"/>
    <cacheHierarchy uniqueName="[Iniciativa UF CSN].[Iniciativas UF CSN]" caption="Iniciativas UF CSN" defaultMemberUniqueName="[Iniciativa UF CSN].[Iniciativas UF CSN].[All]" allUniqueName="[Iniciativa UF CSN].[Iniciativas UF CSN].[All]" dimensionUniqueName="[Iniciativa UF CSN]" displayFolder="" count="0" unbalanced="0"/>
    <cacheHierarchy uniqueName="[Iniciativa UF CSN].[Nº da Iniciativa]" caption="Nº da Iniciativa" attribute="1" defaultMemberUniqueName="[Iniciativa UF CSN].[Nº da Iniciativa].[All]" allUniqueName="[Iniciativa UF CSN].[Nº da Iniciativa].[All]" dimensionUniqueName="[Iniciativa UF CSN]" displayFolder="" count="0" unbalanced="0"/>
    <cacheHierarchy uniqueName="[Iniciativa UF CSN].[Participação de parceiro ou público alvo]" caption="Participação de parceiro ou público alvo" attribute="1" defaultMemberUniqueName="[Iniciativa UF CSN].[Participação de parceiro ou público alvo].[All]" allUniqueName="[Iniciativa UF CSN].[Participação de parceiro ou público alvo].[All]" dimensionUniqueName="[Iniciativa UF CSN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0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0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Descrição de  PPA por Chave]" caption="Descrição de  PPA por Chave" attribute="1" defaultMemberUniqueName="[PPA].[Descrição de  PPA por Chave].[All]" allUniqueName="[PPA].[Descrição de  PPA por Chave].[All]" dimensionUniqueName="[PPA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0" unbalanced="0"/>
    <cacheHierarchy uniqueName="[PPA].[PPA por Chave]" caption="PPA por Chave" defaultMemberUniqueName="[PPA].[PPA por Chave].[All]" allUniqueName="[PPA].[PPA por Chave].[All]" dimensionUniqueName="[PPA]" displayFolder="" count="0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0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grama UF CSN].[Forma Operacionalização]" caption="Forma Operacionalização" attribute="1" defaultMemberUniqueName="[Programa UF CSN].[Forma Operacionalização].[All]" allUniqueName="[Programa UF CSN].[Forma Operacionalização].[All]" dimensionUniqueName="[Programa UF CSN]" displayFolder="" count="0" unbalanced="0"/>
    <cacheHierarchy uniqueName="[Programa UF CSN].[Programa Iniciativa UF CSN]" caption="Programa Iniciativa UF CSN" defaultMemberUniqueName="[Programa UF CSN].[Programa Iniciativa UF CSN].[All]" allUniqueName="[Programa UF CSN].[Programa Iniciativa UF CSN].[All]" dimensionUniqueName="[Programa UF CSN]" displayFolder="" count="0" unbalanced="0"/>
    <cacheHierarchy uniqueName="[Programa UF CSN].[Programa Iniciativa UF CSN por Programa Pai]" caption="Programa Iniciativa UF CSN por Programa Pai" defaultMemberUniqueName="[Programa UF CSN].[Programa Iniciativa UF CSN por Programa Pai].[All]" allUniqueName="[Programa UF CSN].[Programa Iniciativa UF CSN por Programa Pai].[All]" dimensionUniqueName="[Programa UF CSN]" displayFolder="" count="0" unbalanced="0"/>
    <cacheHierarchy uniqueName="[Programa UF CSN].[Programa Iniciativa UF CSN por Tipo]" caption="Programa Iniciativa UF CSN por Tipo" defaultMemberUniqueName="[Programa UF CSN].[Programa Iniciativa UF CSN por Tipo].[All]" allUniqueName="[Programa UF CSN].[Programa Iniciativa UF CSN por Tipo].[All]" dimensionUniqueName="[Programa UF CSN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0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Resultado Numero].[Código de Resultado Numero]" caption="Código de Resultado Numero" attribute="1" defaultMemberUniqueName="[Resultado Numero].[Código de Resultado Numero].[All]" allUniqueName="[Resultado Numero].[Código de Resultado Numero].[All]" dimensionUniqueName="[Resultado Numero]" displayFolder="" count="0" unbalanced="0"/>
    <cacheHierarchy uniqueName="[Resultado Numero].[Resultado Numero]" caption="Resultado Numero" defaultMemberUniqueName="[Resultado Numero].[Resultado Numero].[All]" allUniqueName="[Resultado Numero].[Resultado Numero].[All]" dimensionUniqueName="[Resultado Numero]" displayFolder="" count="0" unbalanced="0"/>
    <cacheHierarchy uniqueName="[Sebrae].[Atr Sigla Região Sebrae]" caption="Atr Sigla Região Sebrae" attribute="1" defaultMemberUniqueName="[Sebrae].[Atr Sigla Região Sebrae].[All]" allUniqueName="[Sebrae].[Atr Sigla Região Sebrae].[All]" dimensionUniqueName="[Sebrae]" displayFolder="Atributos" count="0" unbalanced="0"/>
    <cacheHierarchy uniqueName="[Sebrae].[Sebrae]" caption="Sebrae" defaultMemberUniqueName="[Sebrae].[Sebrae].[All]" allUniqueName="[Sebrae].[Sebrae].[All]" dimensionUniqueName="[Sebrae]" displayFolder="" count="0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2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brae UF CSN].[Sebrae UF CSN]" caption="Sebrae UF CSN" defaultMemberUniqueName="[Sebrae UF CSN].[Sebrae UF CSN].[All]" allUniqueName="[Sebrae UF CSN].[Sebrae UF CSN].[All]" dimensionUniqueName="[Sebrae UF CSN]" displayFolder="" count="0" unbalanced="0"/>
    <cacheHierarchy uniqueName="[Sebrae UF CSN].[Sebrae UF CSN por Região]" caption="Sebrae UF CSN por Região" defaultMemberUniqueName="[Sebrae UF CSN].[Sebrae UF CSN por Região].[All]" allUniqueName="[Sebrae UF CSN].[Sebrae UF CSN por Região].[All]" dimensionUniqueName="[Sebrae UF CSN]" displayFolder="" count="0" unbalanced="0"/>
    <cacheHierarchy uniqueName="[Sebrae UF CSN].[Sebrae UF CSN por Tipo e Região]" caption="Sebrae UF CSN por Tipo e Região" defaultMemberUniqueName="[Sebrae UF CSN].[Sebrae UF CSN por Tipo e Região].[All]" allUniqueName="[Sebrae UF CSN].[Sebrae UF CSN por Tipo e Região].[All]" dimensionUniqueName="[Sebrae UF CSN]" displayFolder="" count="0" unbalanced="0"/>
    <cacheHierarchy uniqueName="[Sebrae UF CSN].[Sebrae UF CSN Sigla]" caption="Sebrae UF CSN Sigla" defaultMemberUniqueName="[Sebrae UF CSN].[Sebrae UF CSN Sigla].[All]" allUniqueName="[Sebrae UF CSN].[Sebrae UF CSN Sigla].[All]" dimensionUniqueName="[Sebrae UF CSN]" displayFolder="" count="0" unbalanced="0"/>
    <cacheHierarchy uniqueName="[Sebrae UF CSN].[Sebrae UF CSN Sigla por Região]" caption="Sebrae UF CSN Sigla por Região" defaultMemberUniqueName="[Sebrae UF CSN].[Sebrae UF CSN Sigla por Região].[All]" allUniqueName="[Sebrae UF CSN].[Sebrae UF CSN Sigla por Região].[All]" dimensionUniqueName="[Sebrae UF CSN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0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Ano e Mês e Dia]" caption="Ano e Mês e Dia" time="1" defaultMemberUniqueName="[Tempo].[Ano e Mês e Dia].[All]" allUniqueName="[Tempo].[Ano e Mês e Dia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ata]" caption="Data" time="1" defaultMemberUniqueName="[Tempo].[Data].[All]" allUniqueName="[Tempo].[Data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Dia]" caption="Dia" time="1" defaultMemberUniqueName="[Tempo].[Dia].[All]" allUniqueName="[Tempo].[Dia].[All]" dimensionUniqueName="[Tempo]" displayFolder="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Número Dia]" caption="Número Dia" attribute="1" time="1" defaultMemberUniqueName="[Tempo].[Número Dia].[All]" allUniqueName="[Tempo].[Número Dia].[All]" dimensionUniqueName="[Tempo]" displayFolder="" count="0" unbalanced="0"/>
    <cacheHierarchy uniqueName="[Tempo].[Número do Ano]" caption="Número do Ano" attribute="1" time="1" defaultMemberUniqueName="[Tempo].[Número do Ano].[All]" allUniqueName="[Tempo].[Número do Ano].[All]" dimensionUniqueName="[Tempo]" displayFolder="" count="0" unbalanced="0"/>
    <cacheHierarchy uniqueName="[Tempo].[Número do Dia]" caption="Número do Dia" attribute="1" time="1" defaultMemberUniqueName="[Tempo].[Número do Dia].[All]" allUniqueName="[Tempo].[Número do Dia].[All]" dimensionUniqueName="[Tempo]" displayFolder="" count="0" unbalanced="0"/>
    <cacheHierarchy uniqueName="[Tempo].[Número do Mês]" caption="Número do Mês" attribute="1" time="1" defaultMemberUniqueName="[Tempo].[Número do Mês].[All]" allUniqueName="[Tempo].[Número do Mês].[All]" dimensionUniqueName="[Tempo]" displayFolder="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Tipo Público Alvo].[Chave Artificial de Tipo Público Alvo]" caption="Chave Artificial de Tipo Público Alvo" attribute="1" keyAttribute="1" defaultMemberUniqueName="[Tipo Público Alvo].[Chave Artificial de Tipo Público Alvo].[All]" allUniqueName="[Tipo Público Alvo].[Chave Artificial de Tipo Público Alvo].[All]" dimensionUniqueName="[Tipo Público Alvo]" displayFolder="" count="0" unbalanced="0"/>
    <cacheHierarchy uniqueName="[Tipo Público Alvo].[Código de Tipo de Público Alvo]" caption="Código de Tipo de Público Alvo" attribute="1" defaultMemberUniqueName="[Tipo Público Alvo].[Código de Tipo de Público Alvo].[All]" allUniqueName="[Tipo Público Alvo].[Código de Tipo de Público Alvo].[All]" dimensionUniqueName="[Tipo Público Alvo]" displayFolder="" count="0" unbalanced="0"/>
    <cacheHierarchy uniqueName="[Tipo Público Alvo].[Tipo Público Alvo]" caption="Tipo Público Alvo" defaultMemberUniqueName="[Tipo Público Alvo].[Tipo Público Alvo].[All]" allUniqueName="[Tipo Público Alvo].[Tipo Público Alvo].[All]" dimensionUniqueName="[Tipo Público Alvo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0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ção UF CSN].[Chave Artificial de Ação]" caption="Chave Artificial de Ação" attribute="1" keyAttribute="1" defaultMemberUniqueName="[Ação UF CSN].[Chave Artificial de Ação].[All]" allUniqueName="[Ação UF CSN].[Chave Artificial de Ação].[All]" dimensionUniqueName="[Ação UF CSN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iciativa UF CSN].[Chave Artificial de Etapa Iniciativa]" caption="Chave Artificial de Etapa Iniciativa" attribute="1" defaultMemberUniqueName="[Iniciativa UF CSN].[Chave Artificial de Etapa Iniciativa].[All]" allUniqueName="[Iniciativa UF CSN].[Chave Artificial de Etapa Iniciativa].[All]" dimensionUniqueName="[Iniciativa UF CSN]" displayFolder="" count="0" unbalanced="0" hidden="1"/>
    <cacheHierarchy uniqueName="[Iniciativa UF CSN].[Chave Artificial de Iniciativa]" caption="Chave Artificial de Iniciativa" attribute="1" keyAttribute="1" defaultMemberUniqueName="[Iniciativa UF CSN].[Chave Artificial de Iniciativa].[All]" allUniqueName="[Iniciativa UF CSN].[Chave Artificial de Iniciativa].[All]" dimensionUniqueName="[Iniciativa UF CSN]" displayFolder="" count="0" unbalanced="0" hidden="1"/>
    <cacheHierarchy uniqueName="[Iniciativa UF CSN].[Código de Coordenador Estadual]" caption="Código de Coordenador Estadual" attribute="1" defaultMemberUniqueName="[Iniciativa UF CSN].[Código de Coordenador Estadual].[All]" allUniqueName="[Iniciativa UF CSN].[Código de Coordenador Estadual].[All]" dimensionUniqueName="[Iniciativa UF CSN]" displayFolder="" count="0" unbalanced="0" hidden="1"/>
    <cacheHierarchy uniqueName="[Iniciativa UF CSN].[Código de Coordenador Nacional]" caption="Código de Coordenador Nacional" attribute="1" defaultMemberUniqueName="[Iniciativa UF CSN].[Código de Coordenador Nacional].[All]" allUniqueName="[Iniciativa UF CSN].[Código de Coordenador Nacional].[All]" dimensionUniqueName="[Iniciativa UF CSN]" displayFolder="" count="0" unbalanced="0" hidden="1"/>
    <cacheHierarchy uniqueName="[Iniciativa UF CSN].[Código de Coordenador Regional]" caption="Código de Coordenador Regional" attribute="1" defaultMemberUniqueName="[Iniciativa UF CSN].[Código de Coordenador Regional].[All]" allUniqueName="[Iniciativa UF CSN].[Código de Coordenador Regional].[All]" dimensionUniqueName="[Iniciativa UF CSN]" displayFolder="" count="0" unbalanced="0" hidden="1"/>
    <cacheHierarchy uniqueName="[Iniciativa UF CSN].[Código de Gestor Interno]" caption="Código de Gestor Interno" attribute="1" defaultMemberUniqueName="[Iniciativa UF CSN].[Código de Gestor Interno].[All]" allUniqueName="[Iniciativa UF CSN].[Código de Gestor Interno].[All]" dimensionUniqueName="[Iniciativa UF CSN]" displayFolder="" count="0" unbalanced="0" hidden="1"/>
    <cacheHierarchy uniqueName="[Iniciativa UF CSN].[Código de Iniciativa]" caption="Código de Iniciativa" attribute="1" defaultMemberUniqueName="[Iniciativa UF CSN].[Código de Iniciativa].[All]" allUniqueName="[Iniciativa UF CSN].[Código de Iniciativa].[All]" dimensionUniqueName="[Iniciativa UF CSN]" displayFolder="" count="0" unbalanced="0" hidden="1"/>
    <cacheHierarchy uniqueName="[Iniciativa UF CSN].[Código de Intensidade de Gestão de Iniciativa]" caption="Código de Intensidade de Gestão de Iniciativa" attribute="1" defaultMemberUniqueName="[Iniciativa UF CSN].[Código de Intensidade de Gestão de Iniciativa].[All]" allUniqueName="[Iniciativa UF CSN].[Código de Intensidade de Gestão de Iniciativa].[All]" dimensionUniqueName="[Iniciativa UF CSN]" displayFolder="" count="0" unbalanced="0" hidden="1"/>
    <cacheHierarchy uniqueName="[Iniciativa UF CSN].[Código de Tipo de Iniciativa]" caption="Código de Tipo de Iniciativa" attribute="1" defaultMemberUniqueName="[Iniciativa UF CSN].[Código de Tipo de Iniciativa].[All]" allUniqueName="[Iniciativa UF CSN].[Código de Tipo de Iniciativa].[All]" dimensionUniqueName="[Iniciativa UF CSN]" displayFolder="" count="0" unbalanced="0" hidden="1"/>
    <cacheHierarchy uniqueName="[Iniciativa UF CSN].[Código de Tipologia de Iniciativa]" caption="Código de Tipologia de Iniciativa" attribute="1" defaultMemberUniqueName="[Iniciativa UF CSN].[Código de Tipologia de Iniciativa].[All]" allUniqueName="[Iniciativa UF CSN].[Código de Tipologia de Iniciativa].[All]" dimensionUniqueName="[Iniciativa UF CSN]" displayFolder="" count="0" unbalanced="0" hidden="1"/>
    <cacheHierarchy uniqueName="[Iniciativa UF CSN].[Coordenador Estadual]" caption="Coordenador Estadual" attribute="1" defaultMemberUniqueName="[Iniciativa UF CSN].[Coordenador Estadual].[All]" allUniqueName="[Iniciativa UF CSN].[Coordenador Estadual].[All]" dimensionUniqueName="[Iniciativa UF CSN]" displayFolder="" count="0" unbalanced="0" hidden="1"/>
    <cacheHierarchy uniqueName="[Iniciativa UF CSN].[Coordenador Nacional]" caption="Coordenador Nacional" attribute="1" defaultMemberUniqueName="[Iniciativa UF CSN].[Coordenador Nacional].[All]" allUniqueName="[Iniciativa UF CSN].[Coordenador Nacional].[All]" dimensionUniqueName="[Iniciativa UF CSN]" displayFolder="" count="0" unbalanced="0" hidden="1"/>
    <cacheHierarchy uniqueName="[Iniciativa UF CSN].[Coordenador Regional]" caption="Coordenador Regional" attribute="1" defaultMemberUniqueName="[Iniciativa UF CSN].[Coordenador Regional].[All]" allUniqueName="[Iniciativa UF CSN].[Coordenador Regional].[All]" dimensionUniqueName="[Iniciativa UF CSN]" displayFolder="" count="0" unbalanced="0" hidden="1"/>
    <cacheHierarchy uniqueName="[Iniciativa UF CSN].[Descrição de Tipo de Iniciativa]" caption="Descrição de Tipo de Iniciativa" attribute="1" defaultMemberUniqueName="[Iniciativa UF CSN].[Descrição de Tipo de Iniciativa].[All]" allUniqueName="[Iniciativa UF CSN].[Descrição de Tipo de Iniciativa].[All]" dimensionUniqueName="[Iniciativa UF CSN]" displayFolder="" count="0" unbalanced="0" hidden="1"/>
    <cacheHierarchy uniqueName="[Iniciativa UF CSN].[Descrição de Tipologia de Iniciativa]" caption="Descrição de Tipologia de Iniciativa" attribute="1" defaultMemberUniqueName="[Iniciativa UF CSN].[Descrição de Tipologia de Iniciativa].[All]" allUniqueName="[Iniciativa UF CSN].[Descrição de Tipologia de Iniciativa].[All]" dimensionUniqueName="[Iniciativa UF CSN]" displayFolder="" count="0" unbalanced="0" hidden="1"/>
    <cacheHierarchy uniqueName="[Iniciativa UF CSN].[Descrição de Tipologia por Tipo]" caption="Descrição de Tipologia por Tipo" attribute="1" defaultMemberUniqueName="[Iniciativa UF CSN].[Descrição de Tipologia por Tipo].[All]" allUniqueName="[Iniciativa UF CSN].[Descrição de Tipologia por Tipo].[All]" dimensionUniqueName="[Iniciativa UF CSN]" displayFolder="" count="0" unbalanced="0" hidden="1"/>
    <cacheHierarchy uniqueName="[Iniciativa UF CSN].[Gestor Interno]" caption="Gestor Interno" attribute="1" defaultMemberUniqueName="[Iniciativa UF CSN].[Gestor Interno].[All]" allUniqueName="[Iniciativa UF CSN].[Gestor Interno].[All]" dimensionUniqueName="[Iniciativa UF CSN]" displayFolder="" count="0" unbalanced="0" hidden="1"/>
    <cacheHierarchy uniqueName="[Iniciativa UF CSN].[Iniciativa]" caption="Iniciativa" attribute="1" defaultMemberUniqueName="[Iniciativa UF CSN].[Iniciativa].[All]" allUniqueName="[Iniciativa UF CSN].[Iniciativa].[All]" dimensionUniqueName="[Iniciativa UF CSN]" displayFolder="" count="0" unbalanced="0" hidden="1"/>
    <cacheHierarchy uniqueName="[Iniciativa UF CSN].[Intensidade de Gestão de Iniciativa]" caption="Intensidade de Gestão de Iniciativa" attribute="1" defaultMemberUniqueName="[Iniciativa UF CSN].[Intensidade de Gestão de Iniciativa].[All]" allUniqueName="[Iniciativa UF CSN].[Intensidade de Gestão de Iniciativa].[All]" dimensionUniqueName="[Iniciativa UF CSN]" displayFolder="" count="0" unbalanced="0" hidden="1"/>
    <cacheHierarchy uniqueName="[Iniciativa UF CSN].[Sk Sebrae]" caption="Sk Sebrae" attribute="1" defaultMemberUniqueName="[Iniciativa UF CSN].[Sk Sebrae].[All]" allUniqueName="[Iniciativa UF CSN].[Sk Sebrae].[All]" dimensionUniqueName="[Iniciativa UF CSN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grama UF CSN].[Chave Artificial de Programa]" caption="Chave Artificial de Programa" attribute="1" keyAttribute="1" defaultMemberUniqueName="[Programa UF CSN].[Chave Artificial de Programa].[All]" allUniqueName="[Programa UF CSN].[Chave Artificial de Programa].[All]" dimensionUniqueName="[Programa UF CSN]" displayFolder="" count="0" unbalanced="0" hidden="1"/>
    <cacheHierarchy uniqueName="[Programa UF CSN].[Código de Forma Operacionalização]" caption="Código de Forma Operacionalização" attribute="1" defaultMemberUniqueName="[Programa UF CSN].[Código de Forma Operacionalização].[All]" allUniqueName="[Programa UF CSN].[Código de Forma Operacionalização].[All]" dimensionUniqueName="[Programa UF CSN]" displayFolder="" count="0" unbalanced="0" hidden="1"/>
    <cacheHierarchy uniqueName="[Programa UF CSN].[Código de Programa Pai]" caption="Código de Programa Pai" attribute="1" defaultMemberUniqueName="[Programa UF CSN].[Código de Programa Pai].[All]" allUniqueName="[Programa UF CSN].[Código de Programa Pai].[All]" dimensionUniqueName="[Programa UF CSN]" displayFolder="" count="0" unbalanced="0" hidden="1"/>
    <cacheHierarchy uniqueName="[Programa UF CSN].[Nome de Programa]" caption="Nome de Programa" attribute="1" defaultMemberUniqueName="[Programa UF CSN].[Nome de Programa].[All]" allUniqueName="[Programa UF CSN].[Nome de Programa].[All]" dimensionUniqueName="[Programa UF CSN]" displayFolder="" count="0" unbalanced="0" hidden="1"/>
    <cacheHierarchy uniqueName="[Programa UF CSN].[Nome de Programa Pai]" caption="Nome de Programa Pai" attribute="1" defaultMemberUniqueName="[Programa UF CSN].[Nome de Programa Pai].[All]" allUniqueName="[Programa UF CSN].[Nome de Programa Pai].[All]" dimensionUniqueName="[Programa UF CSN]" displayFolder="" count="0" unbalanced="0" hidden="1"/>
    <cacheHierarchy uniqueName="[Programa UF CSN].[Tipo de Programa]" caption="Tipo de Programa" attribute="1" defaultMemberUniqueName="[Programa UF CSN].[Tipo de Programa].[All]" allUniqueName="[Programa UF CSN].[Tipo de Programa].[All]" dimensionUniqueName="[Programa UF CSN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Atributos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Resultado Numero].[Chave Artificial de Resultado Numero]" caption="Chave Artificial de Resultado Numero" attribute="1" keyAttribute="1" defaultMemberUniqueName="[Resultado Numero].[Chave Artificial de Resultado Numero].[All]" allUniqueName="[Resultado Numero].[Chave Artificial de Resultado Numero].[All]" dimensionUniqueName="[Resultado Numero]" displayFolder="" count="0" unbalanced="0" hidden="1"/>
    <cacheHierarchy uniqueName="[Resultado Numero].[Descrição de Resultado Numero]" caption="Descrição de Resultado Numero" attribute="1" defaultMemberUniqueName="[Resultado Numero].[Descrição de Resultado Numero].[All]" allUniqueName="[Resultado Numero].[Descrição de Resultado Numero].[All]" dimensionUniqueName="[Resultado Numero]" displayFolder="" count="0" unbalanced="0" hidden="1"/>
    <cacheHierarchy uniqueName="[Sebrae].[Atr Descrição Região Sebrae]" caption="Atr Descrição Região Sebrae" attribute="1" defaultMemberUniqueName="[Sebrae].[Atr Descrição Região Sebrae].[All]" allUniqueName="[Sebrae].[Atr Descrição Região Sebrae].[All]" dimensionUniqueName="[Sebrae]" displayFolder="Atributos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Atr Descrição Região Sebrae]" caption="Atr Descrição Região Sebrae" attribute="1" defaultMemberUniqueName="[Sebrae UF].[Atr Descrição Região Sebrae].[All]" allUniqueName="[Sebrae UF].[Atr Descrição Região Sebrae].[All]" dimensionUniqueName="[Sebrae UF]" displayFolder="Atributos" count="0" unbalanced="0" hidden="1"/>
    <cacheHierarchy uniqueName="[Sebrae UF].[Atr Sigla Região Sebrae]" caption="Atr Sigla Região Sebrae" attribute="1" defaultMemberUniqueName="[Sebrae UF].[Atr Sigla Região Sebrae].[All]" allUniqueName="[Sebrae UF].[Atr Sigla Região Sebrae].[All]" dimensionUniqueName="[Sebrae UF]" displayFolder="Atributos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 CSN].[Atr Descrição Região Sebrae UF CSN]" caption="Atr Descrição Região Sebrae UF CSN" attribute="1" defaultMemberUniqueName="[Sebrae UF CSN].[Atr Descrição Região Sebrae UF CSN].[All]" allUniqueName="[Sebrae UF CSN].[Atr Descrição Região Sebrae UF CSN].[All]" dimensionUniqueName="[Sebrae UF CSN]" displayFolder="Atributos" count="0" unbalanced="0" hidden="1"/>
    <cacheHierarchy uniqueName="[Sebrae UF CSN].[Atr Sigla Região Sebrae UF CSN]" caption="Atr Sigla Região Sebrae UF CSN" attribute="1" defaultMemberUniqueName="[Sebrae UF CSN].[Atr Sigla Região Sebrae UF CSN].[All]" allUniqueName="[Sebrae UF CSN].[Atr Sigla Região Sebrae UF CSN].[All]" dimensionUniqueName="[Sebrae UF CSN]" displayFolder="Atributos" count="0" unbalanced="0" hidden="1"/>
    <cacheHierarchy uniqueName="[Sebrae UF CSN].[Chave Artificial de Sebrae UF CSN]" caption="Chave Artificial de Sebrae UF CSN" attribute="1" keyAttribute="1" defaultMemberUniqueName="[Sebrae UF CSN].[Chave Artificial de Sebrae UF CSN].[All]" allUniqueName="[Sebrae UF CSN].[Chave Artificial de Sebrae UF CSN].[All]" dimensionUniqueName="[Sebrae UF CSN]" displayFolder="" count="0" unbalanced="0" hidden="1"/>
    <cacheHierarchy uniqueName="[Sebrae UF CSN].[Chave de Região Sebrae UF CSN]" caption="Chave de Região Sebrae UF CSN" attribute="1" defaultMemberUniqueName="[Sebrae UF CSN].[Chave de Região Sebrae UF CSN].[All]" allUniqueName="[Sebrae UF CSN].[Chave de Região Sebrae UF CSN].[All]" dimensionUniqueName="[Sebrae UF CSN]" displayFolder="" count="0" unbalanced="0" hidden="1"/>
    <cacheHierarchy uniqueName="[Sebrae UF CSN].[Descrição de Região de Sebrae UF CSN]" caption="Descrição de Região de Sebrae UF CSN" attribute="1" defaultMemberUniqueName="[Sebrae UF CSN].[Descrição de Região de Sebrae UF CSN].[All]" allUniqueName="[Sebrae UF CSN].[Descrição de Região de Sebrae UF CSN].[All]" dimensionUniqueName="[Sebrae UF CSN]" displayFolder="" count="0" unbalanced="0" hidden="1"/>
    <cacheHierarchy uniqueName="[Sebrae UF CSN].[Descrição de Sebrae UF CSN]" caption="Descrição de Sebrae UF CSN" attribute="1" defaultMemberUniqueName="[Sebrae UF CSN].[Descrição de Sebrae UF CSN].[All]" allUniqueName="[Sebrae UF CSN].[Descrição de Sebrae UF CSN].[All]" dimensionUniqueName="[Sebrae UF CSN]" displayFolder="" count="0" unbalanced="0" hidden="1"/>
    <cacheHierarchy uniqueName="[Sebrae UF CSN].[Descrição de Tipo de Sebrae UF CSN]" caption="Descrição de Tipo de Sebrae UF CSN" attribute="1" defaultMemberUniqueName="[Sebrae UF CSN].[Descrição de Tipo de Sebrae UF CSN].[All]" allUniqueName="[Sebrae UF CSN].[Descrição de Tipo de Sebrae UF CSN].[All]" dimensionUniqueName="[Sebrae UF CSN]" displayFolder="" count="0" unbalanced="0" hidden="1"/>
    <cacheHierarchy uniqueName="[Sebrae UF CSN].[Sigla de Sebrae UF CSN]" caption="Sigla de Sebrae UF CSN" attribute="1" defaultMemberUniqueName="[Sebrae UF CSN].[Sigla de Sebrae UF CSN].[All]" allUniqueName="[Sebrae UF CSN].[Sigla de Sebrae UF CSN].[All]" dimensionUniqueName="[Sebrae UF CSN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Data do Calendário]" caption="Data do Calendário" attribute="1" time="1" defaultMemberUniqueName="[Tempo].[Data do Calendário].[All]" allUniqueName="[Tempo].[Data do Calendário].[All]" dimensionUniqueName="[Tempo]" displayFolder="" count="0" unbalanced="0" hidden="1"/>
    <cacheHierarchy uniqueName="[Tempo].[Nome do Mês Reduzido]" caption="Nome do Mês Reduzido" attribute="1" time="1" defaultMemberUniqueName="[Tempo].[Nome do Mês Reduzido].[All]" allUniqueName="[Tempo].[Nome do Mês Reduzido].[All]" dimensionUniqueName="[Tempo]" displayFolder="Atributos" count="0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Tipo Público Alvo].[Descrição de Tipo de Público Alvo]" caption="Descrição de Tipo de Público Alvo" attribute="1" defaultMemberUniqueName="[Tipo Público Alvo].[Descrição de Tipo de Público Alvo].[All]" allUniqueName="[Tipo Público Alvo].[Descrição de Tipo de Público Alvo].[All]" dimensionUniqueName="[Tipo Público Alvo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Quantidade de Carga Horária]" caption="Quantidade de Carga Horária" measure="1" displayFolder="" measureGroup="Capacitação - UC" count="0"/>
    <cacheHierarchy uniqueName="[Measures].[Valor de Despesa Comprometido]" caption="Valor de Despesa Comprometido" measure="1" displayFolder="" measureGroup="Comprometimento de Despesa" count="0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]" caption="Nº de Clientes Pessoa Física Atendida" measure="1" displayFolder="" measureGroup="Execução Atendimento CPF Atendida" count="0"/>
    <cacheHierarchy uniqueName="[Measures].[Nº de Clientes Pessoa Física Potencial Executado]" caption="Nº de Clientes Pessoa Física Potencial Executado" measure="1" displayFolder="" measureGroup="Execução Atendimento CPF Potencial" count="0"/>
    <cacheHierarchy uniqueName="[Measures].[Nº de Clientes Pessoa Jurídica Executado]" caption="Nº de Clientes Pessoa Jurídica Executado" measure="1" displayFolder="" measureGroup="Execução Atendimento CN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CSN]" caption="Valor de Despesa Executado CSN" measure="1" displayFolder="" measureGroup="Execução Despesa CSN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Despesa Orçado - Original CSN]" caption="Valor de Despesa Orçado - Original CSN" measure="1" displayFolder="" measureGroup="Orçamento Despesa CSN" count="0"/>
    <cacheHierarchy uniqueName="[Measures].[Valor de Despesa Orçado - Pactuado CSN]" caption="Valor de Despesa Orçado - Pactuado CSN" measure="1" displayFolder="" measureGroup="Orçamento Despesa CSN" count="0"/>
    <cacheHierarchy uniqueName="[Measures].[Valor de Despesa Orçado - Ajustado CSN]" caption="Valor de Despesa Orçado - Ajustado CSN" measure="1" displayFolder="" measureGroup="Orçamento Despesa CSN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° de Clientes]" caption="N° de Cliente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993736308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8">
  <r>
    <x v="0"/>
    <s v="AC000627ATPS"/>
    <s v="PROGRAMA NACIONAL - Gestão Estratégica de Pessoas"/>
    <s v="PG_Diagnóstico de Maturidade dos processos de gestão de pessoas - pontos - Obter"/>
    <n v="4.3"/>
    <x v="0"/>
  </r>
  <r>
    <x v="0"/>
    <s v="AC000627ATPS"/>
    <s v="PROGRAMA NACIONAL - Gestão Estratégica de Pessoas"/>
    <s v="PG_Favorabilidade do clima organizacional - % - Obter"/>
    <n v="71"/>
    <x v="1"/>
  </r>
  <r>
    <x v="0"/>
    <s v="AC000627ATPS"/>
    <s v="PROGRAMA NACIONAL - Gestão Estratégica de Pessoas"/>
    <s v="PG_Grau de implementação do SGP 9.0 no Sistema Sebrae - % - Obter"/>
    <n v="100"/>
    <x v="2"/>
  </r>
  <r>
    <x v="0"/>
    <s v="AC000629ATPS"/>
    <s v="PROGRAMA NACIONAL - Cliente em Foco"/>
    <s v="PG_Atendimento por cliente - Número - Obter"/>
    <n v="2"/>
    <x v="3"/>
  </r>
  <r>
    <x v="0"/>
    <s v="AC000629ATPS"/>
    <s v="PROGRAMA NACIONAL - Cliente em Foco"/>
    <s v="PG_Clientes atendidos por serviços digitais - Número - Obter"/>
    <n v="14000"/>
    <x v="4"/>
  </r>
  <r>
    <x v="0"/>
    <s v="AC000629ATPS"/>
    <s v="PROGRAMA NACIONAL - Cliente em Foco"/>
    <s v="PG_Cobertura do Atendimento (microempresas e empresas de pequeno porte) - % - Obter"/>
    <n v="28"/>
    <x v="5"/>
  </r>
  <r>
    <x v="0"/>
    <s v="AC000629ATPS"/>
    <s v="PROGRAMA NACIONAL - Cliente em Foco"/>
    <s v="PG_Pequenos Negócios Atendidos - Número - Obter"/>
    <n v="12800"/>
    <x v="6"/>
  </r>
  <r>
    <x v="0"/>
    <s v="AC000629ATPS"/>
    <s v="PROGRAMA NACIONAL - Cliente em Foco"/>
    <s v="PG_Recomendação (NPS) - pontos - Obter"/>
    <n v="85"/>
    <x v="7"/>
  </r>
  <r>
    <x v="0"/>
    <s v="AC000672ATPS"/>
    <s v="PROGRAMA NACIONAL - Brasil + Inovador"/>
    <s v="PG_Inovação e Modernização - % - Obter"/>
    <n v="70"/>
    <x v="2"/>
  </r>
  <r>
    <x v="0"/>
    <s v="AC000672ATPS"/>
    <s v="PROGRAMA NACIONAL - Brasil + Inovador"/>
    <s v="PG_Municípios com ecossistemas de inovação mapeados - Número - Obter"/>
    <n v="1"/>
    <x v="8"/>
  </r>
  <r>
    <x v="0"/>
    <s v="AC000672ATPS"/>
    <s v="PROGRAMA NACIONAL - Brasil + Inovador"/>
    <s v="PG_Pequenos Negócios atendidos com solução de Inovação - Número - Obter"/>
    <n v="2000"/>
    <x v="9"/>
  </r>
  <r>
    <x v="0"/>
    <s v="AC000673ATPS"/>
    <s v="PROGRAMA NACIONAL - Ambiente de Negócios"/>
    <s v="PG_Município com presença continuada de técnico residente do Sebrae na microrregião. - Número - Obter"/>
    <n v="10"/>
    <x v="10"/>
  </r>
  <r>
    <x v="0"/>
    <s v="AC000673ATPS"/>
    <s v="PROGRAMA NACIONAL - Ambiente de Negócios"/>
    <s v="PG_Municípios com conjunto de políticas públicas para melhoria do ambiente de negócios implementado - Número - Obter"/>
    <n v="7"/>
    <x v="11"/>
  </r>
  <r>
    <x v="0"/>
    <s v="AC000673ATPS"/>
    <s v="PROGRAMA NACIONAL - Ambiente de Negócios"/>
    <s v="PG_Municípios com projetos de mobilização e articulação de lideranças implementados - Número - Obter"/>
    <n v="11"/>
    <x v="10"/>
  </r>
  <r>
    <x v="0"/>
    <s v="AC000673ATPS"/>
    <s v="PROGRAMA NACIONAL - Ambiente de Negócios"/>
    <s v="PG_Tempo de abertura de empresas - horas - Obter"/>
    <n v="48"/>
    <x v="12"/>
  </r>
  <r>
    <x v="0"/>
    <s v="AC000677ATPS"/>
    <s v="PROGRAMA NACIONAL - Portfólio em Rede"/>
    <s v="PG_Aplicabilidade - Pontos (0 a 10) - Obter"/>
    <n v="7"/>
    <x v="2"/>
  </r>
  <r>
    <x v="0"/>
    <s v="AC000677ATPS"/>
    <s v="PROGRAMA NACIONAL - Portfólio em Rede"/>
    <s v="PG_Efetividade - Pontos (0 a 10) - Obter"/>
    <n v="7"/>
    <x v="2"/>
  </r>
  <r>
    <x v="0"/>
    <s v="AC000677ATPS"/>
    <s v="PROGRAMA NACIONAL - Portfólio em Rede"/>
    <s v="PG_NPS (Net Promoter Score) de Produto ou Serviço - pontos - Obter"/>
    <n v="80"/>
    <x v="2"/>
  </r>
  <r>
    <x v="0"/>
    <s v="AC000689ATPS"/>
    <s v="PROGRAMA NACIONAL - Gestão da Marca"/>
    <s v="PG_Imagem junto à Sociedade - Pontos (0 a 10) - Obter"/>
    <n v="8.9"/>
    <x v="13"/>
  </r>
  <r>
    <x v="0"/>
    <s v="AC000689ATPS"/>
    <s v="PROGRAMA NACIONAL - Gestão da Marca"/>
    <s v="PG_Imagem junto aos Pequenos Negócios - Pontos (0 a 10) - Obter"/>
    <n v="8.6999999999999993"/>
    <x v="14"/>
  </r>
  <r>
    <x v="0"/>
    <s v="AC000695ATPS"/>
    <s v="PROGRAMA NACIONAL - Educação Empreendedora"/>
    <s v="PG_Atendimento a estudantes em soluções de Educação Empreendedora - Número - Obter"/>
    <n v="14000"/>
    <x v="15"/>
  </r>
  <r>
    <x v="0"/>
    <s v="AC000695ATPS"/>
    <s v="PROGRAMA NACIONAL - Educação Empreendedora"/>
    <s v="PG_Escolas com projeto Escola Empreendedora implementado - Número - Obter"/>
    <n v="5"/>
    <x v="16"/>
  </r>
  <r>
    <x v="0"/>
    <s v="AC000695ATPS"/>
    <s v="PROGRAMA NACIONAL - Educação Empreendedora"/>
    <s v="PG_Professores atendidos em soluções de Educação Empreendedora - professores - Obter"/>
    <n v="1000"/>
    <x v="17"/>
  </r>
  <r>
    <x v="0"/>
    <s v="AC000695ATPS"/>
    <s v="PROGRAMA NACIONAL - Educação Empreendedora"/>
    <s v="PG_Recomendação (NPS) - Professores - pontos - Obter"/>
    <n v="80"/>
    <x v="18"/>
  </r>
  <r>
    <x v="0"/>
    <s v="AC000698ATPS"/>
    <s v="PROGRAMA NACIONAL - Sebrae + Finanças"/>
    <s v="PG_Clientes com garantia do Fampe assistidos na fase pós-crédito - % - Obter"/>
    <n v="90"/>
    <x v="19"/>
  </r>
  <r>
    <x v="0"/>
    <s v="AC000704ATPS"/>
    <s v="PROGRAMA NACIONAL - Brasil + Competitivo"/>
    <s v="PG_Produtividade do Trabalho - % - Aumentar"/>
    <n v="25"/>
    <x v="20"/>
  </r>
  <r>
    <x v="0"/>
    <s v="AC000704ATPS"/>
    <s v="PROGRAMA NACIONAL - Brasil + Competitivo"/>
    <s v="PG_Taxa de Alcance - Faturamento - % - Obter"/>
    <n v="79"/>
    <x v="19"/>
  </r>
  <r>
    <x v="0"/>
    <s v="AC000705ATPS"/>
    <s v="PROGRAMA NACIONAL - Sebrae + Receitas"/>
    <s v="PG_Geração de Receita Própria - % - Obter"/>
    <n v="5"/>
    <x v="21"/>
  </r>
  <r>
    <x v="0"/>
    <s v="AC000706ATPS"/>
    <s v="PROGRAMA NACIONAL - Transformação Organizacional"/>
    <s v="PG_Equipamentos de TI com vida útil exaurida - % - Obter"/>
    <n v="6"/>
    <x v="2"/>
  </r>
  <r>
    <x v="0"/>
    <s v="AC000706ATPS"/>
    <s v="PROGRAMA NACIONAL - Transformação Organizacional"/>
    <s v="PG_Incidentes de segurança tratados - % - Obter"/>
    <n v="80"/>
    <x v="2"/>
  </r>
  <r>
    <x v="0"/>
    <s v="AC000707ATPS"/>
    <s v="PROGRAMA NACIONAL - Inteligência de Dados"/>
    <s v="PG_Índice Gartner de Data &amp; Analytics - Pontos (1 a 5) - Aumentar"/>
    <n v="2"/>
    <x v="22"/>
  </r>
  <r>
    <x v="0"/>
    <s v="AC000708ATPS"/>
    <s v="PROGRAMA NACIONAL - Portfólio em Rede"/>
    <s v="PG_Aplicabilidade - Pontos (0 a 10) - Obter"/>
    <n v="7"/>
    <x v="23"/>
  </r>
  <r>
    <x v="0"/>
    <s v="AC000708ATPS"/>
    <s v="PROGRAMA NACIONAL - Portfólio em Rede"/>
    <s v="PG_Efetividade - Pontos (0 a 10) - Obter"/>
    <n v="7"/>
    <x v="24"/>
  </r>
  <r>
    <x v="0"/>
    <s v="AC000708ATPS"/>
    <s v="PROGRAMA NACIONAL - Portfólio em Rede"/>
    <s v="PG_NPS (Net Promoter Score) de Produto ou Serviço - pontos - Obter"/>
    <n v="80"/>
    <x v="2"/>
  </r>
  <r>
    <x v="0"/>
    <s v="AC000709ATPS"/>
    <s v="PROGRAMA NACIONAL - Transformação Digital"/>
    <s v="PG_Clientes atendidos por serviços digitais - Número - Obter"/>
    <n v="13377"/>
    <x v="4"/>
  </r>
  <r>
    <x v="0"/>
    <s v="AC000709ATPS"/>
    <s v="PROGRAMA NACIONAL - Transformação Digital"/>
    <s v="PG_Downloads do aplicativo Sebrae - Número - Obter"/>
    <n v="1000"/>
    <x v="25"/>
  </r>
  <r>
    <x v="0"/>
    <s v="AC000709ATPS"/>
    <s v="PROGRAMA NACIONAL - Transformação Digital"/>
    <s v="PG_Índice de Maturidade Digital do Sistema Sebrae - Pontos (1 a 5) - Obter"/>
    <n v="2"/>
    <x v="26"/>
  </r>
  <r>
    <x v="1"/>
    <s v="AL000739ATPS"/>
    <s v="PROGRAMA NACIONAL - Cliente em Foco"/>
    <s v="PG_Atendimento por cliente - Número - Obter"/>
    <n v="1.9"/>
    <x v="27"/>
  </r>
  <r>
    <x v="1"/>
    <s v="AL000739ATPS"/>
    <s v="PROGRAMA NACIONAL - Cliente em Foco"/>
    <s v="PG_Clientes atendidos por serviços digitais - Número - Obter"/>
    <n v="45000"/>
    <x v="28"/>
  </r>
  <r>
    <x v="1"/>
    <s v="AL000739ATPS"/>
    <s v="PROGRAMA NACIONAL - Cliente em Foco"/>
    <s v="PG_Cobertura do Atendimento (microempresas e empresas de pequeno porte) - % - Obter"/>
    <n v="20"/>
    <x v="29"/>
  </r>
  <r>
    <x v="1"/>
    <s v="AL000739ATPS"/>
    <s v="PROGRAMA NACIONAL - Cliente em Foco"/>
    <s v="PG_Pequenos Negócios Atendidos - Número - Obter"/>
    <n v="30000"/>
    <x v="30"/>
  </r>
  <r>
    <x v="1"/>
    <s v="AL000739ATPS"/>
    <s v="PROGRAMA NACIONAL - Cliente em Foco"/>
    <s v="PG_Recomendação (NPS) - pontos - Obter"/>
    <n v="80"/>
    <x v="31"/>
  </r>
  <r>
    <x v="1"/>
    <s v="AL000740ATPS"/>
    <s v="PROGRAMA NACIONAL - Brasil + Competitivo"/>
    <s v="PG_Produtividade do Trabalho - % - Aumentar"/>
    <n v="15"/>
    <x v="2"/>
  </r>
  <r>
    <x v="1"/>
    <s v="AL000740ATPS"/>
    <s v="PROGRAMA NACIONAL - Brasil + Competitivo"/>
    <s v="PG_Taxa de Alcance - Faturamento - % - Obter"/>
    <n v="79"/>
    <x v="2"/>
  </r>
  <r>
    <x v="1"/>
    <s v="AL000741ATPS"/>
    <s v="PROGRAMA NACIONAL - Ambiente de Negócios"/>
    <s v="PG_Município com presença continuada de técnico residente do Sebrae na microrregião. - Número - Obter"/>
    <n v="21"/>
    <x v="32"/>
  </r>
  <r>
    <x v="1"/>
    <s v="AL000741ATPS"/>
    <s v="PROGRAMA NACIONAL - Ambiente de Negócios"/>
    <s v="PG_Municípios com conjunto de políticas públicas para melhoria do ambiente de negócios implementado - Número - Obter"/>
    <n v="21"/>
    <x v="33"/>
  </r>
  <r>
    <x v="1"/>
    <s v="AL000741ATPS"/>
    <s v="PROGRAMA NACIONAL - Ambiente de Negócios"/>
    <s v="PG_Municípios com projetos de mobilização e articulação de lideranças implementados - Número - Obter"/>
    <n v="21"/>
    <x v="32"/>
  </r>
  <r>
    <x v="1"/>
    <s v="AL000741ATPS"/>
    <s v="PROGRAMA NACIONAL - Ambiente de Negócios"/>
    <s v="PG_Tempo de abertura de empresas - horas - Obter"/>
    <n v="36"/>
    <x v="34"/>
  </r>
  <r>
    <x v="1"/>
    <s v="AL000743ATPS"/>
    <s v="PROGRAMA NACIONAL - Brasil + Inovador"/>
    <s v="PG_Inovação e Modernização - % - Obter"/>
    <n v="70"/>
    <x v="2"/>
  </r>
  <r>
    <x v="1"/>
    <s v="AL000743ATPS"/>
    <s v="PROGRAMA NACIONAL - Brasil + Inovador"/>
    <s v="PG_Municípios com ecossistemas de inovação mapeados - Número - Obter"/>
    <n v="2"/>
    <x v="35"/>
  </r>
  <r>
    <x v="1"/>
    <s v="AL000743ATPS"/>
    <s v="PROGRAMA NACIONAL - Brasil + Inovador"/>
    <s v="PG_Pequenos Negócios atendidos com solução de Inovação - Número - Obter"/>
    <n v="4000"/>
    <x v="36"/>
  </r>
  <r>
    <x v="1"/>
    <s v="AL000745ATPS"/>
    <s v="PROGRAMA NACIONAL - Gestão Estratégica de Pessoas"/>
    <s v="PG_Diagnóstico de Maturidade dos processos de gestão de pessoas - pontos - Obter"/>
    <n v="3.2"/>
    <x v="37"/>
  </r>
  <r>
    <x v="1"/>
    <s v="AL000745ATPS"/>
    <s v="PROGRAMA NACIONAL - Gestão Estratégica de Pessoas"/>
    <s v="PG_Grau de implementação do SGP 9.0 no Sistema Sebrae - % - Obter"/>
    <n v="100"/>
    <x v="2"/>
  </r>
  <r>
    <x v="1"/>
    <s v="AL000766ATPS"/>
    <s v="PROGRAMA NACIONAL - Gestão da Marca"/>
    <s v="PG_Imagem junto à Sociedade - Pontos (0 a 10) - Obter"/>
    <n v="8.3000000000000007"/>
    <x v="38"/>
  </r>
  <r>
    <x v="1"/>
    <s v="AL000766ATPS"/>
    <s v="PROGRAMA NACIONAL - Gestão da Marca"/>
    <s v="PG_Imagem junto aos Pequenos Negócios - Pontos (0 a 10) - Obter"/>
    <n v="8.1"/>
    <x v="39"/>
  </r>
  <r>
    <x v="1"/>
    <s v="AL000771ATPS"/>
    <s v="PROGRAMA NACIONAL - Transformação Organizacional"/>
    <s v="Entregas de Atividades - Número - Obter"/>
    <n v="300"/>
    <x v="40"/>
  </r>
  <r>
    <x v="1"/>
    <s v="AL000771ATPS"/>
    <s v="PROGRAMA NACIONAL - Transformação Organizacional"/>
    <s v="PG_Incidentes de segurança tratados - % - Obter"/>
    <n v="90"/>
    <x v="2"/>
  </r>
  <r>
    <x v="1"/>
    <s v="AL000772ATPS"/>
    <s v="PROGRAMA NACIONAL - Educação Empreendedora"/>
    <s v="PG_Atendimento a estudantes em soluções de Educação Empreendedora - Número - Obter"/>
    <n v="8000"/>
    <x v="41"/>
  </r>
  <r>
    <x v="1"/>
    <s v="AL000772ATPS"/>
    <s v="PROGRAMA NACIONAL - Educação Empreendedora"/>
    <s v="PG_Escolas com projeto Escola Empreendedora implementado - Número - Obter"/>
    <n v="5"/>
    <x v="16"/>
  </r>
  <r>
    <x v="1"/>
    <s v="AL000772ATPS"/>
    <s v="PROGRAMA NACIONAL - Educação Empreendedora"/>
    <s v="PG_Professores atendidos em soluções de Educação Empreendedora - professores - Obter"/>
    <n v="4000"/>
    <x v="42"/>
  </r>
  <r>
    <x v="1"/>
    <s v="AL000772ATPS"/>
    <s v="PROGRAMA NACIONAL - Educação Empreendedora"/>
    <s v="PG_Recomendação (NPS) - Professores - pontos - Obter"/>
    <n v="80"/>
    <x v="43"/>
  </r>
  <r>
    <x v="1"/>
    <s v="AL000773ATPS"/>
    <s v="PROGRAMA NACIONAL - Inteligência de Dados"/>
    <s v="PG_Índice Gartner de Data &amp; Analytics - Pontos (1 a 5) - Aumentar"/>
    <n v="2.31"/>
    <x v="44"/>
  </r>
  <r>
    <x v="2"/>
    <s v="AM000913ATPS"/>
    <s v="PROGRAMA NACIONAL - Brasil + Competitivo"/>
    <s v="PG_Produtividade do Trabalho - % - Aumentar"/>
    <n v="15"/>
    <x v="45"/>
  </r>
  <r>
    <x v="2"/>
    <s v="AM000913ATPS"/>
    <s v="PROGRAMA NACIONAL - Brasil + Competitivo"/>
    <s v="PG_Taxa de Alcance - Faturamento - % - Obter"/>
    <n v="79"/>
    <x v="46"/>
  </r>
  <r>
    <x v="2"/>
    <s v="AM000915ATPS"/>
    <s v="PROGRAMA NACIONAL - Ambiente de Negócios"/>
    <s v="PG_Município com presença continuada de técnico residente do Sebrae na microrregião. - Número - Obter"/>
    <n v="41"/>
    <x v="47"/>
  </r>
  <r>
    <x v="2"/>
    <s v="AM000915ATPS"/>
    <s v="PROGRAMA NACIONAL - Ambiente de Negócios"/>
    <s v="PG_Municípios com conjunto de políticas públicas para melhoria do ambiente de negócios implementado - Número - Obter"/>
    <n v="12"/>
    <x v="10"/>
  </r>
  <r>
    <x v="2"/>
    <s v="AM000915ATPS"/>
    <s v="PROGRAMA NACIONAL - Ambiente de Negócios"/>
    <s v="PG_Municípios com projetos de mobilização e articulação de lideranças implementados - Número - Obter"/>
    <n v="12"/>
    <x v="2"/>
  </r>
  <r>
    <x v="2"/>
    <s v="AM000915ATPS"/>
    <s v="PROGRAMA NACIONAL - Ambiente de Negócios"/>
    <s v="PG_Tempo de abertura de empresas - horas - Obter"/>
    <n v="30"/>
    <x v="48"/>
  </r>
  <r>
    <x v="2"/>
    <s v="AM000917ATPS"/>
    <s v="PROGRAMA NACIONAL - Cliente em Foco"/>
    <s v="PG_Atendimento por cliente - Número - Obter"/>
    <n v="2.2999999999999998"/>
    <x v="49"/>
  </r>
  <r>
    <x v="2"/>
    <s v="AM000917ATPS"/>
    <s v="PROGRAMA NACIONAL - Cliente em Foco"/>
    <s v="PG_Clientes atendidos por serviços digitais - Número - Obter"/>
    <n v="55300"/>
    <x v="50"/>
  </r>
  <r>
    <x v="2"/>
    <s v="AM000917ATPS"/>
    <s v="PROGRAMA NACIONAL - Cliente em Foco"/>
    <s v="PG_Cobertura do Atendimento (microempresas e empresas de pequeno porte) - % - Obter"/>
    <n v="20"/>
    <x v="51"/>
  </r>
  <r>
    <x v="2"/>
    <s v="AM000917ATPS"/>
    <s v="PROGRAMA NACIONAL - Cliente em Foco"/>
    <s v="PG_Pequenos Negócios Atendidos - Número - Obter"/>
    <n v="39686"/>
    <x v="52"/>
  </r>
  <r>
    <x v="2"/>
    <s v="AM000917ATPS"/>
    <s v="PROGRAMA NACIONAL - Cliente em Foco"/>
    <s v="PG_Recomendação (NPS) - pontos - Obter"/>
    <n v="82"/>
    <x v="53"/>
  </r>
  <r>
    <x v="2"/>
    <s v="AM000921ATPS"/>
    <s v="PROGRAMA NACIONAL - Brasil + Inovador"/>
    <s v="PG_Inovação e Modernização - % - Obter"/>
    <n v="80"/>
    <x v="54"/>
  </r>
  <r>
    <x v="2"/>
    <s v="AM000921ATPS"/>
    <s v="PROGRAMA NACIONAL - Brasil + Inovador"/>
    <s v="PG_Municípios com ecossistemas de inovação mapeados - Número - Obter"/>
    <n v="1"/>
    <x v="8"/>
  </r>
  <r>
    <x v="2"/>
    <s v="AM000921ATPS"/>
    <s v="PROGRAMA NACIONAL - Brasil + Inovador"/>
    <s v="PG_Pequenos Negócios atendidos com solução de Inovação - Número - Obter"/>
    <n v="7937"/>
    <x v="55"/>
  </r>
  <r>
    <x v="2"/>
    <s v="AM001001ATPS"/>
    <s v="PROGRAMA NACIONAL - Gestão da Marca"/>
    <s v="PG_Imagem junto à Sociedade - Pontos (0 a 10) - Obter"/>
    <n v="8.5"/>
    <x v="13"/>
  </r>
  <r>
    <x v="2"/>
    <s v="AM001001ATPS"/>
    <s v="PROGRAMA NACIONAL - Gestão da Marca"/>
    <s v="PG_Imagem junto aos Pequenos Negócios - Pontos (0 a 10) - Obter"/>
    <n v="8.8000000000000007"/>
    <x v="39"/>
  </r>
  <r>
    <x v="2"/>
    <s v="AM001033ATPS"/>
    <s v="PROGRAMA NACIONAL - Inteligência de Dados"/>
    <s v="PG_Índice Gartner de Data &amp; Analytics - Pontos (1 a 5) - Aumentar"/>
    <n v="2.9"/>
    <x v="56"/>
  </r>
  <r>
    <x v="2"/>
    <s v="AM001036ATPS"/>
    <s v="PROGRAMA NACIONAL - Sebrae + Receitas"/>
    <s v="PG_Geração de Receita Própria - % - Obter"/>
    <n v="6"/>
    <x v="57"/>
  </r>
  <r>
    <x v="2"/>
    <s v="AM001039ATPS"/>
    <s v="PROGRAMA NACIONAL - Educação Empreendedora"/>
    <s v="PG_Atendimento a estudantes em soluções de Educação Empreendedora - Número - Obter"/>
    <n v="4000"/>
    <x v="58"/>
  </r>
  <r>
    <x v="2"/>
    <s v="AM001039ATPS"/>
    <s v="PROGRAMA NACIONAL - Educação Empreendedora"/>
    <s v="PG_Escolas com projeto Escola Empreendedora implementado - Número - Obter"/>
    <n v="5"/>
    <x v="59"/>
  </r>
  <r>
    <x v="2"/>
    <s v="AM001039ATPS"/>
    <s v="PROGRAMA NACIONAL - Educação Empreendedora"/>
    <s v="PG_Professores atendidos em soluções de Educação Empreendedora - professores - Obter"/>
    <n v="3013"/>
    <x v="60"/>
  </r>
  <r>
    <x v="2"/>
    <s v="AM001039ATPS"/>
    <s v="PROGRAMA NACIONAL - Educação Empreendedora"/>
    <s v="PG_Recomendação (NPS) - Professores - pontos - Obter"/>
    <n v="80"/>
    <x v="61"/>
  </r>
  <r>
    <x v="3"/>
    <s v="AP000574ATPS"/>
    <s v="PROGRAMA NACIONAL - Inteligência de Dados"/>
    <s v="PG_Índice Gartner de Data &amp; Analytics - Pontos (1 a 5) - Aumentar"/>
    <n v="2.7"/>
    <x v="62"/>
  </r>
  <r>
    <x v="3"/>
    <s v="AP000577ATPS"/>
    <s v="PROGRAMA NACIONAL - Transformação Digital"/>
    <s v="PG_Clientes atendidos por serviços digitais - Número - Obter"/>
    <n v="16000"/>
    <x v="63"/>
  </r>
  <r>
    <x v="3"/>
    <s v="AP000577ATPS"/>
    <s v="PROGRAMA NACIONAL - Transformação Digital"/>
    <s v="PG_Downloads do aplicativo Sebrae - Número - Obter"/>
    <n v="1800"/>
    <x v="64"/>
  </r>
  <r>
    <x v="3"/>
    <s v="AP000577ATPS"/>
    <s v="PROGRAMA NACIONAL - Transformação Digital"/>
    <s v="PG_Índice de Maturidade Digital do Sistema Sebrae - Pontos (1 a 5) - Obter"/>
    <n v="2.7"/>
    <x v="65"/>
  </r>
  <r>
    <x v="3"/>
    <s v="AP000578ATPS"/>
    <s v="PROGRAMA NACIONAL - Brasil + Competitivo"/>
    <s v="PG_Produtividade do Trabalho - % - Aumentar"/>
    <n v="15"/>
    <x v="66"/>
  </r>
  <r>
    <x v="3"/>
    <s v="AP000578ATPS"/>
    <s v="PROGRAMA NACIONAL - Brasil + Competitivo"/>
    <s v="PG_Taxa de Alcance - Faturamento - % - Obter"/>
    <n v="79"/>
    <x v="46"/>
  </r>
  <r>
    <x v="3"/>
    <s v="AP000579ATPS"/>
    <s v="PROGRAMA NACIONAL - Portfólio em Rede"/>
    <s v="PG_Aplicabilidade - Pontos (0 a 10) - Obter"/>
    <n v="7"/>
    <x v="23"/>
  </r>
  <r>
    <x v="3"/>
    <s v="AP000579ATPS"/>
    <s v="PROGRAMA NACIONAL - Portfólio em Rede"/>
    <s v="PG_Efetividade - Pontos (0 a 10) - Obter"/>
    <n v="7"/>
    <x v="38"/>
  </r>
  <r>
    <x v="3"/>
    <s v="AP000579ATPS"/>
    <s v="PROGRAMA NACIONAL - Portfólio em Rede"/>
    <s v="PG_NPS (Net Promoter Score) de Produto ou Serviço - pontos - Obter"/>
    <n v="60"/>
    <x v="67"/>
  </r>
  <r>
    <x v="3"/>
    <s v="AP000580ATPS"/>
    <s v="PROGRAMA NACIONAL - Ambiente de Negócios"/>
    <s v="PG_Município com presença continuada de técnico residente do Sebrae na microrregião. - Número - Obter"/>
    <n v="7"/>
    <x v="68"/>
  </r>
  <r>
    <x v="3"/>
    <s v="AP000580ATPS"/>
    <s v="PROGRAMA NACIONAL - Ambiente de Negócios"/>
    <s v="PG_Municípios com conjunto de políticas públicas para melhoria do ambiente de negócios implementado - Número - Obter"/>
    <n v="4"/>
    <x v="69"/>
  </r>
  <r>
    <x v="3"/>
    <s v="AP000580ATPS"/>
    <s v="PROGRAMA NACIONAL - Ambiente de Negócios"/>
    <s v="PG_Municípios com projetos de mobilização e articulação de lideranças implementados - Número - Obter"/>
    <n v="4"/>
    <x v="69"/>
  </r>
  <r>
    <x v="3"/>
    <s v="AP000580ATPS"/>
    <s v="PROGRAMA NACIONAL - Ambiente de Negócios"/>
    <s v="PG_Tempo de abertura de empresas - horas - Obter"/>
    <n v="24"/>
    <x v="70"/>
  </r>
  <r>
    <x v="3"/>
    <s v="AP000581ATPS"/>
    <s v="PROGRAMA NACIONAL - Sebrae + Receitas"/>
    <s v="PG_Geração de Receita Própria - % - Obter"/>
    <n v="5"/>
    <x v="71"/>
  </r>
  <r>
    <x v="3"/>
    <s v="AP000582ATPS"/>
    <s v="PROGRAMA NACIONAL - Brasil + Inovador"/>
    <s v="PG_Inovação e Modernização - % - Obter"/>
    <n v="70"/>
    <x v="2"/>
  </r>
  <r>
    <x v="3"/>
    <s v="AP000582ATPS"/>
    <s v="PROGRAMA NACIONAL - Brasil + Inovador"/>
    <s v="PG_Municípios com ecossistemas de inovação mapeados - Número - Obter"/>
    <n v="1"/>
    <x v="2"/>
  </r>
  <r>
    <x v="3"/>
    <s v="AP000582ATPS"/>
    <s v="PROGRAMA NACIONAL - Brasil + Inovador"/>
    <s v="PG_Pequenos Negócios atendidos com solução de Inovação - Número - Obter"/>
    <n v="1200"/>
    <x v="72"/>
  </r>
  <r>
    <x v="3"/>
    <s v="AP000584ATPS"/>
    <s v="PROGRAMA NACIONAL - Educação Empreendedora"/>
    <s v="PG_Atendimento a estudantes em soluções de Educação Empreendedora - Número - Obter"/>
    <n v="11710"/>
    <x v="73"/>
  </r>
  <r>
    <x v="3"/>
    <s v="AP000584ATPS"/>
    <s v="PROGRAMA NACIONAL - Educação Empreendedora"/>
    <s v="PG_Escolas com projeto Escola Empreendedora implementado - Número - Obter"/>
    <n v="5"/>
    <x v="16"/>
  </r>
  <r>
    <x v="3"/>
    <s v="AP000584ATPS"/>
    <s v="PROGRAMA NACIONAL - Educação Empreendedora"/>
    <s v="PG_Professores atendidos em soluções de Educação Empreendedora - professores - Obter"/>
    <n v="750"/>
    <x v="74"/>
  </r>
  <r>
    <x v="3"/>
    <s v="AP000584ATPS"/>
    <s v="PROGRAMA NACIONAL - Educação Empreendedora"/>
    <s v="PG_Recomendação (NPS) - Professores - pontos - Obter"/>
    <n v="80"/>
    <x v="75"/>
  </r>
  <r>
    <x v="3"/>
    <s v="AP000585ATPS"/>
    <s v="PROGRAMA NACIONAL - Cliente em Foco"/>
    <s v="PG_Atendimento por cliente - Número - Obter"/>
    <n v="2"/>
    <x v="76"/>
  </r>
  <r>
    <x v="3"/>
    <s v="AP000585ATPS"/>
    <s v="PROGRAMA NACIONAL - Cliente em Foco"/>
    <s v="PG_Clientes atendidos por serviços digitais - Número - Obter"/>
    <n v="17000"/>
    <x v="63"/>
  </r>
  <r>
    <x v="3"/>
    <s v="AP000585ATPS"/>
    <s v="PROGRAMA NACIONAL - Cliente em Foco"/>
    <s v="PG_Cobertura do Atendimento (microempresas e empresas de pequeno porte) - % - Obter"/>
    <n v="22"/>
    <x v="77"/>
  </r>
  <r>
    <x v="3"/>
    <s v="AP000585ATPS"/>
    <s v="PROGRAMA NACIONAL - Cliente em Foco"/>
    <s v="PG_Pequenos Negócios Atendidos - Número - Obter"/>
    <n v="9293"/>
    <x v="78"/>
  </r>
  <r>
    <x v="3"/>
    <s v="AP000585ATPS"/>
    <s v="PROGRAMA NACIONAL - Cliente em Foco"/>
    <s v="PG_Recomendação (NPS) - pontos - Obter"/>
    <n v="85"/>
    <x v="79"/>
  </r>
  <r>
    <x v="3"/>
    <s v="AP000586ATPS"/>
    <s v="PROGRAMA NACIONAL - Gestão Estratégica de Pessoas"/>
    <s v="PG_Diagnóstico de Maturidade dos processos de gestão de pessoas - pontos - Obter"/>
    <n v="4.4000000000000004"/>
    <x v="80"/>
  </r>
  <r>
    <x v="3"/>
    <s v="AP000586ATPS"/>
    <s v="PROGRAMA NACIONAL - Gestão Estratégica de Pessoas"/>
    <s v="PG_Grau de implementação do SGP 9.0 no Sistema Sebrae - % - Obter"/>
    <n v="88.88"/>
    <x v="19"/>
  </r>
  <r>
    <x v="3"/>
    <s v="AP000587ATPS"/>
    <s v="PROGRAMA NACIONAL - Sebrae + Finanças"/>
    <s v="PG_Clientes com garantia do Fampe assistidos na fase pós-crédito - % - Obter"/>
    <n v="86"/>
    <x v="81"/>
  </r>
  <r>
    <x v="3"/>
    <s v="AP000588ATPS"/>
    <s v="PROGRAMA NACIONAL - Transformação Organizacional"/>
    <s v="PG_Equipamentos de TI com vida útil exaurida - % - Obter"/>
    <n v="20"/>
    <x v="33"/>
  </r>
  <r>
    <x v="3"/>
    <s v="AP000588ATPS"/>
    <s v="PROGRAMA NACIONAL - Transformação Organizacional"/>
    <s v="PG_Incidentes de segurança tratados - % - Obter"/>
    <n v="30"/>
    <x v="82"/>
  </r>
  <r>
    <x v="3"/>
    <s v="AP000588ATPS"/>
    <s v="PROGRAMA NACIONAL - Transformação Organizacional"/>
    <s v="PG_Unidades do Sebrae com Office 365 implementado - % - Obter"/>
    <n v="90"/>
    <x v="83"/>
  </r>
  <r>
    <x v="3"/>
    <s v="AP000589ATPS"/>
    <s v="PROGRAMA NACIONAL - Gestão da Marca"/>
    <s v="PG_Imagem junto à Sociedade - Pontos (0 a 10) - Obter"/>
    <n v="8.6"/>
    <x v="84"/>
  </r>
  <r>
    <x v="3"/>
    <s v="AP000589ATPS"/>
    <s v="PROGRAMA NACIONAL - Gestão da Marca"/>
    <s v="PG_Imagem junto aos Pequenos Negócios - Pontos (0 a 10) - Obter"/>
    <n v="8.8000000000000007"/>
    <x v="23"/>
  </r>
  <r>
    <x v="3"/>
    <s v="AP000607ATPS"/>
    <s v="PROGRAMA NACIONAL - Portfólio em Rede"/>
    <s v="PG_Aplicabilidade - Pontos (0 a 10) - Obter"/>
    <n v="7"/>
    <x v="2"/>
  </r>
  <r>
    <x v="3"/>
    <s v="AP000607ATPS"/>
    <s v="PROGRAMA NACIONAL - Portfólio em Rede"/>
    <s v="PG_Efetividade - Pontos (0 a 10) - Obter"/>
    <n v="7"/>
    <x v="2"/>
  </r>
  <r>
    <x v="3"/>
    <s v="AP000607ATPS"/>
    <s v="PROGRAMA NACIONAL - Portfólio em Rede"/>
    <s v="PG_NPS (Net Promoter Score) de Produto ou Serviço - pontos - Obter"/>
    <n v="60"/>
    <x v="2"/>
  </r>
  <r>
    <x v="4"/>
    <s v="BA001796ATPS"/>
    <s v="PROGRAMA NACIONAL - Brasil + Competitivo"/>
    <s v="PG_Produtividade do Trabalho - % - Aumentar"/>
    <n v="5"/>
    <x v="85"/>
  </r>
  <r>
    <x v="4"/>
    <s v="BA001796ATPS"/>
    <s v="PROGRAMA NACIONAL - Brasil + Competitivo"/>
    <s v="PG_Taxa de Alcance - Faturamento - % - Obter"/>
    <n v="79"/>
    <x v="2"/>
  </r>
  <r>
    <x v="4"/>
    <s v="BA001797ATPS"/>
    <s v="PROGRAMA NACIONAL - Ambiente de Negócios"/>
    <s v="PG_Município com presença continuada de técnico residente do Sebrae na microrregião. - Número - Obter"/>
    <n v="26"/>
    <x v="86"/>
  </r>
  <r>
    <x v="4"/>
    <s v="BA001797ATPS"/>
    <s v="PROGRAMA NACIONAL - Ambiente de Negócios"/>
    <s v="PG_Municípios com conjunto de políticas públicas para melhoria do ambiente de negócios implementado - Número - Obter"/>
    <n v="54"/>
    <x v="87"/>
  </r>
  <r>
    <x v="4"/>
    <s v="BA001797ATPS"/>
    <s v="PROGRAMA NACIONAL - Ambiente de Negócios"/>
    <s v="PG_Municípios com projetos de mobilização e articulação de lideranças implementados - Número - Obter"/>
    <n v="100"/>
    <x v="88"/>
  </r>
  <r>
    <x v="4"/>
    <s v="BA001797ATPS"/>
    <s v="PROGRAMA NACIONAL - Ambiente de Negócios"/>
    <s v="PG_Tempo de abertura de empresas - horas - Obter"/>
    <n v="110"/>
    <x v="89"/>
  </r>
  <r>
    <x v="4"/>
    <s v="BA001804ATPS"/>
    <s v="PROGRAMA NACIONAL - Brasil + Inovador"/>
    <s v="PG_Inovação e Modernização - % - Obter"/>
    <n v="70"/>
    <x v="2"/>
  </r>
  <r>
    <x v="4"/>
    <s v="BA001804ATPS"/>
    <s v="PROGRAMA NACIONAL - Brasil + Inovador"/>
    <s v="PG_Municípios com ecossistemas de inovação mapeados - Número - Obter"/>
    <n v="2"/>
    <x v="90"/>
  </r>
  <r>
    <x v="4"/>
    <s v="BA001804ATPS"/>
    <s v="PROGRAMA NACIONAL - Brasil + Inovador"/>
    <s v="PG_Pequenos Negócios atendidos com solução de Inovação - Número - Obter"/>
    <n v="14300"/>
    <x v="2"/>
  </r>
  <r>
    <x v="4"/>
    <s v="BA001925ATPS"/>
    <s v="PROGRAMA NACIONAL - Gestão Estratégica de Pessoas"/>
    <s v="PG_Diagnóstico de Maturidade dos processos de gestão de pessoas - pontos - Obter"/>
    <n v="4.42"/>
    <x v="91"/>
  </r>
  <r>
    <x v="4"/>
    <s v="BA001925ATPS"/>
    <s v="PROGRAMA NACIONAL - Gestão Estratégica de Pessoas"/>
    <s v="PG_Grau de implementação do SGP 9.0 no Sistema Sebrae - % - Obter"/>
    <n v="100"/>
    <x v="19"/>
  </r>
  <r>
    <x v="4"/>
    <s v="BA001999ATPS"/>
    <s v="PROGRAMA NACIONAL - Gestão da Marca"/>
    <s v="PG_Imagem junto à Sociedade - Pontos (0 a 10) - Obter"/>
    <n v="8.1"/>
    <x v="39"/>
  </r>
  <r>
    <x v="4"/>
    <s v="BA001999ATPS"/>
    <s v="PROGRAMA NACIONAL - Gestão da Marca"/>
    <s v="PG_Imagem junto aos Pequenos Negócios - Pontos (0 a 10) - Obter"/>
    <n v="8.6"/>
    <x v="84"/>
  </r>
  <r>
    <x v="4"/>
    <s v="BA002004ATPS"/>
    <s v="PROGRAMA NACIONAL - Educação Empreendedora"/>
    <s v="PG_Atendimento a estudantes em soluções de Educação Empreendedora - Número - Obter"/>
    <n v="39000"/>
    <x v="2"/>
  </r>
  <r>
    <x v="4"/>
    <s v="BA002004ATPS"/>
    <s v="PROGRAMA NACIONAL - Educação Empreendedora"/>
    <s v="PG_Escolas com projeto Escola Empreendedora implementado - Número - Obter"/>
    <n v="5"/>
    <x v="16"/>
  </r>
  <r>
    <x v="4"/>
    <s v="BA002004ATPS"/>
    <s v="PROGRAMA NACIONAL - Educação Empreendedora"/>
    <s v="PG_Professores atendidos em soluções de Educação Empreendedora - professores - Obter"/>
    <n v="11000"/>
    <x v="2"/>
  </r>
  <r>
    <x v="4"/>
    <s v="BA002004ATPS"/>
    <s v="PROGRAMA NACIONAL - Educação Empreendedora"/>
    <s v="PG_Recomendação (NPS) - Professores - pontos - Obter"/>
    <n v="80"/>
    <x v="92"/>
  </r>
  <r>
    <x v="4"/>
    <s v="BA002011ATPS"/>
    <s v="PROGRAMA NACIONAL - Cliente em Foco"/>
    <s v="PG_Atendimento por cliente - Número - Obter"/>
    <n v="2"/>
    <x v="93"/>
  </r>
  <r>
    <x v="4"/>
    <s v="BA002011ATPS"/>
    <s v="PROGRAMA NACIONAL - Cliente em Foco"/>
    <s v="PG_Clientes atendidos por serviços digitais - Número - Obter"/>
    <n v="159600"/>
    <x v="2"/>
  </r>
  <r>
    <x v="4"/>
    <s v="BA002011ATPS"/>
    <s v="PROGRAMA NACIONAL - Cliente em Foco"/>
    <s v="PG_Cobertura do Atendimento (microempresas e empresas de pequeno porte) - % - Obter"/>
    <n v="22.1"/>
    <x v="2"/>
  </r>
  <r>
    <x v="4"/>
    <s v="BA002011ATPS"/>
    <s v="PROGRAMA NACIONAL - Cliente em Foco"/>
    <s v="PG_Pequenos Negócios Atendidos - Número - Obter"/>
    <n v="121000"/>
    <x v="2"/>
  </r>
  <r>
    <x v="4"/>
    <s v="BA002011ATPS"/>
    <s v="PROGRAMA NACIONAL - Cliente em Foco"/>
    <s v="PG_Recomendação (NPS) - pontos - Obter"/>
    <n v="78"/>
    <x v="2"/>
  </r>
  <r>
    <x v="4"/>
    <s v="BA002013ATPS"/>
    <s v="PROGRAMA NACIONAL - Portfólio em Rede"/>
    <s v="PG_Aplicabilidade - Pontos (0 a 10) - Obter"/>
    <n v="7"/>
    <x v="94"/>
  </r>
  <r>
    <x v="4"/>
    <s v="BA002013ATPS"/>
    <s v="PROGRAMA NACIONAL - Portfólio em Rede"/>
    <s v="PG_Efetividade - Pontos (0 a 10) - Obter"/>
    <n v="7"/>
    <x v="23"/>
  </r>
  <r>
    <x v="4"/>
    <s v="BA002013ATPS"/>
    <s v="PROGRAMA NACIONAL - Portfólio em Rede"/>
    <s v="PG_NPS (Net Promoter Score) de Produto ou Serviço - pontos - Obter"/>
    <n v="60"/>
    <x v="2"/>
  </r>
  <r>
    <x v="4"/>
    <s v="BA002014ATPS"/>
    <s v="PROGRAMA NACIONAL - Inteligência de Dados"/>
    <s v="PG_Índice Gartner de Data &amp; Analytics - Pontos (1 a 5) - Aumentar"/>
    <n v="2.0699999999999998"/>
    <x v="95"/>
  </r>
  <r>
    <x v="5"/>
    <s v="CE001523ATPS"/>
    <s v="PROGRAMA NACIONAL - Cliente em Foco"/>
    <s v="PG_Atendimento por cliente - Número - Obter"/>
    <n v="2"/>
    <x v="2"/>
  </r>
  <r>
    <x v="5"/>
    <s v="CE001523ATPS"/>
    <s v="PROGRAMA NACIONAL - Cliente em Foco"/>
    <s v="PG_Clientes atendidos por serviços digitais - Número - Obter"/>
    <n v="110000"/>
    <x v="2"/>
  </r>
  <r>
    <x v="5"/>
    <s v="CE001523ATPS"/>
    <s v="PROGRAMA NACIONAL - Cliente em Foco"/>
    <s v="PG_Cobertura do Atendimento (microempresas e empresas de pequeno porte) - % - Obter"/>
    <n v="20"/>
    <x v="2"/>
  </r>
  <r>
    <x v="5"/>
    <s v="CE001523ATPS"/>
    <s v="PROGRAMA NACIONAL - Cliente em Foco"/>
    <s v="PG_Pequenos Negócios Atendidos - Número - Obter"/>
    <n v="84546"/>
    <x v="2"/>
  </r>
  <r>
    <x v="5"/>
    <s v="CE001523ATPS"/>
    <s v="PROGRAMA NACIONAL - Cliente em Foco"/>
    <s v="PG_Recomendação (NPS) - pontos - Obter"/>
    <n v="80"/>
    <x v="2"/>
  </r>
  <r>
    <x v="5"/>
    <s v="CE001524ATPS"/>
    <s v="PROGRAMA NACIONAL - Brasil + Competitivo"/>
    <s v="PG_Produtividade do Trabalho - % - Aumentar"/>
    <n v="5"/>
    <x v="2"/>
  </r>
  <r>
    <x v="5"/>
    <s v="CE001524ATPS"/>
    <s v="PROGRAMA NACIONAL - Brasil + Competitivo"/>
    <s v="PG_Taxa de Alcance - Faturamento - % - Obter"/>
    <n v="79"/>
    <x v="2"/>
  </r>
  <r>
    <x v="5"/>
    <s v="CE001534ATPS"/>
    <s v="PROGRAMA NACIONAL - Brasil + Inovador"/>
    <s v="PG_Inovação e Modernização - % - Obter"/>
    <n v="70"/>
    <x v="2"/>
  </r>
  <r>
    <x v="5"/>
    <s v="CE001534ATPS"/>
    <s v="PROGRAMA NACIONAL - Brasil + Inovador"/>
    <s v="PG_Municípios com ecossistemas de inovação mapeados - Número - Obter"/>
    <n v="5"/>
    <x v="59"/>
  </r>
  <r>
    <x v="5"/>
    <s v="CE001534ATPS"/>
    <s v="PROGRAMA NACIONAL - Brasil + Inovador"/>
    <s v="PG_Pequenos Negócios atendidos com solução de Inovação - Número - Obter"/>
    <n v="9000"/>
    <x v="2"/>
  </r>
  <r>
    <x v="5"/>
    <s v="CE001544ATPS"/>
    <s v="PROGRAMA NACIONAL - Sebrae + Finanças"/>
    <s v="PG_Clientes com garantia do Fampe assistidos na fase pós-crédito - % - Obter"/>
    <n v="86"/>
    <x v="2"/>
  </r>
  <r>
    <x v="5"/>
    <s v="CE001640ATPS"/>
    <s v="PROGRAMA NACIONAL - Transformação Organizacional"/>
    <s v="PG_Incidentes de segurança tratados - % - Obter"/>
    <n v="90"/>
    <x v="2"/>
  </r>
  <r>
    <x v="5"/>
    <s v="CE001641ATPS"/>
    <s v="PROGRAMA NACIONAL - Inteligência de Dados"/>
    <s v="PG_Índice Gartner de Data &amp; Analytics - Pontos (1 a 5) - Aumentar"/>
    <n v="1.33"/>
    <x v="2"/>
  </r>
  <r>
    <x v="5"/>
    <s v="CE001643ATPS"/>
    <s v="PROGRAMA NACIONAL - Ambiente de Negócios"/>
    <s v="Municípios atendidos com Cidade Empreendedora - Número - Obter"/>
    <n v="20"/>
    <x v="2"/>
  </r>
  <r>
    <x v="5"/>
    <s v="CE001643ATPS"/>
    <s v="PROGRAMA NACIONAL - Ambiente de Negócios"/>
    <s v="PG_Município com presença continuada de técnico residente do Sebrae na microrregião. - Número - Obter"/>
    <n v="20"/>
    <x v="2"/>
  </r>
  <r>
    <x v="5"/>
    <s v="CE001643ATPS"/>
    <s v="PROGRAMA NACIONAL - Ambiente de Negócios"/>
    <s v="PG_Municípios com conjunto de políticas públicas para melhoria do ambiente de negócios implementado - Número - Obter"/>
    <n v="20"/>
    <x v="2"/>
  </r>
  <r>
    <x v="5"/>
    <s v="CE001643ATPS"/>
    <s v="PROGRAMA NACIONAL - Ambiente de Negócios"/>
    <s v="PG_Municípios com projetos de mobilização e articulação de lideranças implementados - Número - Obter"/>
    <n v="35"/>
    <x v="2"/>
  </r>
  <r>
    <x v="5"/>
    <s v="CE001643ATPS"/>
    <s v="PROGRAMA NACIONAL - Ambiente de Negócios"/>
    <s v="PG_Tempo de abertura de empresas - horas - Obter"/>
    <n v="70"/>
    <x v="2"/>
  </r>
  <r>
    <x v="5"/>
    <s v="CE001644ATPS"/>
    <s v="PROGRAMA NACIONAL - Gestão da Marca"/>
    <s v="PG_Imagem junto à Sociedade - Pontos (0 a 10) - Obter"/>
    <n v="8.5"/>
    <x v="2"/>
  </r>
  <r>
    <x v="5"/>
    <s v="CE001644ATPS"/>
    <s v="PROGRAMA NACIONAL - Gestão da Marca"/>
    <s v="PG_Imagem junto aos Pequenos Negócios - Pontos (0 a 10) - Obter"/>
    <n v="8.6"/>
    <x v="2"/>
  </r>
  <r>
    <x v="5"/>
    <s v="CE001700ATPS"/>
    <s v="PROGRAMA NACIONAL - Educação Empreendedora"/>
    <s v="PG_Atendimento a estudantes em soluções de Educação Empreendedora - Número - Obter"/>
    <n v="238200"/>
    <x v="2"/>
  </r>
  <r>
    <x v="5"/>
    <s v="CE001700ATPS"/>
    <s v="PROGRAMA NACIONAL - Educação Empreendedora"/>
    <s v="PG_Escolas com projeto Escola Empreendedora implementado - Número - Obter"/>
    <n v="5"/>
    <x v="2"/>
  </r>
  <r>
    <x v="5"/>
    <s v="CE001700ATPS"/>
    <s v="PROGRAMA NACIONAL - Educação Empreendedora"/>
    <s v="PG_Professores atendidos em soluções de Educação Empreendedora - professores - Obter"/>
    <n v="3800"/>
    <x v="2"/>
  </r>
  <r>
    <x v="5"/>
    <s v="CE001700ATPS"/>
    <s v="PROGRAMA NACIONAL - Educação Empreendedora"/>
    <s v="PG_Recomendação (NPS) - Professores - pontos - Obter"/>
    <n v="80"/>
    <x v="2"/>
  </r>
  <r>
    <x v="5"/>
    <s v="CE001702ATPS"/>
    <s v="PROGRAMA NACIONAL - Portfólio em Rede"/>
    <s v="PG_Aplicabilidade - Pontos (0 a 10) - Obter"/>
    <n v="7"/>
    <x v="2"/>
  </r>
  <r>
    <x v="5"/>
    <s v="CE001702ATPS"/>
    <s v="PROGRAMA NACIONAL - Portfólio em Rede"/>
    <s v="PG_Efetividade - Pontos (0 a 10) - Obter"/>
    <n v="7"/>
    <x v="2"/>
  </r>
  <r>
    <x v="5"/>
    <s v="CE001702ATPS"/>
    <s v="PROGRAMA NACIONAL - Portfólio em Rede"/>
    <s v="PG_NPS (Net Promoter Score) de Produto ou Serviço - pontos - Obter"/>
    <n v="60"/>
    <x v="2"/>
  </r>
  <r>
    <x v="5"/>
    <s v="CE001713ATPS"/>
    <s v="PROGRAMA NACIONAL - Transformação Digital"/>
    <s v="PG_Clientes atendidos por serviços digitais - Número - Obter"/>
    <n v="110000"/>
    <x v="2"/>
  </r>
  <r>
    <x v="5"/>
    <s v="CE001713ATPS"/>
    <s v="PROGRAMA NACIONAL - Transformação Digital"/>
    <s v="PG_Downloads do aplicativo Sebrae - Número - Obter"/>
    <n v="50000"/>
    <x v="2"/>
  </r>
  <r>
    <x v="5"/>
    <s v="CE001713ATPS"/>
    <s v="PROGRAMA NACIONAL - Transformação Digital"/>
    <s v="PG_Índice de Maturidade Digital do Sistema Sebrae - Pontos (1 a 5) - Obter"/>
    <n v="2.5"/>
    <x v="2"/>
  </r>
  <r>
    <x v="6"/>
    <s v="DF000817ATPS"/>
    <s v="PROGRAMA NACIONAL - Gestão Estratégica de Pessoas"/>
    <s v="PG_Diagnóstico de Maturidade dos processos de gestão de pessoas - pontos - Obter"/>
    <n v="4.0999999999999996"/>
    <x v="96"/>
  </r>
  <r>
    <x v="6"/>
    <s v="DF000817ATPS"/>
    <s v="PROGRAMA NACIONAL - Gestão Estratégica de Pessoas"/>
    <s v="PG_Grau de implementação do SGP 9.0 no Sistema Sebrae - % - Obter"/>
    <n v="77.7"/>
    <x v="19"/>
  </r>
  <r>
    <x v="6"/>
    <s v="DF000831ATPS"/>
    <s v="PROGRAMA NACIONAL - Ambiente de Negócios"/>
    <s v="PG_Município com presença continuada de técnico residente do Sebrae na microrregião. - Número - Obter"/>
    <n v="1"/>
    <x v="8"/>
  </r>
  <r>
    <x v="6"/>
    <s v="DF000831ATPS"/>
    <s v="PROGRAMA NACIONAL - Ambiente de Negócios"/>
    <s v="PG_Municípios com conjunto de políticas públicas para melhoria do ambiente de negócios implementado - Número - Obter"/>
    <n v="1"/>
    <x v="8"/>
  </r>
  <r>
    <x v="6"/>
    <s v="DF000831ATPS"/>
    <s v="PROGRAMA NACIONAL - Ambiente de Negócios"/>
    <s v="PG_Municípios com projetos de mobilização e articulação de lideranças implementados - Número - Obter"/>
    <n v="1"/>
    <x v="8"/>
  </r>
  <r>
    <x v="6"/>
    <s v="DF000831ATPS"/>
    <s v="PROGRAMA NACIONAL - Ambiente de Negócios"/>
    <s v="PG_Tempo de abertura de empresas - horas - Obter"/>
    <n v="24"/>
    <x v="97"/>
  </r>
  <r>
    <x v="6"/>
    <s v="DF000834ATPS"/>
    <s v="PROGRAMA NACIONAL - Educação Empreendedora"/>
    <s v="PG_Atendimento a estudantes em soluções de Educação Empreendedora - Número - Obter"/>
    <n v="63317"/>
    <x v="98"/>
  </r>
  <r>
    <x v="6"/>
    <s v="DF000834ATPS"/>
    <s v="PROGRAMA NACIONAL - Educação Empreendedora"/>
    <s v="PG_Escolas com projeto Escola Empreendedora implementado - Número - Obter"/>
    <n v="5"/>
    <x v="16"/>
  </r>
  <r>
    <x v="6"/>
    <s v="DF000834ATPS"/>
    <s v="PROGRAMA NACIONAL - Educação Empreendedora"/>
    <s v="PG_Professores atendidos em soluções de Educação Empreendedora - professores - Obter"/>
    <n v="4500"/>
    <x v="99"/>
  </r>
  <r>
    <x v="6"/>
    <s v="DF000834ATPS"/>
    <s v="PROGRAMA NACIONAL - Educação Empreendedora"/>
    <s v="PG_Recomendação (NPS) - Professores - pontos - Obter"/>
    <n v="70"/>
    <x v="100"/>
  </r>
  <r>
    <x v="6"/>
    <s v="DF000835ATPS"/>
    <s v="PROGRAMA NACIONAL - Gestão da Marca"/>
    <s v="PG_Imagem junto à Sociedade - Pontos (0 a 10) - Obter"/>
    <n v="8.1"/>
    <x v="38"/>
  </r>
  <r>
    <x v="6"/>
    <s v="DF000835ATPS"/>
    <s v="PROGRAMA NACIONAL - Gestão da Marca"/>
    <s v="PG_Imagem junto aos Pequenos Negócios - Pontos (0 a 10) - Obter"/>
    <n v="8.8000000000000007"/>
    <x v="84"/>
  </r>
  <r>
    <x v="6"/>
    <s v="DF000836ATPS"/>
    <s v="PROGRAMA NACIONAL - Sebrae + Finanças"/>
    <s v="PG_Clientes com garantia do Fampe assistidos na fase pós-crédito - % - Obter"/>
    <n v="80"/>
    <x v="101"/>
  </r>
  <r>
    <x v="6"/>
    <s v="DF000837ATPS"/>
    <s v="PROGRAMA NACIONAL - Brasil + Inovador"/>
    <s v="PG_Inovação e Modernização - % - Obter"/>
    <n v="70"/>
    <x v="2"/>
  </r>
  <r>
    <x v="6"/>
    <s v="DF000837ATPS"/>
    <s v="PROGRAMA NACIONAL - Brasil + Inovador"/>
    <s v="PG_Municípios com ecossistemas de inovação mapeados - Número - Obter"/>
    <n v="1"/>
    <x v="8"/>
  </r>
  <r>
    <x v="6"/>
    <s v="DF000837ATPS"/>
    <s v="PROGRAMA NACIONAL - Brasil + Inovador"/>
    <s v="PG_Pequenos Negócios atendidos com solução de Inovação - Número - Obter"/>
    <n v="15400"/>
    <x v="102"/>
  </r>
  <r>
    <x v="6"/>
    <s v="DF000838ATPS"/>
    <s v="PROGRAMA NACIONAL - Brasil + Competitivo"/>
    <s v="PG_Produtividade do Trabalho - % - Aumentar"/>
    <n v="6"/>
    <x v="103"/>
  </r>
  <r>
    <x v="6"/>
    <s v="DF000838ATPS"/>
    <s v="PROGRAMA NACIONAL - Brasil + Competitivo"/>
    <s v="PG_Taxa de Alcance - Faturamento - % - Obter"/>
    <n v="80"/>
    <x v="19"/>
  </r>
  <r>
    <x v="6"/>
    <s v="DF000839ATPS"/>
    <s v="PROGRAMA NACIONAL - Cliente em Foco"/>
    <s v="PG_Atendimento por cliente - Número - Obter"/>
    <n v="1.7"/>
    <x v="104"/>
  </r>
  <r>
    <x v="6"/>
    <s v="DF000839ATPS"/>
    <s v="PROGRAMA NACIONAL - Cliente em Foco"/>
    <s v="PG_Clientes atendidos por serviços digitais - Número - Obter"/>
    <n v="140000"/>
    <x v="105"/>
  </r>
  <r>
    <x v="6"/>
    <s v="DF000839ATPS"/>
    <s v="PROGRAMA NACIONAL - Cliente em Foco"/>
    <s v="PG_Cobertura do Atendimento (microempresas e empresas de pequeno porte) - % - Obter"/>
    <n v="29"/>
    <x v="106"/>
  </r>
  <r>
    <x v="6"/>
    <s v="DF000839ATPS"/>
    <s v="PROGRAMA NACIONAL - Cliente em Foco"/>
    <s v="PG_Pequenos Negócios Atendidos - Número - Obter"/>
    <n v="79618"/>
    <x v="107"/>
  </r>
  <r>
    <x v="6"/>
    <s v="DF000839ATPS"/>
    <s v="PROGRAMA NACIONAL - Cliente em Foco"/>
    <s v="PG_Recomendação (NPS) - pontos - Obter"/>
    <n v="75"/>
    <x v="108"/>
  </r>
  <r>
    <x v="6"/>
    <s v="DF000841ATPS"/>
    <s v="PROGRAMA NACIONAL - Inteligência de Dados"/>
    <s v="PG_Índice Gartner de Data &amp; Analytics - Pontos (1 a 5) - Aumentar"/>
    <n v="3.1"/>
    <x v="109"/>
  </r>
  <r>
    <x v="6"/>
    <s v="DF000845ATPS"/>
    <s v="PROGRAMA NACIONAL - Portfólio em Rede"/>
    <s v="PG_Aplicabilidade - Pontos (0 a 10) - Obter"/>
    <n v="7.6"/>
    <x v="110"/>
  </r>
  <r>
    <x v="6"/>
    <s v="DF000845ATPS"/>
    <s v="PROGRAMA NACIONAL - Portfólio em Rede"/>
    <s v="PG_Efetividade - Pontos (0 a 10) - Obter"/>
    <n v="7.6"/>
    <x v="111"/>
  </r>
  <r>
    <x v="6"/>
    <s v="DF000845ATPS"/>
    <s v="PROGRAMA NACIONAL - Portfólio em Rede"/>
    <s v="PG_NPS (Net Promoter Score) de Produto ou Serviço - pontos - Obter"/>
    <n v="70"/>
    <x v="2"/>
  </r>
  <r>
    <x v="6"/>
    <s v="DF000848ATPS"/>
    <s v="PROGRAMA NACIONAL - Sebrae + Receitas"/>
    <s v="PG_Geração de Receita Própria - % - Obter"/>
    <n v="8"/>
    <x v="2"/>
  </r>
  <r>
    <x v="7"/>
    <s v="ES001037ATPS"/>
    <s v="PROGRAMA NACIONAL - Brasil + Competitivo"/>
    <s v="PG_Pequenos Negócios Atendidos - Número - Obter"/>
    <n v="1220"/>
    <x v="112"/>
  </r>
  <r>
    <x v="7"/>
    <s v="ES001037ATPS"/>
    <s v="PROGRAMA NACIONAL - Brasil + Competitivo"/>
    <s v="PG_Produtividade do Trabalho - % - Aumentar"/>
    <n v="10"/>
    <x v="113"/>
  </r>
  <r>
    <x v="7"/>
    <s v="ES001037ATPS"/>
    <s v="PROGRAMA NACIONAL - Brasil + Competitivo"/>
    <s v="PG_Taxa de Alcance - Faturamento - % - Obter"/>
    <n v="79"/>
    <x v="114"/>
  </r>
  <r>
    <x v="7"/>
    <s v="ES001039ATPS"/>
    <s v="PROGRAMA NACIONAL - Ambiente de Negócios"/>
    <s v="PG_Município com presença continuada de técnico residente do Sebrae na microrregião. - Número - Obter"/>
    <n v="10"/>
    <x v="2"/>
  </r>
  <r>
    <x v="7"/>
    <s v="ES001039ATPS"/>
    <s v="PROGRAMA NACIONAL - Ambiente de Negócios"/>
    <s v="PG_Municípios com conjunto de políticas públicas para melhoria do ambiente de negócios implementado - Número - Obter"/>
    <n v="20"/>
    <x v="2"/>
  </r>
  <r>
    <x v="7"/>
    <s v="ES001039ATPS"/>
    <s v="PROGRAMA NACIONAL - Ambiente de Negócios"/>
    <s v="PG_Municípios com projetos de mobilização e articulação de lideranças implementados - Número - Obter"/>
    <n v="20"/>
    <x v="2"/>
  </r>
  <r>
    <x v="7"/>
    <s v="ES001039ATPS"/>
    <s v="PROGRAMA NACIONAL - Ambiente de Negócios"/>
    <s v="PG_Tempo de abertura de empresas - horas - Obter"/>
    <n v="20"/>
    <x v="115"/>
  </r>
  <r>
    <x v="7"/>
    <s v="ES001040ATPS"/>
    <s v="PROGRAMA NACIONAL - Gestão Estratégica de Pessoas"/>
    <s v="PG_Diagnóstico de Maturidade dos processos de gestão de pessoas - pontos - Obter"/>
    <n v="3.4"/>
    <x v="116"/>
  </r>
  <r>
    <x v="7"/>
    <s v="ES001040ATPS"/>
    <s v="PROGRAMA NACIONAL - Gestão Estratégica de Pessoas"/>
    <s v="PG_Grau de implementação do SGP 9.0 no Sistema Sebrae - % - Obter"/>
    <n v="77.7"/>
    <x v="117"/>
  </r>
  <r>
    <x v="7"/>
    <s v="ES001042ATPS"/>
    <s v="PROGRAMA NACIONAL - Cliente em Foco"/>
    <s v="PG_Atendimento por cliente - Número - Obter"/>
    <n v="1.94"/>
    <x v="118"/>
  </r>
  <r>
    <x v="7"/>
    <s v="ES001042ATPS"/>
    <s v="PROGRAMA NACIONAL - Cliente em Foco"/>
    <s v="PG_Clientes atendidos por serviços digitais - Número - Obter"/>
    <n v="93600"/>
    <x v="119"/>
  </r>
  <r>
    <x v="7"/>
    <s v="ES001042ATPS"/>
    <s v="PROGRAMA NACIONAL - Cliente em Foco"/>
    <s v="PG_Cobertura do Atendimento (microempresas e empresas de pequeno porte) - % - Obter"/>
    <n v="25"/>
    <x v="120"/>
  </r>
  <r>
    <x v="7"/>
    <s v="ES001042ATPS"/>
    <s v="PROGRAMA NACIONAL - Cliente em Foco"/>
    <s v="PG_Pequenos Negócios Atendidos - Número - Obter"/>
    <n v="80000"/>
    <x v="121"/>
  </r>
  <r>
    <x v="7"/>
    <s v="ES001042ATPS"/>
    <s v="PROGRAMA NACIONAL - Cliente em Foco"/>
    <s v="PG_Recomendação (NPS) - pontos - Obter"/>
    <n v="83"/>
    <x v="122"/>
  </r>
  <r>
    <x v="7"/>
    <s v="ES001044ATPS"/>
    <s v="PROGRAMA NACIONAL - Brasil + Inovador"/>
    <s v="PG_Inovação e Modernização - % - Obter"/>
    <n v="70"/>
    <x v="123"/>
  </r>
  <r>
    <x v="7"/>
    <s v="ES001044ATPS"/>
    <s v="PROGRAMA NACIONAL - Brasil + Inovador"/>
    <s v="PG_Municípios com ecossistemas de inovação mapeados - Número - Obter"/>
    <n v="5"/>
    <x v="11"/>
  </r>
  <r>
    <x v="7"/>
    <s v="ES001044ATPS"/>
    <s v="PROGRAMA NACIONAL - Brasil + Inovador"/>
    <s v="PG_Pequenos Negócios atendidos com solução de Inovação - Número - Obter"/>
    <n v="6710"/>
    <x v="124"/>
  </r>
  <r>
    <x v="7"/>
    <s v="ES001137ATPS"/>
    <s v="PROGRAMA NACIONAL - Gestão da Marca"/>
    <s v="PG_Imagem junto à Sociedade - Pontos (0 a 10) - Obter"/>
    <n v="8.1"/>
    <x v="13"/>
  </r>
  <r>
    <x v="7"/>
    <s v="ES001137ATPS"/>
    <s v="PROGRAMA NACIONAL - Gestão da Marca"/>
    <s v="PG_Imagem junto aos Pequenos Negócios - Pontos (0 a 10) - Obter"/>
    <n v="9"/>
    <x v="39"/>
  </r>
  <r>
    <x v="7"/>
    <s v="ES001155ATPS"/>
    <s v="PROGRAMA NACIONAL - Educação Empreendedora"/>
    <s v="PG_Atendimento a estudantes em soluções de Educação Empreendedora - Número - Obter"/>
    <n v="40000"/>
    <x v="2"/>
  </r>
  <r>
    <x v="7"/>
    <s v="ES001155ATPS"/>
    <s v="PROGRAMA NACIONAL - Educação Empreendedora"/>
    <s v="PG_Escolas com projeto Escola Empreendedora implementado - Número - Obter"/>
    <n v="5"/>
    <x v="2"/>
  </r>
  <r>
    <x v="7"/>
    <s v="ES001155ATPS"/>
    <s v="PROGRAMA NACIONAL - Educação Empreendedora"/>
    <s v="PG_Professores atendidos em soluções de Educação Empreendedora - professores - Obter"/>
    <n v="1155"/>
    <x v="125"/>
  </r>
  <r>
    <x v="7"/>
    <s v="ES001155ATPS"/>
    <s v="PROGRAMA NACIONAL - Educação Empreendedora"/>
    <s v="PG_Recomendação (NPS) - Professores - pontos - Obter"/>
    <n v="80"/>
    <x v="19"/>
  </r>
  <r>
    <x v="7"/>
    <s v="ES001156ATPS"/>
    <s v="PROGRAMA NACIONAL - Inteligência de Dados"/>
    <s v="PG_Índice Gartner de Data &amp; Analytics - Pontos (1 a 5) - Aumentar"/>
    <n v="1.53"/>
    <x v="126"/>
  </r>
  <r>
    <x v="7"/>
    <s v="ES001157ATPS"/>
    <s v="PROGRAMA NACIONAL - Transformação Organizacional"/>
    <s v="PG_Disponibilidade das aplicações - % - Obter"/>
    <n v="95"/>
    <x v="127"/>
  </r>
  <r>
    <x v="7"/>
    <s v="ES001157ATPS"/>
    <s v="PROGRAMA NACIONAL - Transformação Organizacional"/>
    <s v="PG_Equipamentos de TI com vida útil exaurida - % - Obter"/>
    <n v="15"/>
    <x v="128"/>
  </r>
  <r>
    <x v="7"/>
    <s v="ES001157ATPS"/>
    <s v="PROGRAMA NACIONAL - Transformação Organizacional"/>
    <s v="PG_Incidentes de segurança tratados - % - Obter"/>
    <n v="90"/>
    <x v="129"/>
  </r>
  <r>
    <x v="7"/>
    <s v="ES001157ATPS"/>
    <s v="PROGRAMA NACIONAL - Transformação Organizacional"/>
    <s v="PG_Unidades do Sebrae com Office 365 implementado - % - Obter"/>
    <n v="100"/>
    <x v="19"/>
  </r>
  <r>
    <x v="8"/>
    <s v="GO001004ATPS"/>
    <s v="PROGRAMA NACIONAL - Cliente em Foco"/>
    <s v="PG_Atendimento por cliente - Número - Obter"/>
    <n v="1.9"/>
    <x v="130"/>
  </r>
  <r>
    <x v="8"/>
    <s v="GO001004ATPS"/>
    <s v="PROGRAMA NACIONAL - Cliente em Foco"/>
    <s v="PG_Clientes atendidos por serviços digitais - Número - Obter"/>
    <n v="110000"/>
    <x v="131"/>
  </r>
  <r>
    <x v="8"/>
    <s v="GO001004ATPS"/>
    <s v="PROGRAMA NACIONAL - Cliente em Foco"/>
    <s v="PG_Cobertura do Atendimento (microempresas e empresas de pequeno porte) - % - Obter"/>
    <n v="20"/>
    <x v="132"/>
  </r>
  <r>
    <x v="8"/>
    <s v="GO001004ATPS"/>
    <s v="PROGRAMA NACIONAL - Cliente em Foco"/>
    <s v="PG_Pequenos Negócios Atendidos - Número - Obter"/>
    <n v="110000"/>
    <x v="133"/>
  </r>
  <r>
    <x v="8"/>
    <s v="GO001004ATPS"/>
    <s v="PROGRAMA NACIONAL - Cliente em Foco"/>
    <s v="PG_Recomendação (NPS) - pontos - Obter"/>
    <n v="80"/>
    <x v="134"/>
  </r>
  <r>
    <x v="8"/>
    <s v="GO001011ATPS"/>
    <s v="PROGRAMA NACIONAL - Ambiente de Negócios"/>
    <s v="PG_Município com presença continuada de técnico residente do Sebrae na microrregião. - Número - Obter"/>
    <n v="78"/>
    <x v="135"/>
  </r>
  <r>
    <x v="8"/>
    <s v="GO001011ATPS"/>
    <s v="PROGRAMA NACIONAL - Ambiente de Negócios"/>
    <s v="PG_Municípios com conjunto de políticas públicas para melhoria do ambiente de negócios implementado - Número - Obter"/>
    <n v="78"/>
    <x v="135"/>
  </r>
  <r>
    <x v="8"/>
    <s v="GO001011ATPS"/>
    <s v="PROGRAMA NACIONAL - Ambiente de Negócios"/>
    <s v="PG_Municípios com projetos de mobilização e articulação de lideranças implementados - Número - Obter"/>
    <n v="41"/>
    <x v="136"/>
  </r>
  <r>
    <x v="8"/>
    <s v="GO001011ATPS"/>
    <s v="PROGRAMA NACIONAL - Ambiente de Negócios"/>
    <s v="PG_Tempo de abertura de empresas - horas - Obter"/>
    <n v="25"/>
    <x v="137"/>
  </r>
  <r>
    <x v="8"/>
    <s v="GO001017ATPS"/>
    <s v="PROGRAMA NACIONAL - Gestão Estratégica de Pessoas"/>
    <s v="PG_Diagnóstico de Maturidade dos processos de gestão de pessoas - pontos - Obter"/>
    <n v="4.2"/>
    <x v="138"/>
  </r>
  <r>
    <x v="8"/>
    <s v="GO001017ATPS"/>
    <s v="PROGRAMA NACIONAL - Gestão Estratégica de Pessoas"/>
    <s v="PG_Grau de implementação do SGP 9.0 no Sistema Sebrae - % - Obter"/>
    <n v="100"/>
    <x v="19"/>
  </r>
  <r>
    <x v="8"/>
    <s v="GO001053ATPS"/>
    <s v="PROGRAMA NACIONAL - Brasil + Competitivo"/>
    <s v="PG_Produtividade do Trabalho - % - Aumentar"/>
    <n v="10"/>
    <x v="139"/>
  </r>
  <r>
    <x v="8"/>
    <s v="GO001053ATPS"/>
    <s v="PROGRAMA NACIONAL - Brasil + Competitivo"/>
    <s v="PG_Taxa de Alcance - Faturamento - % - Obter"/>
    <n v="60"/>
    <x v="2"/>
  </r>
  <r>
    <x v="8"/>
    <s v="GO001063ATPS"/>
    <s v="PROGRAMA NACIONAL - Brasil + Inovador"/>
    <s v="PG_Inovação e Modernização - % - Obter"/>
    <n v="70"/>
    <x v="2"/>
  </r>
  <r>
    <x v="8"/>
    <s v="GO001063ATPS"/>
    <s v="PROGRAMA NACIONAL - Brasil + Inovador"/>
    <s v="PG_Municípios com ecossistemas de inovação mapeados - Número - Obter"/>
    <n v="2"/>
    <x v="140"/>
  </r>
  <r>
    <x v="8"/>
    <s v="GO001063ATPS"/>
    <s v="PROGRAMA NACIONAL - Brasil + Inovador"/>
    <s v="PG_Pequenos Negócios atendidos com solução de Inovação - Número - Obter"/>
    <n v="8000"/>
    <x v="141"/>
  </r>
  <r>
    <x v="8"/>
    <s v="GO001072ATPS"/>
    <s v="PROGRAMA NACIONAL - Gestão da Marca"/>
    <s v="PG_Imagem junto à Sociedade - Pontos (0 a 10) - Obter"/>
    <n v="8.1999999999999993"/>
    <x v="38"/>
  </r>
  <r>
    <x v="8"/>
    <s v="GO001072ATPS"/>
    <s v="PROGRAMA NACIONAL - Gestão da Marca"/>
    <s v="PG_Imagem junto aos Pequenos Negócios - Pontos (0 a 10) - Obter"/>
    <n v="8.9"/>
    <x v="13"/>
  </r>
  <r>
    <x v="8"/>
    <s v="GO001084ATPS"/>
    <s v="PROGRAMA NACIONAL - Inteligência de Dados"/>
    <s v="PG_Índice Gartner de Data &amp; Analytics - Pontos (1 a 5) - Aumentar"/>
    <n v="2.25"/>
    <x v="142"/>
  </r>
  <r>
    <x v="8"/>
    <s v="GO001085ATPS"/>
    <s v="PROGRAMA NACIONAL - Transformação Digital"/>
    <s v="PG_Clientes atendidos por serviços digitais - Número - Obter"/>
    <n v="110000"/>
    <x v="143"/>
  </r>
  <r>
    <x v="8"/>
    <s v="GO001085ATPS"/>
    <s v="PROGRAMA NACIONAL - Transformação Digital"/>
    <s v="PG_Downloads do aplicativo Sebrae - Número - Obter"/>
    <n v="6000"/>
    <x v="144"/>
  </r>
  <r>
    <x v="8"/>
    <s v="GO001085ATPS"/>
    <s v="PROGRAMA NACIONAL - Transformação Digital"/>
    <s v="PG_Índice de Maturidade Digital do Sistema Sebrae - Pontos (1 a 5) - Obter"/>
    <n v="2"/>
    <x v="145"/>
  </r>
  <r>
    <x v="8"/>
    <s v="GO001086ATPS"/>
    <s v="PROGRAMA NACIONAL - Educação Empreendedora"/>
    <s v="PG_Atendimento a estudantes em soluções de Educação Empreendedora - Número - Obter"/>
    <n v="34500"/>
    <x v="146"/>
  </r>
  <r>
    <x v="8"/>
    <s v="GO001086ATPS"/>
    <s v="PROGRAMA NACIONAL - Educação Empreendedora"/>
    <s v="PG_Escolas com projeto Escola Empreendedora implementado - Número - Obter"/>
    <n v="5"/>
    <x v="16"/>
  </r>
  <r>
    <x v="8"/>
    <s v="GO001086ATPS"/>
    <s v="PROGRAMA NACIONAL - Educação Empreendedora"/>
    <s v="PG_Professores atendidos em soluções de Educação Empreendedora - professores - Obter"/>
    <n v="2850"/>
    <x v="147"/>
  </r>
  <r>
    <x v="8"/>
    <s v="GO001086ATPS"/>
    <s v="PROGRAMA NACIONAL - Educação Empreendedora"/>
    <s v="PG_Recomendação (NPS) - Professores - pontos - Obter"/>
    <n v="80"/>
    <x v="43"/>
  </r>
  <r>
    <x v="8"/>
    <s v="GO001087ATPS"/>
    <s v="PROGRAMA NACIONAL - Sebrae + Finanças"/>
    <s v="PG_Clientes com garantia do Fampe assistidos na fase pós-crédito - % - Obter"/>
    <n v="64"/>
    <x v="148"/>
  </r>
  <r>
    <x v="8"/>
    <s v="GO001088ATPS"/>
    <s v="PROGRAMA NACIONAL - Sebrae + Receitas"/>
    <s v="PG_Geração de Receita Própria - % - Obter"/>
    <n v="13.5"/>
    <x v="149"/>
  </r>
  <r>
    <x v="8"/>
    <s v="GO001089ATPS"/>
    <s v="PROGRAMA NACIONAL - Transformação Organizacional"/>
    <s v="PG_Equipamentos de TI com vida útil exaurida - % - Obter"/>
    <n v="24"/>
    <x v="2"/>
  </r>
  <r>
    <x v="8"/>
    <s v="GO001089ATPS"/>
    <s v="PROGRAMA NACIONAL - Transformação Organizacional"/>
    <s v="PG_Incidentes de segurança tratados - % - Obter"/>
    <n v="90"/>
    <x v="2"/>
  </r>
  <r>
    <x v="8"/>
    <s v="GO001091ATPS"/>
    <s v="PROGRAMA NACIONAL - Portfólio em Rede"/>
    <s v="PG_Aplicabilidade - Pontos (0 a 10) - Obter"/>
    <n v="8"/>
    <x v="111"/>
  </r>
  <r>
    <x v="8"/>
    <s v="GO001091ATPS"/>
    <s v="PROGRAMA NACIONAL - Portfólio em Rede"/>
    <s v="PG_Efetividade - Pontos (0 a 10) - Obter"/>
    <n v="8"/>
    <x v="150"/>
  </r>
  <r>
    <x v="8"/>
    <s v="GO001091ATPS"/>
    <s v="PROGRAMA NACIONAL - Portfólio em Rede"/>
    <s v="PG_NPS (Net Promoter Score) de Produto ou Serviço - pontos - Obter"/>
    <n v="80"/>
    <x v="19"/>
  </r>
  <r>
    <x v="9"/>
    <s v="MA001145ATPS"/>
    <s v="PROGRAMA NACIONAL - Cliente em Foco"/>
    <s v="PG_Atendimento por cliente - Número - Obter"/>
    <n v="2"/>
    <x v="151"/>
  </r>
  <r>
    <x v="9"/>
    <s v="MA001145ATPS"/>
    <s v="PROGRAMA NACIONAL - Cliente em Foco"/>
    <s v="PG_Clientes atendidos por serviços digitais - Número - Obter"/>
    <n v="55000"/>
    <x v="152"/>
  </r>
  <r>
    <x v="9"/>
    <s v="MA001145ATPS"/>
    <s v="PROGRAMA NACIONAL - Cliente em Foco"/>
    <s v="PG_Cobertura do Atendimento (microempresas e empresas de pequeno porte) - % - Obter"/>
    <n v="25"/>
    <x v="153"/>
  </r>
  <r>
    <x v="9"/>
    <s v="MA001145ATPS"/>
    <s v="PROGRAMA NACIONAL - Cliente em Foco"/>
    <s v="PG_Pequenos Negócios Atendidos - Número - Obter"/>
    <n v="53000"/>
    <x v="154"/>
  </r>
  <r>
    <x v="9"/>
    <s v="MA001145ATPS"/>
    <s v="PROGRAMA NACIONAL - Cliente em Foco"/>
    <s v="PG_Recomendação (NPS) - pontos - Obter"/>
    <n v="80.099999999999994"/>
    <x v="155"/>
  </r>
  <r>
    <x v="9"/>
    <s v="MA001237ATPS"/>
    <s v="PROGRAMA NACIONAL - Gestão Estratégica de Pessoas"/>
    <s v="PG_Diagnóstico de Maturidade dos processos de gestão de pessoas - pontos - Obter"/>
    <n v="4"/>
    <x v="156"/>
  </r>
  <r>
    <x v="9"/>
    <s v="MA001237ATPS"/>
    <s v="PROGRAMA NACIONAL - Gestão Estratégica de Pessoas"/>
    <s v="PG_Grau de implementação do SGP 9.0 no Sistema Sebrae - % - Obter"/>
    <n v="100"/>
    <x v="2"/>
  </r>
  <r>
    <x v="9"/>
    <s v="MA001247ATPS"/>
    <s v="PROGRAMA NACIONAL - Gestão da Marca"/>
    <s v="PG_Imagem junto à Sociedade - Pontos (0 a 10) - Obter"/>
    <n v="8.4"/>
    <x v="84"/>
  </r>
  <r>
    <x v="9"/>
    <s v="MA001247ATPS"/>
    <s v="PROGRAMA NACIONAL - Gestão da Marca"/>
    <s v="PG_Imagem junto aos Pequenos Negócios - Pontos (0 a 10) - Obter"/>
    <n v="8.6"/>
    <x v="13"/>
  </r>
  <r>
    <x v="9"/>
    <s v="MA001249ATPS"/>
    <s v="PROGRAMA NACIONAL - Ambiente de Negócios"/>
    <s v="PG_Município com presença continuada de técnico residente do Sebrae na microrregião. - Número - Obter"/>
    <n v="4"/>
    <x v="10"/>
  </r>
  <r>
    <x v="9"/>
    <s v="MA001249ATPS"/>
    <s v="PROGRAMA NACIONAL - Ambiente de Negócios"/>
    <s v="PG_Municípios com conjunto de políticas públicas para melhoria do ambiente de negócios implementado - Número - Obter"/>
    <n v="15"/>
    <x v="157"/>
  </r>
  <r>
    <x v="9"/>
    <s v="MA001249ATPS"/>
    <s v="PROGRAMA NACIONAL - Ambiente de Negócios"/>
    <s v="PG_Municípios com projetos de mobilização e articulação de lideranças implementados - Número - Obter"/>
    <n v="15"/>
    <x v="158"/>
  </r>
  <r>
    <x v="9"/>
    <s v="MA001249ATPS"/>
    <s v="PROGRAMA NACIONAL - Ambiente de Negócios"/>
    <s v="PG_Tempo de abertura de empresas - horas - Obter"/>
    <n v="30"/>
    <x v="159"/>
  </r>
  <r>
    <x v="9"/>
    <s v="MA001258ATPS"/>
    <s v="PROGRAMA NACIONAL - Educação Empreendedora"/>
    <s v="PG_Atendimento a estudantes em soluções de Educação Empreendedora - Número - Obter"/>
    <n v="45000"/>
    <x v="160"/>
  </r>
  <r>
    <x v="9"/>
    <s v="MA001258ATPS"/>
    <s v="PROGRAMA NACIONAL - Educação Empreendedora"/>
    <s v="PG_Escolas com projeto Escola Empreendedora implementado - Número - Obter"/>
    <n v="5"/>
    <x v="16"/>
  </r>
  <r>
    <x v="9"/>
    <s v="MA001258ATPS"/>
    <s v="PROGRAMA NACIONAL - Educação Empreendedora"/>
    <s v="PG_Professores atendidos em soluções de Educação Empreendedora - professores - Obter"/>
    <n v="5000"/>
    <x v="161"/>
  </r>
  <r>
    <x v="9"/>
    <s v="MA001258ATPS"/>
    <s v="PROGRAMA NACIONAL - Educação Empreendedora"/>
    <s v="PG_Recomendação (NPS) - Professores - pontos - Obter"/>
    <n v="80"/>
    <x v="162"/>
  </r>
  <r>
    <x v="9"/>
    <s v="MA001260ATPS"/>
    <s v="PROGRAMA NACIONAL - Portfólio em Rede"/>
    <s v="PG_Aplicabilidade - Pontos (0 a 10) - Obter"/>
    <n v="7"/>
    <x v="163"/>
  </r>
  <r>
    <x v="9"/>
    <s v="MA001260ATPS"/>
    <s v="PROGRAMA NACIONAL - Portfólio em Rede"/>
    <s v="PG_Efetividade - Pontos (0 a 10) - Obter"/>
    <n v="7"/>
    <x v="23"/>
  </r>
  <r>
    <x v="9"/>
    <s v="MA001260ATPS"/>
    <s v="PROGRAMA NACIONAL - Portfólio em Rede"/>
    <s v="PG_NPS (Net Promoter Score) de Produto ou Serviço - pontos - Obter"/>
    <n v="75"/>
    <x v="164"/>
  </r>
  <r>
    <x v="9"/>
    <s v="MA001262ATPS"/>
    <s v="PROGRAMA NACIONAL - Brasil + Inovador"/>
    <s v="PG_Inovação e Modernização - % - Obter"/>
    <n v="70"/>
    <x v="2"/>
  </r>
  <r>
    <x v="9"/>
    <s v="MA001262ATPS"/>
    <s v="PROGRAMA NACIONAL - Brasil + Inovador"/>
    <s v="PG_Municípios com ecossistemas de inovação mapeados - Número - Obter"/>
    <n v="1"/>
    <x v="8"/>
  </r>
  <r>
    <x v="9"/>
    <s v="MA001262ATPS"/>
    <s v="PROGRAMA NACIONAL - Brasil + Inovador"/>
    <s v="PG_Pequenos Negócios atendidos com solução de Inovação - Número - Obter"/>
    <n v="4300"/>
    <x v="165"/>
  </r>
  <r>
    <x v="9"/>
    <s v="MA001263ATPS"/>
    <s v="PROGRAMA NACIONAL - Brasil + Competitivo"/>
    <s v="PG_Produtividade do Trabalho - % - Aumentar"/>
    <n v="10"/>
    <x v="166"/>
  </r>
  <r>
    <x v="9"/>
    <s v="MA001263ATPS"/>
    <s v="PROGRAMA NACIONAL - Brasil + Competitivo"/>
    <s v="PG_Taxa de Alcance - Faturamento - % - Obter"/>
    <n v="79"/>
    <x v="2"/>
  </r>
  <r>
    <x v="9"/>
    <s v="MA001264ATPS"/>
    <s v="PROGRAMA NACIONAL - Sebrae + Finanças"/>
    <s v="PG_Clientes com garantia do Fampe assistidos na fase pós-crédito - % - Obter"/>
    <n v="85"/>
    <x v="167"/>
  </r>
  <r>
    <x v="9"/>
    <s v="MA001265ATPS"/>
    <s v="PROGRAMA NACIONAL - Inteligência de Dados"/>
    <s v="PG_Índice Gartner de Data &amp; Analytics - Pontos (1 a 5) - Aumentar"/>
    <n v="2.4"/>
    <x v="168"/>
  </r>
  <r>
    <x v="9"/>
    <s v="MA001267ATPS"/>
    <s v="PROGRAMA NACIONAL - Transformação Digital"/>
    <s v="PG_Clientes atendidos por serviços digitais - Número - Obter"/>
    <n v="55000"/>
    <x v="152"/>
  </r>
  <r>
    <x v="9"/>
    <s v="MA001267ATPS"/>
    <s v="PROGRAMA NACIONAL - Transformação Digital"/>
    <s v="PG_Downloads do aplicativo Sebrae - Número - Obter"/>
    <n v="6000"/>
    <x v="2"/>
  </r>
  <r>
    <x v="9"/>
    <s v="MA001267ATPS"/>
    <s v="PROGRAMA NACIONAL - Transformação Digital"/>
    <s v="PG_Índice de Maturidade Digital do Sistema Sebrae - Pontos (1 a 5) - Obter"/>
    <n v="2"/>
    <x v="169"/>
  </r>
  <r>
    <x v="10"/>
    <s v="MG003413ATPS"/>
    <s v="PROGRAMA NACIONAL - Gestão da Marca"/>
    <s v="PG_Imagem junto à Sociedade - Pontos (0 a 10) - Obter"/>
    <n v="8.1999999999999993"/>
    <x v="2"/>
  </r>
  <r>
    <x v="10"/>
    <s v="MG003413ATPS"/>
    <s v="PROGRAMA NACIONAL - Gestão da Marca"/>
    <s v="PG_Imagem junto aos Pequenos Negócios - Pontos (0 a 10) - Obter"/>
    <n v="8.8000000000000007"/>
    <x v="2"/>
  </r>
  <r>
    <x v="10"/>
    <s v="MG003427ATPS"/>
    <s v="PROGRAMA NACIONAL - Sebrae + Finanças"/>
    <s v="PG_Clientes com garantia do Fampe assistidos na fase pós-crédito - % - Obter"/>
    <n v="60"/>
    <x v="2"/>
  </r>
  <r>
    <x v="10"/>
    <s v="MG003427ATPS"/>
    <s v="PROGRAMA NACIONAL - Sebrae + Finanças"/>
    <s v="PG_Volume de Crédito Concedido com Garantia do FAMPE - % - Obter"/>
    <n v="0"/>
    <x v="2"/>
  </r>
  <r>
    <x v="10"/>
    <s v="MG003428ATPS"/>
    <s v="PROGRAMA NACIONAL - Brasil + Inovador"/>
    <s v="PG_Inovação e Modernização - % - Obter"/>
    <n v="70"/>
    <x v="2"/>
  </r>
  <r>
    <x v="10"/>
    <s v="MG003428ATPS"/>
    <s v="PROGRAMA NACIONAL - Brasil + Inovador"/>
    <s v="PG_Municípios com ecossistemas de inovação mapeados - Número - Obter"/>
    <n v="0"/>
    <x v="2"/>
  </r>
  <r>
    <x v="10"/>
    <s v="MG003428ATPS"/>
    <s v="PROGRAMA NACIONAL - Brasil + Inovador"/>
    <s v="PG_Pequenos Negócios atendidos com solução de Inovação - Número - Obter"/>
    <n v="50612"/>
    <x v="2"/>
  </r>
  <r>
    <x v="10"/>
    <s v="MG003429ATPS"/>
    <s v="PROGRAMA NACIONAL - Cliente em Foco"/>
    <s v="PG_Atendimento por cliente - Número - Obter"/>
    <n v="1.9"/>
    <x v="2"/>
  </r>
  <r>
    <x v="10"/>
    <s v="MG003429ATPS"/>
    <s v="PROGRAMA NACIONAL - Cliente em Foco"/>
    <s v="PG_Clientes atendidos por serviços digitais - Número - Obter"/>
    <n v="381155"/>
    <x v="2"/>
  </r>
  <r>
    <x v="10"/>
    <s v="MG003429ATPS"/>
    <s v="PROGRAMA NACIONAL - Cliente em Foco"/>
    <s v="PG_Cobertura do Atendimento (microempresas e empresas de pequeno porte) - % - Obter"/>
    <n v="25"/>
    <x v="2"/>
  </r>
  <r>
    <x v="10"/>
    <s v="MG003429ATPS"/>
    <s v="PROGRAMA NACIONAL - Cliente em Foco"/>
    <s v="PG_Pequenos Negócios Atendidos - Número - Obter"/>
    <n v="334036"/>
    <x v="2"/>
  </r>
  <r>
    <x v="10"/>
    <s v="MG003429ATPS"/>
    <s v="PROGRAMA NACIONAL - Cliente em Foco"/>
    <s v="PG_Recomendação (NPS) - pontos - Obter"/>
    <n v="80"/>
    <x v="2"/>
  </r>
  <r>
    <x v="10"/>
    <s v="MG003430ATPS"/>
    <s v="PROGRAMA NACIONAL - Educação Empreendedora"/>
    <s v="PG_Atendimento a estudantes em soluções de Educação Empreendedora - Número - Obter"/>
    <n v="91000"/>
    <x v="2"/>
  </r>
  <r>
    <x v="10"/>
    <s v="MG003430ATPS"/>
    <s v="PROGRAMA NACIONAL - Educação Empreendedora"/>
    <s v="PG_Escolas com projeto Escola Empreendedora implementado - Número - Obter"/>
    <n v="5"/>
    <x v="2"/>
  </r>
  <r>
    <x v="10"/>
    <s v="MG003430ATPS"/>
    <s v="PROGRAMA NACIONAL - Educação Empreendedora"/>
    <s v="PG_Professores atendidos em soluções de Educação Empreendedora - professores - Obter"/>
    <n v="22500"/>
    <x v="2"/>
  </r>
  <r>
    <x v="10"/>
    <s v="MG003430ATPS"/>
    <s v="PROGRAMA NACIONAL - Educação Empreendedora"/>
    <s v="PG_Recomendação (NPS) - Professores - pontos - Obter"/>
    <n v="80"/>
    <x v="2"/>
  </r>
  <r>
    <x v="10"/>
    <s v="MG003431ATPS"/>
    <s v="PROGRAMA NACIONAL - Sebrae + Receitas"/>
    <s v="PG_Geração de Receita Própria - % - Obter"/>
    <n v="15"/>
    <x v="2"/>
  </r>
  <r>
    <x v="10"/>
    <s v="MG003432ATPS"/>
    <s v="PROGRAMA NACIONAL - Brasil + Competitivo"/>
    <s v="PG_Produtividade do Trabalho - % - Aumentar"/>
    <n v="10"/>
    <x v="2"/>
  </r>
  <r>
    <x v="10"/>
    <s v="MG003432ATPS"/>
    <s v="PROGRAMA NACIONAL - Brasil + Competitivo"/>
    <s v="PG_Taxa de Alcance - Faturamento - % - Obter"/>
    <n v="70"/>
    <x v="2"/>
  </r>
  <r>
    <x v="10"/>
    <s v="MG003434ATPS"/>
    <s v="PROGRAMA NACIONAL - Portfólio em Rede"/>
    <s v="PG_Aplicabilidade - Pontos (0 a 10) - Obter"/>
    <n v="7"/>
    <x v="2"/>
  </r>
  <r>
    <x v="10"/>
    <s v="MG003434ATPS"/>
    <s v="PROGRAMA NACIONAL - Portfólio em Rede"/>
    <s v="PG_Efetividade - Pontos (0 a 10) - Obter"/>
    <n v="7"/>
    <x v="2"/>
  </r>
  <r>
    <x v="10"/>
    <s v="MG003434ATPS"/>
    <s v="PROGRAMA NACIONAL - Portfólio em Rede"/>
    <s v="PG_NPS (Net Promoter Score) de Produto ou Serviço - pontos - Obter"/>
    <n v="70"/>
    <x v="2"/>
  </r>
  <r>
    <x v="10"/>
    <s v="MG003435ATPS"/>
    <s v="PROGRAMA NACIONAL - Inteligência de Dados"/>
    <s v="PG_Índice Gartner de Data &amp; Analytics - Pontos (1 a 5) - Aumentar"/>
    <n v="1.87"/>
    <x v="2"/>
  </r>
  <r>
    <x v="10"/>
    <s v="MG003436ATPS"/>
    <s v="PROGRAMA NACIONAL - Ambiente de Negócios"/>
    <s v="PG_Município com presença continuada de técnico residente do Sebrae na microrregião. - Número - Obter"/>
    <n v="100"/>
    <x v="2"/>
  </r>
  <r>
    <x v="10"/>
    <s v="MG003436ATPS"/>
    <s v="PROGRAMA NACIONAL - Ambiente de Negócios"/>
    <s v="PG_Municípios com conjunto de políticas públicas para melhoria do ambiente de negócios implementado - Número - Obter"/>
    <n v="100"/>
    <x v="2"/>
  </r>
  <r>
    <x v="10"/>
    <s v="MG003436ATPS"/>
    <s v="PROGRAMA NACIONAL - Ambiente de Negócios"/>
    <s v="PG_Municípios com projetos de mobilização e articulação de lideranças implementados - Número - Obter"/>
    <n v="100"/>
    <x v="2"/>
  </r>
  <r>
    <x v="10"/>
    <s v="MG003436ATPS"/>
    <s v="PROGRAMA NACIONAL - Ambiente de Negócios"/>
    <s v="PG_Tempo de abertura de empresas - horas - Obter"/>
    <n v="36"/>
    <x v="2"/>
  </r>
  <r>
    <x v="10"/>
    <s v="MG003442ATPS"/>
    <s v="PROGRAMA NACIONAL - Gestão Estratégica de Pessoas"/>
    <s v="PG_Diagnóstico de Maturidade dos processos de gestão de pessoas - pontos - Obter"/>
    <n v="4.2"/>
    <x v="170"/>
  </r>
  <r>
    <x v="10"/>
    <s v="MG003442ATPS"/>
    <s v="PROGRAMA NACIONAL - Gestão Estratégica de Pessoas"/>
    <s v="PG_Grau de implementação do SGP 9.0 no Sistema Sebrae - % - Obter"/>
    <n v="77.7"/>
    <x v="171"/>
  </r>
  <r>
    <x v="11"/>
    <s v="MS000739ATPS"/>
    <s v="PROGRAMA NACIONAL - Gestão da Marca"/>
    <s v="PG_Imagem junto à Sociedade - Pontos (0 a 10) - Obter"/>
    <n v="8.1999999999999993"/>
    <x v="38"/>
  </r>
  <r>
    <x v="11"/>
    <s v="MS000739ATPS"/>
    <s v="PROGRAMA NACIONAL - Gestão da Marca"/>
    <s v="PG_Imagem junto aos Pequenos Negócios - Pontos (0 a 10) - Obter"/>
    <n v="8.6"/>
    <x v="35"/>
  </r>
  <r>
    <x v="11"/>
    <s v="MS000761ATPS"/>
    <s v="PROGRAMA NACIONAL - Educação Empreendedora"/>
    <s v="PG_Atendimento a estudantes em soluções de Educação Empreendedora - Número - Obter"/>
    <n v="26985"/>
    <x v="172"/>
  </r>
  <r>
    <x v="11"/>
    <s v="MS000761ATPS"/>
    <s v="PROGRAMA NACIONAL - Educação Empreendedora"/>
    <s v="PG_Escolas com projeto Escola Empreendedora implementado - Número - Obter"/>
    <n v="5"/>
    <x v="16"/>
  </r>
  <r>
    <x v="11"/>
    <s v="MS000761ATPS"/>
    <s v="PROGRAMA NACIONAL - Educação Empreendedora"/>
    <s v="PG_Professores atendidos em soluções de Educação Empreendedora - professores - Obter"/>
    <n v="5775"/>
    <x v="173"/>
  </r>
  <r>
    <x v="11"/>
    <s v="MS000761ATPS"/>
    <s v="PROGRAMA NACIONAL - Educação Empreendedora"/>
    <s v="PG_Recomendação (NPS) - Professores - pontos - Obter"/>
    <n v="80"/>
    <x v="174"/>
  </r>
  <r>
    <x v="11"/>
    <s v="MS000762ATPS"/>
    <s v="PROGRAMA NACIONAL - Sebrae + Finanças"/>
    <s v="PG_Clientes com garantia do Fampe assistidos na fase pós-crédito - % - Obter"/>
    <n v="70"/>
    <x v="175"/>
  </r>
  <r>
    <x v="11"/>
    <s v="MS000763ATPS"/>
    <s v="PROGRAMA NACIONAL - Inteligência de Dados"/>
    <s v="PG_Índice Gartner de Data &amp; Analytics - Pontos (1 a 5) - Aumentar"/>
    <n v="2.4700000000000002"/>
    <x v="176"/>
  </r>
  <r>
    <x v="11"/>
    <s v="MS000764ATPS"/>
    <s v="PROGRAMA NACIONAL - Gestão Estratégica de Pessoas"/>
    <s v="PG_Diagnóstico de Maturidade dos processos de gestão de pessoas - pontos - Obter"/>
    <n v="4.41"/>
    <x v="177"/>
  </r>
  <r>
    <x v="11"/>
    <s v="MS000764ATPS"/>
    <s v="PROGRAMA NACIONAL - Gestão Estratégica de Pessoas"/>
    <s v="PG_Grau de implementação do SGP 9.0 no Sistema Sebrae - % - Obter"/>
    <n v="100"/>
    <x v="19"/>
  </r>
  <r>
    <x v="11"/>
    <s v="MS000765ATPS"/>
    <s v="PROGRAMA NACIONAL - Ambiente de Negócios"/>
    <s v="PG_Município com presença continuada de técnico residente do Sebrae na microrregião. - Número - Obter"/>
    <n v="30"/>
    <x v="12"/>
  </r>
  <r>
    <x v="11"/>
    <s v="MS000765ATPS"/>
    <s v="PROGRAMA NACIONAL - Ambiente de Negócios"/>
    <s v="PG_Municípios com conjunto de políticas públicas para melhoria do ambiente de negócios implementado - Número - Obter"/>
    <n v="30"/>
    <x v="12"/>
  </r>
  <r>
    <x v="11"/>
    <s v="MS000765ATPS"/>
    <s v="PROGRAMA NACIONAL - Ambiente de Negócios"/>
    <s v="PG_Municípios com projetos de mobilização e articulação de lideranças implementados - Número - Obter"/>
    <n v="20"/>
    <x v="157"/>
  </r>
  <r>
    <x v="11"/>
    <s v="MS000765ATPS"/>
    <s v="PROGRAMA NACIONAL - Ambiente de Negócios"/>
    <s v="PG_Tempo de abertura de empresas - horas - Obter"/>
    <n v="32"/>
    <x v="178"/>
  </r>
  <r>
    <x v="11"/>
    <s v="MS000766ATPS"/>
    <s v="PROGRAMA NACIONAL - Cliente em Foco"/>
    <s v="PG_Atendimento por cliente - Número - Obter"/>
    <n v="2"/>
    <x v="179"/>
  </r>
  <r>
    <x v="11"/>
    <s v="MS000766ATPS"/>
    <s v="PROGRAMA NACIONAL - Cliente em Foco"/>
    <s v="PG_Clientes atendidos por serviços digitais - Número - Obter"/>
    <n v="61000"/>
    <x v="180"/>
  </r>
  <r>
    <x v="11"/>
    <s v="MS000766ATPS"/>
    <s v="PROGRAMA NACIONAL - Cliente em Foco"/>
    <s v="PG_Cobertura do Atendimento (microempresas e empresas de pequeno porte) - % - Obter"/>
    <n v="30"/>
    <x v="181"/>
  </r>
  <r>
    <x v="11"/>
    <s v="MS000766ATPS"/>
    <s v="PROGRAMA NACIONAL - Cliente em Foco"/>
    <s v="PG_Pequenos Negócios Atendidos - Número - Obter"/>
    <n v="62000"/>
    <x v="182"/>
  </r>
  <r>
    <x v="11"/>
    <s v="MS000766ATPS"/>
    <s v="PROGRAMA NACIONAL - Cliente em Foco"/>
    <s v="PG_Recomendação (NPS) - pontos - Obter"/>
    <n v="80"/>
    <x v="183"/>
  </r>
  <r>
    <x v="11"/>
    <s v="MS000767ATPS"/>
    <s v="PROGRAMA NACIONAL - Brasil + Inovador"/>
    <s v="PG_Inovação e Modernização - % - Obter"/>
    <n v="70"/>
    <x v="2"/>
  </r>
  <r>
    <x v="11"/>
    <s v="MS000767ATPS"/>
    <s v="PROGRAMA NACIONAL - Brasil + Inovador"/>
    <s v="PG_Municípios com ecossistemas de inovação mapeados - Número - Obter"/>
    <n v="3"/>
    <x v="35"/>
  </r>
  <r>
    <x v="11"/>
    <s v="MS000767ATPS"/>
    <s v="PROGRAMA NACIONAL - Brasil + Inovador"/>
    <s v="PG_Pequenos Negócios atendidos com solução de Inovação - Número - Obter"/>
    <n v="12000"/>
    <x v="184"/>
  </r>
  <r>
    <x v="11"/>
    <s v="MS000775ATPS"/>
    <s v="PROGRAMA NACIONAL - Brasil + Competitivo"/>
    <s v="PG_Produtividade do Trabalho - % - Aumentar"/>
    <n v="15"/>
    <x v="185"/>
  </r>
  <r>
    <x v="11"/>
    <s v="MS000775ATPS"/>
    <s v="PROGRAMA NACIONAL - Brasil + Competitivo"/>
    <s v="PG_Taxa de Alcance - Faturamento - % - Obter"/>
    <n v="79"/>
    <x v="19"/>
  </r>
  <r>
    <x v="12"/>
    <s v="MT000600ATPS"/>
    <s v="PROGRAMA NACIONAL - Cliente em Foco"/>
    <s v="PG_Atendimento por cliente - Número - Obter"/>
    <n v="1.8"/>
    <x v="2"/>
  </r>
  <r>
    <x v="12"/>
    <s v="MT000600ATPS"/>
    <s v="PROGRAMA NACIONAL - Cliente em Foco"/>
    <s v="PG_Clientes atendidos por serviços digitais - Número - Obter"/>
    <n v="52000"/>
    <x v="2"/>
  </r>
  <r>
    <x v="12"/>
    <s v="MT000600ATPS"/>
    <s v="PROGRAMA NACIONAL - Cliente em Foco"/>
    <s v="PG_Cobertura do Atendimento (microempresas e empresas de pequeno porte) - % - Obter"/>
    <n v="20"/>
    <x v="2"/>
  </r>
  <r>
    <x v="12"/>
    <s v="MT000600ATPS"/>
    <s v="PROGRAMA NACIONAL - Cliente em Foco"/>
    <s v="PG_Pequenos Negócios Atendidos - Número - Obter"/>
    <n v="50756"/>
    <x v="2"/>
  </r>
  <r>
    <x v="12"/>
    <s v="MT000600ATPS"/>
    <s v="PROGRAMA NACIONAL - Cliente em Foco"/>
    <s v="PG_Recomendação (NPS) - pontos - Obter"/>
    <n v="80"/>
    <x v="2"/>
  </r>
  <r>
    <x v="12"/>
    <s v="MT000605ATPS"/>
    <s v="PROGRAMA NACIONAL - Gestão Estratégica de Pessoas"/>
    <s v="PG_Diagnóstico de Maturidade dos processos de gestão de pessoas - pontos - Obter"/>
    <n v="4.3"/>
    <x v="186"/>
  </r>
  <r>
    <x v="12"/>
    <s v="MT000605ATPS"/>
    <s v="PROGRAMA NACIONAL - Gestão Estratégica de Pessoas"/>
    <s v="PG_Grau de implementação do SGP 9.0 no Sistema Sebrae - % - Obter"/>
    <n v="100"/>
    <x v="19"/>
  </r>
  <r>
    <x v="12"/>
    <s v="MT000606ATPS"/>
    <s v="PROGRAMA NACIONAL - Ambiente de Negócios"/>
    <s v="PG_Município com presença continuada de técnico residente do Sebrae na microrregião. - Número - Obter"/>
    <n v="14"/>
    <x v="2"/>
  </r>
  <r>
    <x v="12"/>
    <s v="MT000606ATPS"/>
    <s v="PROGRAMA NACIONAL - Ambiente de Negócios"/>
    <s v="PG_Municípios com conjunto de políticas públicas para melhoria do ambiente de negócios implementado - Número - Obter"/>
    <n v="20"/>
    <x v="2"/>
  </r>
  <r>
    <x v="12"/>
    <s v="MT000606ATPS"/>
    <s v="PROGRAMA NACIONAL - Ambiente de Negócios"/>
    <s v="PG_Municípios com projetos de mobilização e articulação de lideranças implementados - Número - Obter"/>
    <n v="15"/>
    <x v="2"/>
  </r>
  <r>
    <x v="12"/>
    <s v="MT000606ATPS"/>
    <s v="PROGRAMA NACIONAL - Ambiente de Negócios"/>
    <s v="PG_Tempo de abertura de empresas - horas - Obter"/>
    <n v="36"/>
    <x v="2"/>
  </r>
  <r>
    <x v="12"/>
    <s v="MT000612ATPS"/>
    <s v="PROGRAMA NACIONAL - Brasil + Inovador"/>
    <s v="PG_Inovação e Modernização - % - Obter"/>
    <n v="70"/>
    <x v="2"/>
  </r>
  <r>
    <x v="12"/>
    <s v="MT000612ATPS"/>
    <s v="PROGRAMA NACIONAL - Brasil + Inovador"/>
    <s v="PG_Municípios com ecossistemas de inovação mapeados - Número - Obter"/>
    <n v="3"/>
    <x v="2"/>
  </r>
  <r>
    <x v="12"/>
    <s v="MT000612ATPS"/>
    <s v="PROGRAMA NACIONAL - Brasil + Inovador"/>
    <s v="PG_Pequenos Negócios atendidos com solução de Inovação - Número - Obter"/>
    <n v="8000"/>
    <x v="2"/>
  </r>
  <r>
    <x v="12"/>
    <s v="MT000613ATPS"/>
    <s v="PROGRAMA NACIONAL - Sebrae + Finanças"/>
    <s v="PG_Clientes com garantia do Fampe assistidos na fase pós-crédito - % - Obter"/>
    <n v="64"/>
    <x v="2"/>
  </r>
  <r>
    <x v="12"/>
    <s v="MT000649ATPS"/>
    <s v="PROGRAMA NACIONAL - Gestão da Marca"/>
    <s v="PG_Imagem junto à Sociedade - Pontos (0 a 10) - Obter"/>
    <n v="8.5"/>
    <x v="2"/>
  </r>
  <r>
    <x v="12"/>
    <s v="MT000649ATPS"/>
    <s v="PROGRAMA NACIONAL - Gestão da Marca"/>
    <s v="PG_Imagem junto aos Pequenos Negócios - Pontos (0 a 10) - Obter"/>
    <n v="8.6999999999999993"/>
    <x v="2"/>
  </r>
  <r>
    <x v="12"/>
    <s v="MT000650ATPS"/>
    <s v="PROGRAMA NACIONAL - Brasil + Competitivo"/>
    <s v="PG_Produtividade do Trabalho - % - Aumentar"/>
    <n v="5"/>
    <x v="2"/>
  </r>
  <r>
    <x v="12"/>
    <s v="MT000650ATPS"/>
    <s v="PROGRAMA NACIONAL - Brasil + Competitivo"/>
    <s v="PG_Taxa de Alcance - Faturamento - % - Obter"/>
    <n v="79"/>
    <x v="2"/>
  </r>
  <r>
    <x v="12"/>
    <s v="MT000690ATPS"/>
    <s v="PROGRAMA NACIONAL - Educação Empreendedora"/>
    <s v="PG_Atendimento a estudantes em soluções de Educação Empreendedora - Número - Obter"/>
    <n v="8000"/>
    <x v="2"/>
  </r>
  <r>
    <x v="12"/>
    <s v="MT000690ATPS"/>
    <s v="PROGRAMA NACIONAL - Educação Empreendedora"/>
    <s v="PG_Escolas com projeto Escola Empreendedora implementado - Número - Obter"/>
    <n v="5"/>
    <x v="2"/>
  </r>
  <r>
    <x v="12"/>
    <s v="MT000690ATPS"/>
    <s v="PROGRAMA NACIONAL - Educação Empreendedora"/>
    <s v="PG_Professores atendidos em soluções de Educação Empreendedora - professores - Obter"/>
    <n v="4000"/>
    <x v="2"/>
  </r>
  <r>
    <x v="12"/>
    <s v="MT000690ATPS"/>
    <s v="PROGRAMA NACIONAL - Educação Empreendedora"/>
    <s v="PG_Recomendação (NPS) - Professores - pontos - Obter"/>
    <n v="80"/>
    <x v="2"/>
  </r>
  <r>
    <x v="12"/>
    <s v="MT000692ATPS"/>
    <s v="PROGRAMA NACIONAL - Transformação Organizacional"/>
    <s v="Resultado-chave - % - Obter"/>
    <n v="310"/>
    <x v="2"/>
  </r>
  <r>
    <x v="12"/>
    <s v="MT000693ATPS"/>
    <s v="PROGRAMA NACIONAL - Portfólio em Rede"/>
    <s v="PG_Aplicabilidade - Pontos (0 a 10) - Obter"/>
    <n v="8"/>
    <x v="2"/>
  </r>
  <r>
    <x v="12"/>
    <s v="MT000693ATPS"/>
    <s v="PROGRAMA NACIONAL - Portfólio em Rede"/>
    <s v="PG_Efetividade - Pontos (0 a 10) - Obter"/>
    <n v="8"/>
    <x v="2"/>
  </r>
  <r>
    <x v="12"/>
    <s v="MT000693ATPS"/>
    <s v="PROGRAMA NACIONAL - Portfólio em Rede"/>
    <s v="PG_NPS (Net Promoter Score) de Produto ou Serviço - pontos - Obter"/>
    <n v="80"/>
    <x v="2"/>
  </r>
  <r>
    <x v="12"/>
    <s v="MT000694ATPS"/>
    <s v="PROGRAMA NACIONAL - Inteligência de Dados"/>
    <s v="PG_Índice Gartner de Data &amp; Analytics - Pontos (1 a 5) - Aumentar"/>
    <n v="3"/>
    <x v="2"/>
  </r>
  <r>
    <x v="12"/>
    <s v="MT000695ATPS"/>
    <s v="PROGRAMA NACIONAL - Sebrae + Receitas"/>
    <s v="PG_Geração de Receita Própria - % - Obter"/>
    <n v="14.3"/>
    <x v="2"/>
  </r>
  <r>
    <x v="12"/>
    <s v="MT000696ATPS"/>
    <s v="CONTRATO INTERNO - Centro de Referência em Sustentabilidade (CSS) - MT"/>
    <s v="ODS impactados - Número - Obter"/>
    <n v="5"/>
    <x v="2"/>
  </r>
  <r>
    <x v="12"/>
    <s v="MT000696ATPS"/>
    <s v="CONTRATO INTERNO - Centro de Referência em Sustentabilidade (CSS) - MT"/>
    <s v="Produção de conteúdo - conteúdo - Obter"/>
    <n v="13"/>
    <x v="2"/>
  </r>
  <r>
    <x v="12"/>
    <s v="MT000696ATPS"/>
    <s v="CONTRATO INTERNO - Centro de Referência em Sustentabilidade (CSS) - MT"/>
    <s v="Resultado-chave - entregas - Obter"/>
    <n v="3"/>
    <x v="2"/>
  </r>
  <r>
    <x v="13"/>
    <s v="PA001347ATPS"/>
    <s v="PROGRAMA NACIONAL - Ambiente de Negócios"/>
    <s v="PG_Município com presença continuada de técnico residente do Sebrae na microrregião. - Número - Obter"/>
    <n v="7"/>
    <x v="2"/>
  </r>
  <r>
    <x v="13"/>
    <s v="PA001347ATPS"/>
    <s v="PROGRAMA NACIONAL - Ambiente de Negócios"/>
    <s v="PG_Municípios com conjunto de políticas públicas para melhoria do ambiente de negócios implementado - Número - Obter"/>
    <n v="7"/>
    <x v="2"/>
  </r>
  <r>
    <x v="13"/>
    <s v="PA001347ATPS"/>
    <s v="PROGRAMA NACIONAL - Ambiente de Negócios"/>
    <s v="PG_Municípios com projetos de mobilização e articulação de lideranças implementados - Número - Obter"/>
    <n v="7"/>
    <x v="2"/>
  </r>
  <r>
    <x v="13"/>
    <s v="PA001347ATPS"/>
    <s v="PROGRAMA NACIONAL - Ambiente de Negócios"/>
    <s v="PG_Tempo de abertura de empresas - horas - Obter"/>
    <n v="36"/>
    <x v="187"/>
  </r>
  <r>
    <x v="13"/>
    <s v="PA001355ATPS"/>
    <s v="PROGRAMA NACIONAL - Transformação Organizacional"/>
    <s v="PG_Equipamentos de TI com vida útil exaurida - % - Obter"/>
    <n v="57"/>
    <x v="188"/>
  </r>
  <r>
    <x v="13"/>
    <s v="PA001355ATPS"/>
    <s v="PROGRAMA NACIONAL - Transformação Organizacional"/>
    <s v="PG_Incidentes de segurança tratados - % - Obter"/>
    <n v="90"/>
    <x v="19"/>
  </r>
  <r>
    <x v="13"/>
    <s v="PA001356ATPS"/>
    <s v="PROGRAMA NACIONAL - Gestão Estratégica de Pessoas"/>
    <s v="PG_Diagnóstico de Maturidade dos processos de gestão de pessoas - pontos - Obter"/>
    <n v="3"/>
    <x v="189"/>
  </r>
  <r>
    <x v="13"/>
    <s v="PA001356ATPS"/>
    <s v="PROGRAMA NACIONAL - Gestão Estratégica de Pessoas"/>
    <s v="PG_Grau de implementação do SGP 9.0 no Sistema Sebrae - % - Obter"/>
    <n v="11.1"/>
    <x v="2"/>
  </r>
  <r>
    <x v="13"/>
    <s v="PA001360ATPS"/>
    <s v="PROGRAMA NACIONAL - Gestão da Marca"/>
    <s v="PG_Imagem junto à Sociedade - Pontos (0 a 10) - Obter"/>
    <n v="8.5"/>
    <x v="13"/>
  </r>
  <r>
    <x v="13"/>
    <s v="PA001360ATPS"/>
    <s v="PROGRAMA NACIONAL - Gestão da Marca"/>
    <s v="PG_Imagem junto aos Pequenos Negócios - Pontos (0 a 10) - Obter"/>
    <n v="8.9"/>
    <x v="84"/>
  </r>
  <r>
    <x v="13"/>
    <s v="PA001361ATPS"/>
    <s v="PROGRAMA NACIONAL - Brasil + Competitivo"/>
    <s v="PG_Produtividade do Trabalho - % - Aumentar"/>
    <n v="30"/>
    <x v="190"/>
  </r>
  <r>
    <x v="13"/>
    <s v="PA001361ATPS"/>
    <s v="PROGRAMA NACIONAL - Brasil + Competitivo"/>
    <s v="PG_Taxa de Alcance - Custos - % - Obter"/>
    <n v="78"/>
    <x v="2"/>
  </r>
  <r>
    <x v="13"/>
    <s v="PA001361ATPS"/>
    <s v="PROGRAMA NACIONAL - Brasil + Competitivo"/>
    <s v="PG_Taxa de Alcance - Faturamento - % - Obter"/>
    <n v="79"/>
    <x v="19"/>
  </r>
  <r>
    <x v="13"/>
    <s v="PA001379ATPS"/>
    <s v="PROGRAMA NACIONAL - Educação Empreendedora"/>
    <s v="PG_Atendimento a estudantes em soluções de Educação Empreendedora - Número - Obter"/>
    <n v="4100"/>
    <x v="191"/>
  </r>
  <r>
    <x v="13"/>
    <s v="PA001379ATPS"/>
    <s v="PROGRAMA NACIONAL - Educação Empreendedora"/>
    <s v="PG_Escolas com projeto Escola Empreendedora implementado - Número - Obter"/>
    <n v="5"/>
    <x v="16"/>
  </r>
  <r>
    <x v="13"/>
    <s v="PA001379ATPS"/>
    <s v="PROGRAMA NACIONAL - Educação Empreendedora"/>
    <s v="PG_Professores atendidos em soluções de Educação Empreendedora - professores - Obter"/>
    <n v="2000"/>
    <x v="192"/>
  </r>
  <r>
    <x v="13"/>
    <s v="PA001379ATPS"/>
    <s v="PROGRAMA NACIONAL - Educação Empreendedora"/>
    <s v="PG_Recomendação (NPS) - Professores - pontos - Obter"/>
    <n v="80"/>
    <x v="193"/>
  </r>
  <r>
    <x v="13"/>
    <s v="PA001381ATPS"/>
    <s v="PROGRAMA NACIONAL - Portfólio em Rede"/>
    <s v="PG_Aplicabilidade - Pontos (0 a 10) - Obter"/>
    <n v="7"/>
    <x v="110"/>
  </r>
  <r>
    <x v="13"/>
    <s v="PA001381ATPS"/>
    <s v="PROGRAMA NACIONAL - Portfólio em Rede"/>
    <s v="PG_Efetividade - Pontos (0 a 10) - Obter"/>
    <n v="8"/>
    <x v="150"/>
  </r>
  <r>
    <x v="13"/>
    <s v="PA001381ATPS"/>
    <s v="PROGRAMA NACIONAL - Portfólio em Rede"/>
    <s v="PG_NPS (Net Promoter Score) de Produto ou Serviço - pontos - Obter"/>
    <n v="75"/>
    <x v="194"/>
  </r>
  <r>
    <x v="13"/>
    <s v="PA001382ATPS"/>
    <s v="PROGRAMA NACIONAL - Brasil + Inovador"/>
    <s v="PG_Inovação e Modernização - % - Obter"/>
    <n v="70"/>
    <x v="2"/>
  </r>
  <r>
    <x v="13"/>
    <s v="PA001382ATPS"/>
    <s v="PROGRAMA NACIONAL - Brasil + Inovador"/>
    <s v="PG_Municípios com ecossistemas de inovação mapeados - Número - Obter"/>
    <n v="0"/>
    <x v="2"/>
  </r>
  <r>
    <x v="13"/>
    <s v="PA001382ATPS"/>
    <s v="PROGRAMA NACIONAL - Brasil + Inovador"/>
    <s v="PG_Pequenos Negócios atendidos com solução de Inovação - Número - Obter"/>
    <n v="12883"/>
    <x v="195"/>
  </r>
  <r>
    <x v="13"/>
    <s v="PA001383ATPS"/>
    <s v="PROGRAMA NACIONAL - Cliente em Foco"/>
    <s v="PG_Atendimento por cliente - Número - Obter"/>
    <n v="2"/>
    <x v="196"/>
  </r>
  <r>
    <x v="13"/>
    <s v="PA001383ATPS"/>
    <s v="PROGRAMA NACIONAL - Cliente em Foco"/>
    <s v="PG_Clientes atendidos por serviços digitais - Número - Obter"/>
    <n v="70000"/>
    <x v="197"/>
  </r>
  <r>
    <x v="13"/>
    <s v="PA001383ATPS"/>
    <s v="PROGRAMA NACIONAL - Cliente em Foco"/>
    <s v="PG_Cobertura do Atendimento (microempresas e empresas de pequeno porte) - % - Obter"/>
    <n v="20"/>
    <x v="48"/>
  </r>
  <r>
    <x v="13"/>
    <s v="PA001383ATPS"/>
    <s v="PROGRAMA NACIONAL - Cliente em Foco"/>
    <s v="PG_Pequenos Negócios Atendidos - Número - Obter"/>
    <n v="57166"/>
    <x v="198"/>
  </r>
  <r>
    <x v="13"/>
    <s v="PA001383ATPS"/>
    <s v="PROGRAMA NACIONAL - Cliente em Foco"/>
    <s v="PG_Recomendação (NPS) - pontos - Obter"/>
    <n v="80"/>
    <x v="134"/>
  </r>
  <r>
    <x v="13"/>
    <s v="PA001387ATPS"/>
    <s v="PROGRAMA NACIONAL - Inteligência de Dados"/>
    <s v="PG_Índice Gartner de Data &amp; Analytics - Pontos (1 a 5) - Aumentar"/>
    <n v="1.85"/>
    <x v="199"/>
  </r>
  <r>
    <x v="14"/>
    <s v="PB001019ATPS"/>
    <s v="PROGRAMA NACIONAL - Inteligência de Dados"/>
    <s v="PG_Índice Gartner de Data &amp; Analytics - Pontos (1 a 5) - Aumentar"/>
    <n v="3.32"/>
    <x v="200"/>
  </r>
  <r>
    <x v="14"/>
    <s v="PB001022ATPS"/>
    <s v="PROGRAMA NACIONAL - Cliente em Foco"/>
    <s v="PG_Atendimento por cliente - Número - Obter"/>
    <n v="2.5"/>
    <x v="151"/>
  </r>
  <r>
    <x v="14"/>
    <s v="PB001022ATPS"/>
    <s v="PROGRAMA NACIONAL - Cliente em Foco"/>
    <s v="PG_Clientes atendidos por serviços digitais - Número - Obter"/>
    <n v="50000"/>
    <x v="201"/>
  </r>
  <r>
    <x v="14"/>
    <s v="PB001022ATPS"/>
    <s v="PROGRAMA NACIONAL - Cliente em Foco"/>
    <s v="PG_Cobertura do Atendimento (microempresas e empresas de pequeno porte) - % - Obter"/>
    <n v="23"/>
    <x v="202"/>
  </r>
  <r>
    <x v="14"/>
    <s v="PB001022ATPS"/>
    <s v="PROGRAMA NACIONAL - Cliente em Foco"/>
    <s v="PG_Pequenos Negócios Atendidos - Número - Obter"/>
    <n v="38000"/>
    <x v="203"/>
  </r>
  <r>
    <x v="14"/>
    <s v="PB001022ATPS"/>
    <s v="PROGRAMA NACIONAL - Cliente em Foco"/>
    <s v="PG_Recomendação (NPS) - pontos - Obter"/>
    <n v="86.4"/>
    <x v="204"/>
  </r>
  <r>
    <x v="14"/>
    <s v="PB001025ATPS"/>
    <s v="PROGRAMA NACIONAL - Gestão Estratégica de Pessoas"/>
    <s v="PG_Diagnóstico de Maturidade dos processos de gestão de pessoas - pontos - Obter"/>
    <n v="4"/>
    <x v="205"/>
  </r>
  <r>
    <x v="14"/>
    <s v="PB001025ATPS"/>
    <s v="PROGRAMA NACIONAL - Gestão Estratégica de Pessoas"/>
    <s v="PG_Grau de implementação do SGP 9.0 no Sistema Sebrae - % - Obter"/>
    <n v="44.44"/>
    <x v="57"/>
  </r>
  <r>
    <x v="14"/>
    <s v="PB001027ATPS"/>
    <s v="PROGRAMA NACIONAL - Brasil + Inovador"/>
    <s v="PG_Inovação e Modernização - % - Obter"/>
    <n v="70"/>
    <x v="2"/>
  </r>
  <r>
    <x v="14"/>
    <s v="PB001027ATPS"/>
    <s v="PROGRAMA NACIONAL - Brasil + Inovador"/>
    <s v="PG_Municípios com ecossistemas de inovação mapeados - Número - Obter"/>
    <n v="1"/>
    <x v="8"/>
  </r>
  <r>
    <x v="14"/>
    <s v="PB001027ATPS"/>
    <s v="PROGRAMA NACIONAL - Brasil + Inovador"/>
    <s v="PG_Pequenos Negócios atendidos com solução de Inovação - Número - Obter"/>
    <n v="7400"/>
    <x v="206"/>
  </r>
  <r>
    <x v="14"/>
    <s v="PB001030ATPS"/>
    <s v="PROGRAMA NACIONAL - Ambiente de Negócios"/>
    <s v="PG_Município com presença continuada de técnico residente do Sebrae na microrregião. - Número - Obter"/>
    <n v="11"/>
    <x v="207"/>
  </r>
  <r>
    <x v="14"/>
    <s v="PB001030ATPS"/>
    <s v="PROGRAMA NACIONAL - Ambiente de Negócios"/>
    <s v="PG_Municípios com conjunto de políticas públicas para melhoria do ambiente de negócios implementado - Número - Obter"/>
    <n v="10"/>
    <x v="11"/>
  </r>
  <r>
    <x v="14"/>
    <s v="PB001030ATPS"/>
    <s v="PROGRAMA NACIONAL - Ambiente de Negócios"/>
    <s v="PG_Municípios com projetos de mobilização e articulação de lideranças implementados - Número - Obter"/>
    <n v="10"/>
    <x v="140"/>
  </r>
  <r>
    <x v="14"/>
    <s v="PB001030ATPS"/>
    <s v="PROGRAMA NACIONAL - Ambiente de Negócios"/>
    <s v="PG_Tempo de abertura de empresas - horas - Obter"/>
    <n v="48"/>
    <x v="208"/>
  </r>
  <r>
    <x v="14"/>
    <s v="PB001032ATPS"/>
    <s v="PROGRAMA NACIONAL - Sebrae + Finanças"/>
    <s v="PG_Clientes com garantia do Fampe assistidos na fase pós-crédito - % - Obter"/>
    <n v="70"/>
    <x v="209"/>
  </r>
  <r>
    <x v="14"/>
    <s v="PB001034ATPS"/>
    <s v="PROGRAMA NACIONAL - Brasil + Competitivo"/>
    <s v="PG_Produtividade do Trabalho - % - Aumentar"/>
    <n v="15"/>
    <x v="210"/>
  </r>
  <r>
    <x v="14"/>
    <s v="PB001034ATPS"/>
    <s v="PROGRAMA NACIONAL - Brasil + Competitivo"/>
    <s v="PG_Taxa de Alcance - Faturamento - % - Obter"/>
    <n v="79"/>
    <x v="46"/>
  </r>
  <r>
    <x v="14"/>
    <s v="PB001084ATPS"/>
    <s v="PROGRAMA NACIONAL - Gestão da Marca"/>
    <s v="PG_Imagem junto à Sociedade - Pontos (0 a 10) - Obter"/>
    <n v="8.3000000000000007"/>
    <x v="24"/>
  </r>
  <r>
    <x v="14"/>
    <s v="PB001084ATPS"/>
    <s v="PROGRAMA NACIONAL - Gestão da Marca"/>
    <s v="PG_Imagem junto aos Pequenos Negócios - Pontos (0 a 10) - Obter"/>
    <n v="8.4"/>
    <x v="84"/>
  </r>
  <r>
    <x v="14"/>
    <s v="PB001096ATPS"/>
    <s v="PROGRAMA NACIONAL - Sebrae + Receitas"/>
    <s v="PG_Geração de Receita Própria - % - Obter"/>
    <n v="10"/>
    <x v="211"/>
  </r>
  <r>
    <x v="14"/>
    <s v="PB001097ATPS"/>
    <s v="PROGRAMA NACIONAL - Transformação Organizacional"/>
    <s v="PG_Equipamentos de TI com vida útil exaurida - % - Obter"/>
    <n v="20"/>
    <x v="212"/>
  </r>
  <r>
    <x v="14"/>
    <s v="PB001097ATPS"/>
    <s v="PROGRAMA NACIONAL - Transformação Organizacional"/>
    <s v="PG_Incidentes de segurança tratados - % - Obter"/>
    <n v="90"/>
    <x v="213"/>
  </r>
  <r>
    <x v="14"/>
    <s v="PB001097ATPS"/>
    <s v="PROGRAMA NACIONAL - Transformação Organizacional"/>
    <s v="PG_Unidades do Sebrae com Office 365 implementado - % - Obter"/>
    <n v="100"/>
    <x v="19"/>
  </r>
  <r>
    <x v="14"/>
    <s v="PB001098ATPS"/>
    <s v="PROGRAMA NACIONAL - Educação Empreendedora"/>
    <s v="PG_Atendimento a estudantes em soluções de Educação Empreendedora - Número - Obter"/>
    <n v="10000"/>
    <x v="214"/>
  </r>
  <r>
    <x v="14"/>
    <s v="PB001098ATPS"/>
    <s v="PROGRAMA NACIONAL - Educação Empreendedora"/>
    <s v="PG_Escolas com projeto Escola Empreendedora implementado - Número - Obter"/>
    <n v="5"/>
    <x v="16"/>
  </r>
  <r>
    <x v="14"/>
    <s v="PB001098ATPS"/>
    <s v="PROGRAMA NACIONAL - Educação Empreendedora"/>
    <s v="PG_Professores atendidos em soluções de Educação Empreendedora - professores - Obter"/>
    <n v="13300"/>
    <x v="215"/>
  </r>
  <r>
    <x v="14"/>
    <s v="PB001098ATPS"/>
    <s v="PROGRAMA NACIONAL - Educação Empreendedora"/>
    <s v="PG_Recomendação (NPS) - Professores - pontos - Obter"/>
    <n v="80"/>
    <x v="100"/>
  </r>
  <r>
    <x v="14"/>
    <s v="PB001099ATPS"/>
    <s v="PROGRAMA NACIONAL - Transformação Digital"/>
    <s v="PG_Clientes atendidos por serviços digitais - Número - Obter"/>
    <n v="61500"/>
    <x v="201"/>
  </r>
  <r>
    <x v="14"/>
    <s v="PB001099ATPS"/>
    <s v="PROGRAMA NACIONAL - Transformação Digital"/>
    <s v="PG_Downloads do aplicativo Sebrae - Número - Obter"/>
    <n v="14000"/>
    <x v="216"/>
  </r>
  <r>
    <x v="14"/>
    <s v="PB001099ATPS"/>
    <s v="PROGRAMA NACIONAL - Transformação Digital"/>
    <s v="PG_Índice de Maturidade Digital do Sistema Sebrae - Pontos (1 a 5) - Obter"/>
    <n v="2.5"/>
    <x v="217"/>
  </r>
  <r>
    <x v="15"/>
    <s v="PE001072ATPS"/>
    <s v="PROGRAMA NACIONAL - Ambiente de Negócios"/>
    <s v="PG_Município com presença continuada de técnico residente do Sebrae na microrregião. - Número - Obter"/>
    <n v="55"/>
    <x v="218"/>
  </r>
  <r>
    <x v="15"/>
    <s v="PE001072ATPS"/>
    <s v="PROGRAMA NACIONAL - Ambiente de Negócios"/>
    <s v="PG_Municípios com conjunto de políticas públicas para melhoria do ambiente de negócios implementado - Número - Obter"/>
    <n v="14"/>
    <x v="219"/>
  </r>
  <r>
    <x v="15"/>
    <s v="PE001072ATPS"/>
    <s v="PROGRAMA NACIONAL - Ambiente de Negócios"/>
    <s v="PG_Municípios com projetos de mobilização e articulação de lideranças implementados - Número - Obter"/>
    <n v="28"/>
    <x v="220"/>
  </r>
  <r>
    <x v="15"/>
    <s v="PE001072ATPS"/>
    <s v="PROGRAMA NACIONAL - Ambiente de Negócios"/>
    <s v="PG_Tempo de abertura de empresas - horas - Obter"/>
    <n v="48"/>
    <x v="82"/>
  </r>
  <r>
    <x v="15"/>
    <s v="PE001073ATPS"/>
    <s v="PROGRAMA NACIONAL - Gestão Estratégica de Pessoas"/>
    <s v="PG_Diagnóstico de Maturidade dos processos de gestão de pessoas - pontos - Obter"/>
    <n v="4.2"/>
    <x v="221"/>
  </r>
  <r>
    <x v="15"/>
    <s v="PE001073ATPS"/>
    <s v="PROGRAMA NACIONAL - Gestão Estratégica de Pessoas"/>
    <s v="PG_Grau de implementação do SGP 9.0 no Sistema Sebrae - % - Obter"/>
    <n v="100"/>
    <x v="19"/>
  </r>
  <r>
    <x v="15"/>
    <s v="PE001075ATPS"/>
    <s v="PROGRAMA NACIONAL - Brasil + Inovador"/>
    <s v="PG_Inovação e Modernização - % - Obter"/>
    <n v="70"/>
    <x v="2"/>
  </r>
  <r>
    <x v="15"/>
    <s v="PE001075ATPS"/>
    <s v="PROGRAMA NACIONAL - Brasil + Inovador"/>
    <s v="PG_Municípios com ecossistemas de inovação mapeados - Número - Obter"/>
    <n v="2"/>
    <x v="35"/>
  </r>
  <r>
    <x v="15"/>
    <s v="PE001075ATPS"/>
    <s v="PROGRAMA NACIONAL - Brasil + Inovador"/>
    <s v="PG_Pequenos Negócios atendidos com solução de Inovação - Número - Obter"/>
    <n v="16500"/>
    <x v="222"/>
  </r>
  <r>
    <x v="15"/>
    <s v="PE001078ATPS"/>
    <s v="PROGRAMA NACIONAL - Cliente em Foco"/>
    <s v="PG_Atendimento por cliente - Número - Obter"/>
    <n v="2"/>
    <x v="223"/>
  </r>
  <r>
    <x v="15"/>
    <s v="PE001078ATPS"/>
    <s v="PROGRAMA NACIONAL - Cliente em Foco"/>
    <s v="PG_Clientes atendidos por serviços digitais - Número - Obter"/>
    <n v="110000"/>
    <x v="224"/>
  </r>
  <r>
    <x v="15"/>
    <s v="PE001078ATPS"/>
    <s v="PROGRAMA NACIONAL - Cliente em Foco"/>
    <s v="PG_Cobertura do Atendimento (microempresas e empresas de pequeno porte) - % - Obter"/>
    <n v="23"/>
    <x v="225"/>
  </r>
  <r>
    <x v="15"/>
    <s v="PE001078ATPS"/>
    <s v="PROGRAMA NACIONAL - Cliente em Foco"/>
    <s v="PG_Pequenos Negócios Atendidos - Número - Obter"/>
    <n v="167000"/>
    <x v="226"/>
  </r>
  <r>
    <x v="15"/>
    <s v="PE001078ATPS"/>
    <s v="PROGRAMA NACIONAL - Cliente em Foco"/>
    <s v="PG_Recomendação (NPS) - pontos - Obter"/>
    <n v="85"/>
    <x v="227"/>
  </r>
  <r>
    <x v="15"/>
    <s v="PE001080ATPS"/>
    <s v="PROGRAMA NACIONAL - Brasil + Competitivo"/>
    <s v="PG_Produtividade do Trabalho - % - Aumentar"/>
    <n v="15"/>
    <x v="228"/>
  </r>
  <r>
    <x v="15"/>
    <s v="PE001080ATPS"/>
    <s v="PROGRAMA NACIONAL - Brasil + Competitivo"/>
    <s v="PG_Taxa de Alcance - Faturamento - % - Obter"/>
    <n v="75"/>
    <x v="229"/>
  </r>
  <r>
    <x v="15"/>
    <s v="PE001160ATPS"/>
    <s v="PROGRAMA NACIONAL - Gestão da Marca"/>
    <s v="PG_Imagem junto à Sociedade - Pontos (0 a 10) - Obter"/>
    <n v="8.6999999999999993"/>
    <x v="84"/>
  </r>
  <r>
    <x v="15"/>
    <s v="PE001160ATPS"/>
    <s v="PROGRAMA NACIONAL - Gestão da Marca"/>
    <s v="PG_Imagem junto aos Pequenos Negócios - Pontos (0 a 10) - Obter"/>
    <n v="8.9"/>
    <x v="39"/>
  </r>
  <r>
    <x v="15"/>
    <s v="PE001216ATPS"/>
    <s v="PROGRAMA NACIONAL - Educação Empreendedora"/>
    <s v="PG_Atendimento a estudantes em soluções de Educação Empreendedora - Número - Obter"/>
    <n v="50000"/>
    <x v="230"/>
  </r>
  <r>
    <x v="15"/>
    <s v="PE001216ATPS"/>
    <s v="PROGRAMA NACIONAL - Educação Empreendedora"/>
    <s v="PG_Escolas com projeto Escola Empreendedora implementado - Número - Obter"/>
    <n v="5"/>
    <x v="2"/>
  </r>
  <r>
    <x v="15"/>
    <s v="PE001216ATPS"/>
    <s v="PROGRAMA NACIONAL - Educação Empreendedora"/>
    <s v="PG_Professores atendidos em soluções de Educação Empreendedora - professores - Obter"/>
    <n v="4000"/>
    <x v="231"/>
  </r>
  <r>
    <x v="15"/>
    <s v="PE001216ATPS"/>
    <s v="PROGRAMA NACIONAL - Educação Empreendedora"/>
    <s v="PG_Recomendação (NPS) - Professores - pontos - Obter"/>
    <n v="80"/>
    <x v="232"/>
  </r>
  <r>
    <x v="15"/>
    <s v="PE001217ATPS"/>
    <s v="PROGRAMA NACIONAL - Inteligência de Dados"/>
    <s v="PG_Índice Gartner de Data &amp; Analytics - Pontos (1 a 5) - Aumentar"/>
    <n v="2.4"/>
    <x v="233"/>
  </r>
  <r>
    <x v="15"/>
    <s v="PE001218ATPS"/>
    <s v="PROGRAMA NACIONAL - Transformação Digital"/>
    <s v="PG_Clientes atendidos por serviços digitais - Número - Obter"/>
    <n v="110000"/>
    <x v="224"/>
  </r>
  <r>
    <x v="15"/>
    <s v="PE001218ATPS"/>
    <s v="PROGRAMA NACIONAL - Transformação Digital"/>
    <s v="PG_Downloads do aplicativo Sebrae - Número - Obter"/>
    <n v="100000"/>
    <x v="234"/>
  </r>
  <r>
    <x v="15"/>
    <s v="PE001218ATPS"/>
    <s v="PROGRAMA NACIONAL - Transformação Digital"/>
    <s v="PG_Índice de Maturidade Digital do Sistema Sebrae - Pontos (1 a 5) - Obter"/>
    <n v="2.4"/>
    <x v="235"/>
  </r>
  <r>
    <x v="15"/>
    <s v="PE001264ATPS"/>
    <s v="PROGRAMA NACIONAL - Sebrae + Finanças"/>
    <s v="Entregas de projetos - entregas - Obter"/>
    <n v="30"/>
    <x v="82"/>
  </r>
  <r>
    <x v="15"/>
    <s v="PE001264ATPS"/>
    <s v="PROGRAMA NACIONAL - Sebrae + Finanças"/>
    <s v="PG_Clientes com garantia do Fampe assistidos na fase pós-crédito - % - Obter"/>
    <n v="58"/>
    <x v="236"/>
  </r>
  <r>
    <x v="15"/>
    <s v="PE001264ATPS"/>
    <s v="PROGRAMA NACIONAL - Sebrae + Finanças"/>
    <s v="PG_Volume de Crédito Concedido com Garantia do FAMPE - % - Obter"/>
    <n v="0"/>
    <x v="2"/>
  </r>
  <r>
    <x v="16"/>
    <s v="PI000747ATPS"/>
    <s v="PROGRAMA NACIONAL - Cliente em Foco"/>
    <s v="PG_Atendimento por cliente - Número - Obter"/>
    <n v="2"/>
    <x v="237"/>
  </r>
  <r>
    <x v="16"/>
    <s v="PI000747ATPS"/>
    <s v="PROGRAMA NACIONAL - Cliente em Foco"/>
    <s v="PG_Clientes atendidos por serviços digitais - Número - Obter"/>
    <n v="33700"/>
    <x v="238"/>
  </r>
  <r>
    <x v="16"/>
    <s v="PI000747ATPS"/>
    <s v="PROGRAMA NACIONAL - Cliente em Foco"/>
    <s v="PG_Cobertura do Atendimento (microempresas e empresas de pequeno porte) - % - Obter"/>
    <n v="23"/>
    <x v="239"/>
  </r>
  <r>
    <x v="16"/>
    <s v="PI000747ATPS"/>
    <s v="PROGRAMA NACIONAL - Cliente em Foco"/>
    <s v="PG_Pequenos Negócios Atendidos - Número - Obter"/>
    <n v="34800"/>
    <x v="240"/>
  </r>
  <r>
    <x v="16"/>
    <s v="PI000747ATPS"/>
    <s v="PROGRAMA NACIONAL - Cliente em Foco"/>
    <s v="PG_Recomendação (NPS) - pontos - Obter"/>
    <n v="80"/>
    <x v="241"/>
  </r>
  <r>
    <x v="16"/>
    <s v="PI000751ATPS"/>
    <s v="PROGRAMA NACIONAL - Ambiente de Negócios"/>
    <s v="PG_Município com presença continuada de técnico residente do Sebrae na microrregião. - Número - Obter"/>
    <n v="19"/>
    <x v="220"/>
  </r>
  <r>
    <x v="16"/>
    <s v="PI000751ATPS"/>
    <s v="PROGRAMA NACIONAL - Ambiente de Negócios"/>
    <s v="PG_Municípios com conjunto de políticas públicas para melhoria do ambiente de negócios implementado - Número - Obter"/>
    <n v="19"/>
    <x v="33"/>
  </r>
  <r>
    <x v="16"/>
    <s v="PI000751ATPS"/>
    <s v="PROGRAMA NACIONAL - Ambiente de Negócios"/>
    <s v="PG_Municípios com projetos de mobilização e articulação de lideranças implementados - Número - Obter"/>
    <n v="7"/>
    <x v="137"/>
  </r>
  <r>
    <x v="16"/>
    <s v="PI000751ATPS"/>
    <s v="PROGRAMA NACIONAL - Ambiente de Negócios"/>
    <s v="PG_Tempo de abertura de empresas - horas - Obter"/>
    <n v="48"/>
    <x v="242"/>
  </r>
  <r>
    <x v="16"/>
    <s v="PI000753ATPS"/>
    <s v="PROGRAMA NACIONAL - Brasil + Competitivo"/>
    <s v="PG_Produtividade do Trabalho - % - Aumentar"/>
    <n v="10"/>
    <x v="243"/>
  </r>
  <r>
    <x v="16"/>
    <s v="PI000753ATPS"/>
    <s v="PROGRAMA NACIONAL - Brasil + Competitivo"/>
    <s v="PG_Taxa de Alcance - Faturamento - % - Obter"/>
    <n v="79"/>
    <x v="244"/>
  </r>
  <r>
    <x v="16"/>
    <s v="PI000754ATPS"/>
    <s v="PROGRAMA NACIONAL - Gestão Estratégica de Pessoas"/>
    <s v="PG_Diagnóstico de Maturidade dos processos de gestão de pessoas - pontos - Obter"/>
    <n v="3.9"/>
    <x v="245"/>
  </r>
  <r>
    <x v="16"/>
    <s v="PI000754ATPS"/>
    <s v="PROGRAMA NACIONAL - Gestão Estratégica de Pessoas"/>
    <s v="PG_Grau de implementação do SGP 9.0 no Sistema Sebrae - % - Obter"/>
    <n v="100"/>
    <x v="19"/>
  </r>
  <r>
    <x v="16"/>
    <s v="PI000757ATPS"/>
    <s v="PROGRAMA NACIONAL - Brasil + Inovador"/>
    <s v="PG_Inovação e Modernização - % - Obter"/>
    <n v="70"/>
    <x v="2"/>
  </r>
  <r>
    <x v="16"/>
    <s v="PI000757ATPS"/>
    <s v="PROGRAMA NACIONAL - Brasil + Inovador"/>
    <s v="PG_Municípios com ecossistemas de inovação mapeados - Número - Obter"/>
    <n v="5"/>
    <x v="16"/>
  </r>
  <r>
    <x v="16"/>
    <s v="PI000757ATPS"/>
    <s v="PROGRAMA NACIONAL - Brasil + Inovador"/>
    <s v="PG_Pequenos Negócios atendidos com solução de Inovação - Número - Obter"/>
    <n v="2420"/>
    <x v="246"/>
  </r>
  <r>
    <x v="16"/>
    <s v="PI000803ATPS"/>
    <s v="PROGRAMA NACIONAL - Gestão da Marca"/>
    <s v="PG_Imagem junto à Sociedade - Pontos (0 a 10) - Obter"/>
    <n v="8.1999999999999993"/>
    <x v="24"/>
  </r>
  <r>
    <x v="16"/>
    <s v="PI000803ATPS"/>
    <s v="PROGRAMA NACIONAL - Gestão da Marca"/>
    <s v="PG_Imagem junto aos Pequenos Negócios - Pontos (0 a 10) - Obter"/>
    <n v="9.1"/>
    <x v="39"/>
  </r>
  <r>
    <x v="16"/>
    <s v="PI000832ATPS"/>
    <s v="PROGRAMA NACIONAL - Educação Empreendedora"/>
    <s v="PG_Atendimento a estudantes em soluções de Educação Empreendedora - Número - Obter"/>
    <n v="16000"/>
    <x v="247"/>
  </r>
  <r>
    <x v="16"/>
    <s v="PI000832ATPS"/>
    <s v="PROGRAMA NACIONAL - Educação Empreendedora"/>
    <s v="PG_Escolas com projeto Escola Empreendedora implementado - Número - Obter"/>
    <n v="5"/>
    <x v="16"/>
  </r>
  <r>
    <x v="16"/>
    <s v="PI000832ATPS"/>
    <s v="PROGRAMA NACIONAL - Educação Empreendedora"/>
    <s v="PG_Professores atendidos em soluções de Educação Empreendedora - professores - Obter"/>
    <n v="1300"/>
    <x v="248"/>
  </r>
  <r>
    <x v="16"/>
    <s v="PI000832ATPS"/>
    <s v="PROGRAMA NACIONAL - Educação Empreendedora"/>
    <s v="PG_Recomendação (NPS) - Professores - pontos - Obter"/>
    <n v="80"/>
    <x v="249"/>
  </r>
  <r>
    <x v="16"/>
    <s v="PI000833ATPS"/>
    <s v="PROGRAMA NACIONAL - Transformação Organizacional"/>
    <s v="Entregas de Atividades - Número - Obter"/>
    <n v="190"/>
    <x v="250"/>
  </r>
  <r>
    <x v="16"/>
    <s v="PI000833ATPS"/>
    <s v="PROGRAMA NACIONAL - Transformação Organizacional"/>
    <s v="PG_Incidentes de segurança tratados - % - Obter"/>
    <n v="90"/>
    <x v="19"/>
  </r>
  <r>
    <x v="16"/>
    <s v="PI000834ATPS"/>
    <s v="PROGRAMA NACIONAL - Inteligência de Dados"/>
    <s v="PG_Índice Gartner de Data &amp; Analytics - Pontos (1 a 5) - Aumentar"/>
    <n v="2.09"/>
    <x v="251"/>
  </r>
  <r>
    <x v="17"/>
    <s v="PR002457ATPS"/>
    <s v="PROGRAMA NACIONAL - Educação Empreendedora"/>
    <s v="PG_Atendimento a estudantes em soluções de Educação Empreendedora - Número - Obter"/>
    <n v="230005"/>
    <x v="252"/>
  </r>
  <r>
    <x v="17"/>
    <s v="PR002457ATPS"/>
    <s v="PROGRAMA NACIONAL - Educação Empreendedora"/>
    <s v="PG_Escolas com projeto Escola Empreendedora implementado - Número - Obter"/>
    <n v="5"/>
    <x v="68"/>
  </r>
  <r>
    <x v="17"/>
    <s v="PR002457ATPS"/>
    <s v="PROGRAMA NACIONAL - Educação Empreendedora"/>
    <s v="PG_Professores atendidos em soluções de Educação Empreendedora - professores - Obter"/>
    <n v="8051"/>
    <x v="253"/>
  </r>
  <r>
    <x v="17"/>
    <s v="PR002457ATPS"/>
    <s v="PROGRAMA NACIONAL - Educação Empreendedora"/>
    <s v="PG_Recomendação (NPS) - Professores - pontos - Obter"/>
    <n v="80"/>
    <x v="254"/>
  </r>
  <r>
    <x v="17"/>
    <s v="PR002458ATPS"/>
    <s v="PROGRAMA NACIONAL - Ambiente de Negócios"/>
    <s v="PG_Município com presença continuada de técnico residente do Sebrae na microrregião. - Número - Obter"/>
    <n v="108"/>
    <x v="255"/>
  </r>
  <r>
    <x v="17"/>
    <s v="PR002458ATPS"/>
    <s v="PROGRAMA NACIONAL - Ambiente de Negócios"/>
    <s v="PG_Municípios com conjunto de políticas públicas para melhoria do ambiente de negócios implementado - Número - Obter"/>
    <n v="108"/>
    <x v="256"/>
  </r>
  <r>
    <x v="17"/>
    <s v="PR002458ATPS"/>
    <s v="PROGRAMA NACIONAL - Ambiente de Negócios"/>
    <s v="PG_Municípios com projetos de mobilização e articulação de lideranças implementados - Número - Obter"/>
    <n v="108"/>
    <x v="256"/>
  </r>
  <r>
    <x v="17"/>
    <s v="PR002458ATPS"/>
    <s v="PROGRAMA NACIONAL - Ambiente de Negócios"/>
    <s v="PG_Tempo de abertura de empresas - horas - Obter"/>
    <n v="30"/>
    <x v="137"/>
  </r>
  <r>
    <x v="17"/>
    <s v="PR002459ATPS"/>
    <s v="PROGRAMA NACIONAL - Brasil + Inovador"/>
    <s v="PG_Inovação e Modernização - % - Obter"/>
    <n v="70"/>
    <x v="2"/>
  </r>
  <r>
    <x v="17"/>
    <s v="PR002459ATPS"/>
    <s v="PROGRAMA NACIONAL - Brasil + Inovador"/>
    <s v="PG_Municípios com ecossistemas de inovação mapeados - Número - Obter"/>
    <n v="32"/>
    <x v="257"/>
  </r>
  <r>
    <x v="17"/>
    <s v="PR002459ATPS"/>
    <s v="PROGRAMA NACIONAL - Brasil + Inovador"/>
    <s v="PG_Pequenos Negócios atendidos com solução de Inovação - Número - Obter"/>
    <n v="74250"/>
    <x v="258"/>
  </r>
  <r>
    <x v="17"/>
    <s v="PR002460ATPS"/>
    <s v="PROGRAMA NACIONAL - Sebrae + Finanças"/>
    <s v="PG_Clientes com garantia do Fampe assistidos na fase pós-crédito - % - Obter"/>
    <n v="70"/>
    <x v="259"/>
  </r>
  <r>
    <x v="17"/>
    <s v="PR002461ATPS"/>
    <s v="PROGRAMA NACIONAL - Brasil + Competitivo"/>
    <s v="PG_Produtividade do Trabalho - % - Aumentar"/>
    <n v="25"/>
    <x v="260"/>
  </r>
  <r>
    <x v="17"/>
    <s v="PR002461ATPS"/>
    <s v="PROGRAMA NACIONAL - Brasil + Competitivo"/>
    <s v="PG_Taxa de Alcance - Faturamento - % - Obter"/>
    <n v="79"/>
    <x v="19"/>
  </r>
  <r>
    <x v="17"/>
    <s v="PR002462ATPS"/>
    <s v="PROGRAMA NACIONAL - Gestão da Marca"/>
    <s v="PG_Imagem junto à Sociedade - Pontos (0 a 10) - Obter"/>
    <n v="8"/>
    <x v="24"/>
  </r>
  <r>
    <x v="17"/>
    <s v="PR002462ATPS"/>
    <s v="PROGRAMA NACIONAL - Gestão da Marca"/>
    <s v="PG_Imagem junto aos Pequenos Negócios - Pontos (0 a 10) - Obter"/>
    <n v="8.4"/>
    <x v="38"/>
  </r>
  <r>
    <x v="17"/>
    <s v="PR002464ATPS"/>
    <s v="PROGRAMA NACIONAL - Inteligência de Dados"/>
    <s v="PG_Índice Gartner de Data &amp; Analytics - Pontos (1 a 5) - Aumentar"/>
    <n v="2.61"/>
    <x v="261"/>
  </r>
  <r>
    <x v="17"/>
    <s v="PR002465ATPS"/>
    <s v="PROGRAMA NACIONAL - Transformação Organizacional"/>
    <s v="Entregas de Atividades - Número - Obter"/>
    <n v="610"/>
    <x v="262"/>
  </r>
  <r>
    <x v="17"/>
    <s v="PR002466ATPS"/>
    <s v="PROGRAMA NACIONAL - Cliente em Foco"/>
    <s v="PG_Atendimento por cliente - Número - Obter"/>
    <n v="3.2"/>
    <x v="263"/>
  </r>
  <r>
    <x v="17"/>
    <s v="PR002466ATPS"/>
    <s v="PROGRAMA NACIONAL - Cliente em Foco"/>
    <s v="PG_Clientes atendidos por serviços digitais - Número - Obter"/>
    <n v="520000"/>
    <x v="264"/>
  </r>
  <r>
    <x v="17"/>
    <s v="PR002466ATPS"/>
    <s v="PROGRAMA NACIONAL - Cliente em Foco"/>
    <s v="PG_Cobertura do Atendimento (microempresas e empresas de pequeno porte) - % - Obter"/>
    <n v="25"/>
    <x v="265"/>
  </r>
  <r>
    <x v="17"/>
    <s v="PR002466ATPS"/>
    <s v="PROGRAMA NACIONAL - Cliente em Foco"/>
    <s v="PG_Pequenos Negócios Atendidos - Número - Obter"/>
    <n v="380000"/>
    <x v="266"/>
  </r>
  <r>
    <x v="17"/>
    <s v="PR002466ATPS"/>
    <s v="PROGRAMA NACIONAL - Cliente em Foco"/>
    <s v="PG_Recomendação (NPS) - pontos - Obter"/>
    <n v="80"/>
    <x v="267"/>
  </r>
  <r>
    <x v="18"/>
    <s v="RJ001906ATPS"/>
    <s v="PROGRAMA NACIONAL - Cliente em Foco"/>
    <s v="PG_Atendimento por cliente - Número - Obter"/>
    <n v="2"/>
    <x v="268"/>
  </r>
  <r>
    <x v="18"/>
    <s v="RJ001906ATPS"/>
    <s v="PROGRAMA NACIONAL - Cliente em Foco"/>
    <s v="PG_Clientes atendidos por serviços digitais - Número - Obter"/>
    <n v="250000"/>
    <x v="269"/>
  </r>
  <r>
    <x v="18"/>
    <s v="RJ001906ATPS"/>
    <s v="PROGRAMA NACIONAL - Cliente em Foco"/>
    <s v="PG_Cobertura do Atendimento (microempresas e empresas de pequeno porte) - % - Obter"/>
    <n v="12.5"/>
    <x v="270"/>
  </r>
  <r>
    <x v="18"/>
    <s v="RJ001906ATPS"/>
    <s v="PROGRAMA NACIONAL - Cliente em Foco"/>
    <s v="PG_Pequenos Negócios Atendidos - Número - Obter"/>
    <n v="150000"/>
    <x v="271"/>
  </r>
  <r>
    <x v="18"/>
    <s v="RJ001906ATPS"/>
    <s v="PROGRAMA NACIONAL - Cliente em Foco"/>
    <s v="PG_Recomendação (NPS) - pontos - Obter"/>
    <n v="80"/>
    <x v="272"/>
  </r>
  <r>
    <x v="18"/>
    <s v="RJ001919ATPS"/>
    <s v="PROGRAMA NACIONAL - Brasil + Inovador"/>
    <s v="PG_Inovação e Modernização - % - Obter"/>
    <n v="70"/>
    <x v="2"/>
  </r>
  <r>
    <x v="18"/>
    <s v="RJ001919ATPS"/>
    <s v="PROGRAMA NACIONAL - Brasil + Inovador"/>
    <s v="PG_Municípios com ecossistemas de inovação mapeados - Número - Obter"/>
    <n v="1"/>
    <x v="8"/>
  </r>
  <r>
    <x v="18"/>
    <s v="RJ001919ATPS"/>
    <s v="PROGRAMA NACIONAL - Brasil + Inovador"/>
    <s v="PG_Pequenos Negócios atendidos com solução de Inovação - Número - Obter"/>
    <n v="25000"/>
    <x v="273"/>
  </r>
  <r>
    <x v="18"/>
    <s v="RJ001927ATPS"/>
    <s v="PROGRAMA NACIONAL - Gestão Estratégica de Pessoas"/>
    <s v="PG_Diagnóstico de Maturidade dos processos de gestão de pessoas - pontos - Obter"/>
    <n v="4"/>
    <x v="274"/>
  </r>
  <r>
    <x v="18"/>
    <s v="RJ001927ATPS"/>
    <s v="PROGRAMA NACIONAL - Gestão Estratégica de Pessoas"/>
    <s v="PG_Grau de implementação do SGP 9.0 no Sistema Sebrae - % - Obter"/>
    <n v="100"/>
    <x v="19"/>
  </r>
  <r>
    <x v="18"/>
    <s v="RJ001933ATPS"/>
    <s v="PROGRAMA NACIONAL - Sebrae + Finanças"/>
    <s v="PG_Clientes com garantia do Fampe assistidos na fase pós-crédito - % - Obter"/>
    <n v="40"/>
    <x v="275"/>
  </r>
  <r>
    <x v="18"/>
    <s v="RJ001942ATPS"/>
    <s v="PROGRAMA NACIONAL - Ambiente de Negócios"/>
    <s v="PG_Município com presença continuada de técnico residente do Sebrae na microrregião. - Número - Obter"/>
    <n v="6"/>
    <x v="59"/>
  </r>
  <r>
    <x v="18"/>
    <s v="RJ001942ATPS"/>
    <s v="PROGRAMA NACIONAL - Ambiente de Negócios"/>
    <s v="PG_Municípios com conjunto de políticas públicas para melhoria do ambiente de negócios implementado - Número - Obter"/>
    <n v="6"/>
    <x v="59"/>
  </r>
  <r>
    <x v="18"/>
    <s v="RJ001942ATPS"/>
    <s v="PROGRAMA NACIONAL - Ambiente de Negócios"/>
    <s v="PG_Municípios com projetos de mobilização e articulação de lideranças implementados - Número - Obter"/>
    <n v="6"/>
    <x v="59"/>
  </r>
  <r>
    <x v="18"/>
    <s v="RJ001942ATPS"/>
    <s v="PROGRAMA NACIONAL - Ambiente de Negócios"/>
    <s v="PG_Tempo de abertura de empresas - horas - Obter"/>
    <n v="46"/>
    <x v="276"/>
  </r>
  <r>
    <x v="18"/>
    <s v="RJ002037ATPS"/>
    <s v="PROGRAMA NACIONAL - Gestão da Marca"/>
    <s v="PG_Imagem junto à Sociedade - Pontos (0 a 10) - Obter"/>
    <n v="7.8"/>
    <x v="13"/>
  </r>
  <r>
    <x v="18"/>
    <s v="RJ002037ATPS"/>
    <s v="PROGRAMA NACIONAL - Gestão da Marca"/>
    <s v="PG_Imagem junto aos Pequenos Negócios - Pontos (0 a 10) - Obter"/>
    <n v="8.6"/>
    <x v="39"/>
  </r>
  <r>
    <x v="18"/>
    <s v="RJ002068ATPS"/>
    <s v="PROGRAMA NACIONAL - Inteligência de Dados"/>
    <s v="PG_Índice Gartner de Data &amp; Analytics - Pontos (1 a 5) - Aumentar"/>
    <n v="2.33"/>
    <x v="277"/>
  </r>
  <r>
    <x v="18"/>
    <s v="RJ002094ATPS"/>
    <s v="PROGRAMA NACIONAL - Educação Empreendedora"/>
    <s v="PG_Atendimento a estudantes em soluções de Educação Empreendedora - Número - Obter"/>
    <n v="24500"/>
    <x v="278"/>
  </r>
  <r>
    <x v="18"/>
    <s v="RJ002094ATPS"/>
    <s v="PROGRAMA NACIONAL - Educação Empreendedora"/>
    <s v="PG_Escolas com projeto Escola Empreendedora implementado - Número - Obter"/>
    <n v="5"/>
    <x v="16"/>
  </r>
  <r>
    <x v="18"/>
    <s v="RJ002094ATPS"/>
    <s v="PROGRAMA NACIONAL - Educação Empreendedora"/>
    <s v="PG_Professores atendidos em soluções de Educação Empreendedora - professores - Obter"/>
    <n v="2500"/>
    <x v="279"/>
  </r>
  <r>
    <x v="18"/>
    <s v="RJ002094ATPS"/>
    <s v="PROGRAMA NACIONAL - Educação Empreendedora"/>
    <s v="PG_Recomendação (NPS) - Professores - pontos - Obter"/>
    <n v="80"/>
    <x v="249"/>
  </r>
  <r>
    <x v="18"/>
    <s v="RJ002096ATPS"/>
    <s v="PROGRAMA NACIONAL - Transformação Organizacional"/>
    <s v="PG_Equipamentos de TI com vida útil exaurida - % - Obter"/>
    <n v="75.900000000000006"/>
    <x v="280"/>
  </r>
  <r>
    <x v="18"/>
    <s v="RJ002096ATPS"/>
    <s v="PROGRAMA NACIONAL - Transformação Organizacional"/>
    <s v="PG_Incidentes de segurança tratados - % - Obter"/>
    <n v="100"/>
    <x v="19"/>
  </r>
  <r>
    <x v="18"/>
    <s v="RJ002097ATPS"/>
    <s v="PROGRAMA NACIONAL - Portfólio em Rede"/>
    <s v="PG_Aplicabilidade - Pontos (0 a 10) - Obter"/>
    <n v="7.2"/>
    <x v="150"/>
  </r>
  <r>
    <x v="18"/>
    <s v="RJ002097ATPS"/>
    <s v="PROGRAMA NACIONAL - Portfólio em Rede"/>
    <s v="PG_Efetividade - Pontos (0 a 10) - Obter"/>
    <n v="7.2"/>
    <x v="281"/>
  </r>
  <r>
    <x v="18"/>
    <s v="RJ002097ATPS"/>
    <s v="PROGRAMA NACIONAL - Portfólio em Rede"/>
    <s v="PG_NPS (Net Promoter Score) de Produto ou Serviço - pontos - Obter"/>
    <n v="70"/>
    <x v="282"/>
  </r>
  <r>
    <x v="18"/>
    <s v="RJ002098ATPS"/>
    <s v="PROGRAMA NACIONAL - Brasil + Competitivo"/>
    <s v="PG_Produtividade do Trabalho - % - Aumentar"/>
    <n v="15"/>
    <x v="139"/>
  </r>
  <r>
    <x v="18"/>
    <s v="RJ002098ATPS"/>
    <s v="PROGRAMA NACIONAL - Brasil + Competitivo"/>
    <s v="PG_Taxa de Alcance - Faturamento - % - Obter"/>
    <n v="79"/>
    <x v="2"/>
  </r>
  <r>
    <x v="19"/>
    <s v="RN001048ATPS"/>
    <s v="PROGRAMA NACIONAL - Cliente em Foco"/>
    <s v="PG_Atendimento por cliente - Número - Obter"/>
    <n v="2"/>
    <x v="2"/>
  </r>
  <r>
    <x v="19"/>
    <s v="RN001048ATPS"/>
    <s v="PROGRAMA NACIONAL - Cliente em Foco"/>
    <s v="PG_Clientes atendidos por serviços digitais - Número - Obter"/>
    <n v="65000"/>
    <x v="2"/>
  </r>
  <r>
    <x v="19"/>
    <s v="RN001048ATPS"/>
    <s v="PROGRAMA NACIONAL - Cliente em Foco"/>
    <s v="PG_Cobertura do Atendimento (microempresas e empresas de pequeno porte) - % - Obter"/>
    <n v="25"/>
    <x v="2"/>
  </r>
  <r>
    <x v="19"/>
    <s v="RN001048ATPS"/>
    <s v="PROGRAMA NACIONAL - Cliente em Foco"/>
    <s v="PG_Pequenos Negócios Atendidos - Número - Obter"/>
    <n v="60000"/>
    <x v="2"/>
  </r>
  <r>
    <x v="19"/>
    <s v="RN001048ATPS"/>
    <s v="PROGRAMA NACIONAL - Cliente em Foco"/>
    <s v="PG_Recomendação (NPS) - pontos - Obter"/>
    <n v="82"/>
    <x v="2"/>
  </r>
  <r>
    <x v="19"/>
    <s v="RN001050ATPS"/>
    <s v="PROGRAMA NACIONAL - Gestão Estratégica de Pessoas"/>
    <s v="PG_Diagnóstico de Maturidade dos processos de gestão de pessoas - pontos - Obter"/>
    <n v="4.5"/>
    <x v="283"/>
  </r>
  <r>
    <x v="19"/>
    <s v="RN001050ATPS"/>
    <s v="PROGRAMA NACIONAL - Gestão Estratégica de Pessoas"/>
    <s v="PG_Grau de implementação do SGP 9.0 no Sistema Sebrae - % - Obter"/>
    <n v="100"/>
    <x v="19"/>
  </r>
  <r>
    <x v="19"/>
    <s v="RN001053ATPS"/>
    <s v="PROGRAMA NACIONAL - Ambiente de Negócios"/>
    <s v="PG_Município com presença continuada de técnico residente do Sebrae na microrregião. - Número - Obter"/>
    <n v="23"/>
    <x v="2"/>
  </r>
  <r>
    <x v="19"/>
    <s v="RN001053ATPS"/>
    <s v="PROGRAMA NACIONAL - Ambiente de Negócios"/>
    <s v="PG_Municípios com conjunto de políticas públicas para melhoria do ambiente de negócios implementado - Número - Obter"/>
    <n v="23"/>
    <x v="2"/>
  </r>
  <r>
    <x v="19"/>
    <s v="RN001053ATPS"/>
    <s v="PROGRAMA NACIONAL - Ambiente de Negócios"/>
    <s v="PG_Municípios com projetos de mobilização e articulação de lideranças implementados - Número - Obter"/>
    <n v="10"/>
    <x v="2"/>
  </r>
  <r>
    <x v="19"/>
    <s v="RN001053ATPS"/>
    <s v="PROGRAMA NACIONAL - Ambiente de Negócios"/>
    <s v="PG_Tempo de abertura de empresas - horas - Obter"/>
    <n v="36"/>
    <x v="2"/>
  </r>
  <r>
    <x v="19"/>
    <s v="RN001056ATPS"/>
    <s v="PROGRAMA NACIONAL - Brasil + Inovador"/>
    <s v="PG_Inovação e Modernização - % - Obter"/>
    <n v="70"/>
    <x v="2"/>
  </r>
  <r>
    <x v="19"/>
    <s v="RN001056ATPS"/>
    <s v="PROGRAMA NACIONAL - Brasil + Inovador"/>
    <s v="PG_Municípios com ecossistemas de inovação mapeados - Número - Obter"/>
    <n v="1"/>
    <x v="59"/>
  </r>
  <r>
    <x v="19"/>
    <s v="RN001056ATPS"/>
    <s v="PROGRAMA NACIONAL - Brasil + Inovador"/>
    <s v="PG_Pequenos Negócios atendidos com solução de Inovação - Número - Obter"/>
    <n v="15000"/>
    <x v="2"/>
  </r>
  <r>
    <x v="19"/>
    <s v="RN001060ATPS"/>
    <s v="PROGRAMA NACIONAL - Brasil + Competitivo"/>
    <s v="PG_Produtividade do Trabalho - % - Aumentar"/>
    <n v="10"/>
    <x v="2"/>
  </r>
  <r>
    <x v="19"/>
    <s v="RN001060ATPS"/>
    <s v="PROGRAMA NACIONAL - Brasil + Competitivo"/>
    <s v="PG_Taxa de Alcance - Faturamento - % - Obter"/>
    <n v="79"/>
    <x v="2"/>
  </r>
  <r>
    <x v="19"/>
    <s v="RN001065ATPS"/>
    <s v="PROGRAMA NACIONAL - Sebrae + Finanças"/>
    <s v="PG_Clientes com garantia do Fampe assistidos na fase pós-crédito - % - Obter"/>
    <n v="60"/>
    <x v="2"/>
  </r>
  <r>
    <x v="19"/>
    <s v="RN001126ATPS"/>
    <s v="PROGRAMA NACIONAL - Inteligência de Dados"/>
    <s v="PG_Índice Gartner de Data &amp; Analytics - Pontos (1 a 5) - Aumentar"/>
    <n v="2.2599999999999998"/>
    <x v="2"/>
  </r>
  <r>
    <x v="19"/>
    <s v="RN001127ATPS"/>
    <s v="PROGRAMA NACIONAL - Transformação Organizacional"/>
    <s v="PG_Equipamentos de TI com vida útil exaurida - % - Obter"/>
    <n v="20"/>
    <x v="2"/>
  </r>
  <r>
    <x v="19"/>
    <s v="RN001127ATPS"/>
    <s v="PROGRAMA NACIONAL - Transformação Organizacional"/>
    <s v="PG_Incidentes de segurança tratados - % - Obter"/>
    <n v="90"/>
    <x v="2"/>
  </r>
  <r>
    <x v="19"/>
    <s v="RN001152ATPS"/>
    <s v="PROGRAMA NACIONAL - Gestão da Marca"/>
    <s v="PG_Imagem junto à Sociedade - Pontos (0 a 10) - Obter"/>
    <n v="8.4"/>
    <x v="2"/>
  </r>
  <r>
    <x v="19"/>
    <s v="RN001152ATPS"/>
    <s v="PROGRAMA NACIONAL - Gestão da Marca"/>
    <s v="PG_Imagem junto aos Pequenos Negócios - Pontos (0 a 10) - Obter"/>
    <n v="8.8000000000000007"/>
    <x v="2"/>
  </r>
  <r>
    <x v="19"/>
    <s v="RN001160ATPS"/>
    <s v="PROGRAMA NACIONAL - Educação Empreendedora"/>
    <s v="PG_Atendimento a estudantes em soluções de Educação Empreendedora - Número - Obter"/>
    <n v="12200"/>
    <x v="2"/>
  </r>
  <r>
    <x v="19"/>
    <s v="RN001160ATPS"/>
    <s v="PROGRAMA NACIONAL - Educação Empreendedora"/>
    <s v="PG_Escolas com projeto Escola Empreendedora implementado - Número - Obter"/>
    <n v="5"/>
    <x v="2"/>
  </r>
  <r>
    <x v="19"/>
    <s v="RN001160ATPS"/>
    <s v="PROGRAMA NACIONAL - Educação Empreendedora"/>
    <s v="PG_Professores atendidos em soluções de Educação Empreendedora - professores - Obter"/>
    <n v="800"/>
    <x v="2"/>
  </r>
  <r>
    <x v="19"/>
    <s v="RN001160ATPS"/>
    <s v="PROGRAMA NACIONAL - Educação Empreendedora"/>
    <s v="PG_Recomendação (NPS) - Professores - pontos - Obter"/>
    <n v="80"/>
    <x v="2"/>
  </r>
  <r>
    <x v="19"/>
    <s v="RN001167ATPS"/>
    <s v="PROGRAMA NACIONAL - Sebrae + Receitas"/>
    <s v="PG_Geração de Receita Própria - % - Obter"/>
    <n v="20"/>
    <x v="2"/>
  </r>
  <r>
    <x v="19"/>
    <s v="RN001168ATPS"/>
    <s v="PROGRAMA NACIONAL - Transformação Digital"/>
    <s v="PG_Clientes atendidos por serviços digitais - Número - Obter"/>
    <n v="65000"/>
    <x v="2"/>
  </r>
  <r>
    <x v="19"/>
    <s v="RN001168ATPS"/>
    <s v="PROGRAMA NACIONAL - Transformação Digital"/>
    <s v="PG_Downloads do aplicativo Sebrae - Número - Obter"/>
    <n v="2000"/>
    <x v="2"/>
  </r>
  <r>
    <x v="19"/>
    <s v="RN001168ATPS"/>
    <s v="PROGRAMA NACIONAL - Transformação Digital"/>
    <s v="PG_Índice de Maturidade Digital do Sistema Sebrae - Pontos (1 a 5) - Obter"/>
    <n v="2.2599999999999998"/>
    <x v="2"/>
  </r>
  <r>
    <x v="20"/>
    <s v="RO000709ATPS"/>
    <s v="PROGRAMA NACIONAL - Sebrae + Finanças"/>
    <s v="PG_Clientes com garantia do Fampe assistidos na fase pós-crédito - % - Obter"/>
    <n v="60"/>
    <x v="284"/>
  </r>
  <r>
    <x v="20"/>
    <s v="RO000714ATPS"/>
    <s v="PROGRAMA NACIONAL - Gestão Estratégica de Pessoas"/>
    <s v="PG_Diagnóstico de Maturidade dos processos de gestão de pessoas - pontos - Obter"/>
    <n v="4.5"/>
    <x v="285"/>
  </r>
  <r>
    <x v="20"/>
    <s v="RO000714ATPS"/>
    <s v="PROGRAMA NACIONAL - Gestão Estratégica de Pessoas"/>
    <s v="PG_Grau de implementação do SGP 9.0 no Sistema Sebrae - % - Obter"/>
    <n v="100"/>
    <x v="2"/>
  </r>
  <r>
    <x v="20"/>
    <s v="RO000762ATPS"/>
    <s v="PROGRAMA NACIONAL - Cliente em Foco"/>
    <s v="PG_Atendimento por cliente - Número - Obter"/>
    <n v="2.2000000000000002"/>
    <x v="169"/>
  </r>
  <r>
    <x v="20"/>
    <s v="RO000762ATPS"/>
    <s v="PROGRAMA NACIONAL - Cliente em Foco"/>
    <s v="PG_Clientes atendidos por serviços digitais - Número - Obter"/>
    <n v="25000"/>
    <x v="286"/>
  </r>
  <r>
    <x v="20"/>
    <s v="RO000762ATPS"/>
    <s v="PROGRAMA NACIONAL - Cliente em Foco"/>
    <s v="PG_Cobertura do Atendimento (microempresas e empresas de pequeno porte) - % - Obter"/>
    <n v="19"/>
    <x v="287"/>
  </r>
  <r>
    <x v="20"/>
    <s v="RO000762ATPS"/>
    <s v="PROGRAMA NACIONAL - Cliente em Foco"/>
    <s v="PG_Pequenos Negócios Atendidos - Número - Obter"/>
    <n v="24000"/>
    <x v="288"/>
  </r>
  <r>
    <x v="20"/>
    <s v="RO000762ATPS"/>
    <s v="PROGRAMA NACIONAL - Cliente em Foco"/>
    <s v="PG_Recomendação (NPS) - pontos - Obter"/>
    <n v="80"/>
    <x v="164"/>
  </r>
  <r>
    <x v="20"/>
    <s v="RO000763ATPS"/>
    <s v="PROGRAMA NACIONAL - Ambiente de Negócios"/>
    <s v="PG_Município com presença continuada de técnico residente do Sebrae na microrregião. - Número - Obter"/>
    <n v="2"/>
    <x v="56"/>
  </r>
  <r>
    <x v="20"/>
    <s v="RO000763ATPS"/>
    <s v="PROGRAMA NACIONAL - Ambiente de Negócios"/>
    <s v="PG_Municípios com conjunto de políticas públicas para melhoria do ambiente de negócios implementado - Número - Obter"/>
    <n v="4"/>
    <x v="69"/>
  </r>
  <r>
    <x v="20"/>
    <s v="RO000763ATPS"/>
    <s v="PROGRAMA NACIONAL - Ambiente de Negócios"/>
    <s v="PG_Municípios com projetos de mobilização e articulação de lideranças implementados - Número - Obter"/>
    <n v="5"/>
    <x v="56"/>
  </r>
  <r>
    <x v="20"/>
    <s v="RO000763ATPS"/>
    <s v="PROGRAMA NACIONAL - Ambiente de Negócios"/>
    <s v="PG_Tempo de abertura de empresas - horas - Obter"/>
    <n v="36"/>
    <x v="97"/>
  </r>
  <r>
    <x v="20"/>
    <s v="RO000768ATPS"/>
    <s v="PROGRAMA NACIONAL - Brasil + Competitivo"/>
    <s v="PG_Produtividade do Trabalho - % - Aumentar"/>
    <n v="12"/>
    <x v="289"/>
  </r>
  <r>
    <x v="20"/>
    <s v="RO000768ATPS"/>
    <s v="PROGRAMA NACIONAL - Brasil + Competitivo"/>
    <s v="PG_Taxa de Alcance - Faturamento - % - Obter"/>
    <n v="78"/>
    <x v="2"/>
  </r>
  <r>
    <x v="20"/>
    <s v="RO000770ATPS"/>
    <s v="PROGRAMA NACIONAL - Brasil + Inovador"/>
    <s v="PG_Inovação e Modernização - % - Obter"/>
    <n v="70"/>
    <x v="2"/>
  </r>
  <r>
    <x v="20"/>
    <s v="RO000770ATPS"/>
    <s v="PROGRAMA NACIONAL - Brasil + Inovador"/>
    <s v="PG_Municípios com ecossistemas de inovação mapeados - Número - Obter"/>
    <n v="1"/>
    <x v="8"/>
  </r>
  <r>
    <x v="20"/>
    <s v="RO000770ATPS"/>
    <s v="PROGRAMA NACIONAL - Brasil + Inovador"/>
    <s v="PG_Pequenos Negócios atendidos com solução de Inovação - Número - Obter"/>
    <n v="4500"/>
    <x v="290"/>
  </r>
  <r>
    <x v="20"/>
    <s v="RO000788ATPS"/>
    <s v="PROGRAMA NACIONAL - Gestão da Marca"/>
    <s v="PG_Imagem junto à Sociedade - Pontos (0 a 10) - Obter"/>
    <n v="8.5"/>
    <x v="281"/>
  </r>
  <r>
    <x v="20"/>
    <s v="RO000788ATPS"/>
    <s v="PROGRAMA NACIONAL - Gestão da Marca"/>
    <s v="PG_Imagem junto aos Pequenos Negócios - Pontos (0 a 10) - Obter"/>
    <n v="8.5"/>
    <x v="39"/>
  </r>
  <r>
    <x v="20"/>
    <s v="RO000794ATPS"/>
    <s v="PROGRAMA NACIONAL - Educação Empreendedora"/>
    <s v="PG_Atendimento a estudantes em soluções de Educação Empreendedora - Número - Obter"/>
    <n v="14333"/>
    <x v="291"/>
  </r>
  <r>
    <x v="20"/>
    <s v="RO000794ATPS"/>
    <s v="PROGRAMA NACIONAL - Educação Empreendedora"/>
    <s v="PG_Escolas com projeto Escola Empreendedora implementado - Número - Obter"/>
    <n v="5"/>
    <x v="16"/>
  </r>
  <r>
    <x v="20"/>
    <s v="RO000794ATPS"/>
    <s v="PROGRAMA NACIONAL - Educação Empreendedora"/>
    <s v="PG_Professores atendidos em soluções de Educação Empreendedora - professores - Obter"/>
    <n v="5667"/>
    <x v="292"/>
  </r>
  <r>
    <x v="20"/>
    <s v="RO000794ATPS"/>
    <s v="PROGRAMA NACIONAL - Educação Empreendedora"/>
    <s v="PG_Recomendação (NPS) - Professores - pontos - Obter"/>
    <n v="80"/>
    <x v="249"/>
  </r>
  <r>
    <x v="20"/>
    <s v="RO000796ATPS"/>
    <s v="PROGRAMA NACIONAL - Inteligência de Dados"/>
    <s v="PG_Índice Gartner de Data &amp; Analytics - Pontos (1 a 5) - Aumentar"/>
    <n v="2.2200000000000002"/>
    <x v="293"/>
  </r>
  <r>
    <x v="21"/>
    <s v="RR000569ATPS"/>
    <s v="PROGRAMA NACIONAL - Ambiente de Negócios"/>
    <s v="PG_Município com presença continuada de técnico residente do Sebrae na microrregião. - Número - Obter"/>
    <n v="2"/>
    <x v="8"/>
  </r>
  <r>
    <x v="21"/>
    <s v="RR000569ATPS"/>
    <s v="PROGRAMA NACIONAL - Ambiente de Negócios"/>
    <s v="PG_Municípios com conjunto de políticas públicas para melhoria do ambiente de negócios implementado - Número - Obter"/>
    <n v="3"/>
    <x v="90"/>
  </r>
  <r>
    <x v="21"/>
    <s v="RR000569ATPS"/>
    <s v="PROGRAMA NACIONAL - Ambiente de Negócios"/>
    <s v="PG_Municípios com projetos de mobilização e articulação de lideranças implementados - Número - Obter"/>
    <n v="6"/>
    <x v="59"/>
  </r>
  <r>
    <x v="21"/>
    <s v="RR000569ATPS"/>
    <s v="PROGRAMA NACIONAL - Ambiente de Negócios"/>
    <s v="PG_Tempo de abertura de empresas - horas - Obter"/>
    <n v="36"/>
    <x v="294"/>
  </r>
  <r>
    <x v="21"/>
    <s v="RR000570ATPS"/>
    <s v="PROGRAMA NACIONAL - Brasil + Competitivo"/>
    <s v="PG_Produtividade do Trabalho - % - Aumentar"/>
    <n v="15"/>
    <x v="2"/>
  </r>
  <r>
    <x v="21"/>
    <s v="RR000570ATPS"/>
    <s v="PROGRAMA NACIONAL - Brasil + Competitivo"/>
    <s v="PG_Taxa de Alcance - Faturamento - % - Obter"/>
    <n v="78"/>
    <x v="2"/>
  </r>
  <r>
    <x v="21"/>
    <s v="RR000570ATPS"/>
    <s v="PROGRAMA NACIONAL - Brasil + Competitivo"/>
    <s v="PG_Taxa de Alcance - Produtividade - % - Obter"/>
    <n v="5"/>
    <x v="2"/>
  </r>
  <r>
    <x v="21"/>
    <s v="RR000572ATPS"/>
    <s v="PROGRAMA NACIONAL - Cliente em Foco"/>
    <s v="Clientes atendidos por parceiros - Número - Obter"/>
    <n v="650"/>
    <x v="2"/>
  </r>
  <r>
    <x v="21"/>
    <s v="RR000572ATPS"/>
    <s v="PROGRAMA NACIONAL - Cliente em Foco"/>
    <s v="PG_Atendimento por cliente - Número - Obter"/>
    <n v="2.1800000000000002"/>
    <x v="2"/>
  </r>
  <r>
    <x v="21"/>
    <s v="RR000572ATPS"/>
    <s v="PROGRAMA NACIONAL - Cliente em Foco"/>
    <s v="PG_Clientes atendidos por serviços digitais - Número - Obter"/>
    <n v="10334"/>
    <x v="295"/>
  </r>
  <r>
    <x v="21"/>
    <s v="RR000572ATPS"/>
    <s v="PROGRAMA NACIONAL - Cliente em Foco"/>
    <s v="PG_Cobertura do Atendimento (microempresas e empresas de pequeno porte) - % - Obter"/>
    <n v="25"/>
    <x v="296"/>
  </r>
  <r>
    <x v="21"/>
    <s v="RR000572ATPS"/>
    <s v="PROGRAMA NACIONAL - Cliente em Foco"/>
    <s v="PG_Inovação e Modernização - % - Obter"/>
    <n v="7.5"/>
    <x v="2"/>
  </r>
  <r>
    <x v="21"/>
    <s v="RR000572ATPS"/>
    <s v="PROGRAMA NACIONAL - Cliente em Foco"/>
    <s v="PG_Pequenos Negócios Atendidos - Número - Obter"/>
    <n v="6990"/>
    <x v="297"/>
  </r>
  <r>
    <x v="21"/>
    <s v="RR000572ATPS"/>
    <s v="PROGRAMA NACIONAL - Cliente em Foco"/>
    <s v="PG_Recomendação (NPS) - pontos - Obter"/>
    <n v="80"/>
    <x v="298"/>
  </r>
  <r>
    <x v="21"/>
    <s v="RR000573ATPS"/>
    <s v="PROGRAMA NACIONAL - Brasil + Inovador"/>
    <s v="PG_Inovação e Modernização - % - Obter"/>
    <n v="60"/>
    <x v="2"/>
  </r>
  <r>
    <x v="21"/>
    <s v="RR000573ATPS"/>
    <s v="PROGRAMA NACIONAL - Brasil + Inovador"/>
    <s v="PG_Municípios com ecossistemas de inovação mapeados - Número - Obter"/>
    <n v="0"/>
    <x v="2"/>
  </r>
  <r>
    <x v="21"/>
    <s v="RR000573ATPS"/>
    <s v="PROGRAMA NACIONAL - Brasil + Inovador"/>
    <s v="PG_Pequenos Negócios atendidos com solução de Inovação - Número - Obter"/>
    <n v="2403"/>
    <x v="299"/>
  </r>
  <r>
    <x v="21"/>
    <s v="RR000575ATPS"/>
    <s v="PROGRAMA NACIONAL - Gestão Estratégica de Pessoas"/>
    <s v="PG_Diagnóstico de Maturidade dos processos de gestão de pessoas - pontos - Obter"/>
    <n v="4.2"/>
    <x v="300"/>
  </r>
  <r>
    <x v="21"/>
    <s v="RR000575ATPS"/>
    <s v="PROGRAMA NACIONAL - Gestão Estratégica de Pessoas"/>
    <s v="PG_Grau de implementação do SGP 9.0 no Sistema Sebrae - % - Obter"/>
    <n v="55.5"/>
    <x v="2"/>
  </r>
  <r>
    <x v="21"/>
    <s v="RR000576ATPS"/>
    <s v="PROGRAMA NACIONAL - Gestão da Marca"/>
    <s v="PG_Imagem junto à Sociedade - Pontos (0 a 10) - Obter"/>
    <n v="8.1999999999999993"/>
    <x v="24"/>
  </r>
  <r>
    <x v="21"/>
    <s v="RR000576ATPS"/>
    <s v="PROGRAMA NACIONAL - Gestão da Marca"/>
    <s v="PG_Imagem junto aos Pequenos Negócios - Pontos (0 a 10) - Obter"/>
    <n v="8.3000000000000007"/>
    <x v="35"/>
  </r>
  <r>
    <x v="21"/>
    <s v="RR000593ATPS"/>
    <s v="PROGRAMA NACIONAL - Inteligência de Dados"/>
    <s v="PG_Índice Gartner de Data &amp; Analytics - Pontos (1 a 5) - Aumentar"/>
    <n v="2.71"/>
    <x v="301"/>
  </r>
  <r>
    <x v="21"/>
    <s v="RR000594ATPS"/>
    <s v="PROGRAMA NACIONAL - Educação Empreendedora"/>
    <s v="PG_Atendimento a estudantes em soluções de Educação Empreendedora - Número - Obter"/>
    <n v="10896"/>
    <x v="302"/>
  </r>
  <r>
    <x v="21"/>
    <s v="RR000594ATPS"/>
    <s v="PROGRAMA NACIONAL - Educação Empreendedora"/>
    <s v="PG_Escolas com projeto Escola Empreendedora implementado - Número - Obter"/>
    <n v="5"/>
    <x v="16"/>
  </r>
  <r>
    <x v="21"/>
    <s v="RR000594ATPS"/>
    <s v="PROGRAMA NACIONAL - Educação Empreendedora"/>
    <s v="PG_Professores atendidos em soluções de Educação Empreendedora - professores - Obter"/>
    <n v="2000"/>
    <x v="303"/>
  </r>
  <r>
    <x v="21"/>
    <s v="RR000594ATPS"/>
    <s v="PROGRAMA NACIONAL - Educação Empreendedora"/>
    <s v="PG_Recomendação (NPS) - Professores - pontos - Obter"/>
    <n v="80"/>
    <x v="304"/>
  </r>
  <r>
    <x v="21"/>
    <s v="RR000595ATPS"/>
    <s v="PROGRAMA NACIONAL - Sebrae + Receitas"/>
    <s v="PG_Geração de Receita Própria - % - Obter"/>
    <n v="5"/>
    <x v="305"/>
  </r>
  <r>
    <x v="21"/>
    <s v="RR000596ATPS"/>
    <s v="PROGRAMA NACIONAL - Sebrae + Finanças"/>
    <s v="PG_Clientes com garantia do Fampe assistidos na fase pós-crédito - % - Obter"/>
    <n v="80"/>
    <x v="306"/>
  </r>
  <r>
    <x v="21"/>
    <s v="RR000597ATPS"/>
    <s v="PROGRAMA NACIONAL - Transformação Organizacional"/>
    <s v="PG_Equipamentos de TI com vida útil exaurida - % - Obter"/>
    <n v="64"/>
    <x v="2"/>
  </r>
  <r>
    <x v="21"/>
    <s v="RR000597ATPS"/>
    <s v="PROGRAMA NACIONAL - Transformação Organizacional"/>
    <s v="PG_Incidentes de segurança tratados - % - Obter"/>
    <n v="99"/>
    <x v="2"/>
  </r>
  <r>
    <x v="22"/>
    <s v="RS002741ATPS"/>
    <s v="PROGRAMA NACIONAL - Ambiente de Negócios"/>
    <s v="PG_Município com presença continuada de técnico residente do Sebrae na microrregião. - Número - Obter"/>
    <n v="200"/>
    <x v="307"/>
  </r>
  <r>
    <x v="22"/>
    <s v="RS002741ATPS"/>
    <s v="PROGRAMA NACIONAL - Ambiente de Negócios"/>
    <s v="PG_Municípios com conjunto de políticas públicas para melhoria do ambiente de negócios implementado - Número - Obter"/>
    <n v="60"/>
    <x v="308"/>
  </r>
  <r>
    <x v="22"/>
    <s v="RS002741ATPS"/>
    <s v="PROGRAMA NACIONAL - Ambiente de Negócios"/>
    <s v="PG_Municípios com projetos de mobilização e articulação de lideranças implementados - Número - Obter"/>
    <n v="13"/>
    <x v="309"/>
  </r>
  <r>
    <x v="22"/>
    <s v="RS002741ATPS"/>
    <s v="PROGRAMA NACIONAL - Ambiente de Negócios"/>
    <s v="PG_Tempo de abertura de empresas - horas - Obter"/>
    <n v="48"/>
    <x v="310"/>
  </r>
  <r>
    <x v="22"/>
    <s v="RS002742ATPS"/>
    <s v="PROGRAMA NACIONAL - Cliente em Foco"/>
    <s v="PG_Atendimento por cliente - Número - Obter"/>
    <n v="2"/>
    <x v="311"/>
  </r>
  <r>
    <x v="22"/>
    <s v="RS002742ATPS"/>
    <s v="PROGRAMA NACIONAL - Cliente em Foco"/>
    <s v="PG_Clientes atendidos por serviços digitais - Número - Obter"/>
    <n v="390000"/>
    <x v="312"/>
  </r>
  <r>
    <x v="22"/>
    <s v="RS002742ATPS"/>
    <s v="PROGRAMA NACIONAL - Cliente em Foco"/>
    <s v="PG_Cobertura do Atendimento (microempresas e empresas de pequeno porte) - % - Obter"/>
    <n v="25"/>
    <x v="313"/>
  </r>
  <r>
    <x v="22"/>
    <s v="RS002742ATPS"/>
    <s v="PROGRAMA NACIONAL - Cliente em Foco"/>
    <s v="PG_Pequenos Negócios Atendidos - Número - Obter"/>
    <n v="240000"/>
    <x v="314"/>
  </r>
  <r>
    <x v="22"/>
    <s v="RS002742ATPS"/>
    <s v="PROGRAMA NACIONAL - Cliente em Foco"/>
    <s v="PG_Recomendação (NPS) - pontos - Obter"/>
    <n v="80"/>
    <x v="315"/>
  </r>
  <r>
    <x v="22"/>
    <s v="RS002744ATPS"/>
    <s v="PROGRAMA NACIONAL - Sebrae + Finanças"/>
    <s v="PG_Clientes com garantia do Fampe assistidos na fase pós-crédito - % - Obter"/>
    <n v="80"/>
    <x v="316"/>
  </r>
  <r>
    <x v="22"/>
    <s v="RS002745ATPS"/>
    <s v="PROGRAMA NACIONAL - Brasil + Inovador"/>
    <s v="Contratos de Pesquisa e Desenvolvimento - Número - Aumentar"/>
    <n v="20"/>
    <x v="2"/>
  </r>
  <r>
    <x v="22"/>
    <s v="RS002745ATPS"/>
    <s v="PROGRAMA NACIONAL - Brasil + Inovador"/>
    <s v="Ecossistemas com planos de ação validados. - Número - Obter"/>
    <n v="0"/>
    <x v="2"/>
  </r>
  <r>
    <x v="22"/>
    <s v="RS002745ATPS"/>
    <s v="PROGRAMA NACIONAL - Brasil + Inovador"/>
    <s v="Empresas incubadas/aceleradas/instaladas - % - Aumentar"/>
    <n v="8"/>
    <x v="2"/>
  </r>
  <r>
    <x v="22"/>
    <s v="RS002745ATPS"/>
    <s v="PROGRAMA NACIONAL - Brasil + Inovador"/>
    <s v="PG_Inovação e Modernização - % - Obter"/>
    <n v="70"/>
    <x v="2"/>
  </r>
  <r>
    <x v="22"/>
    <s v="RS002745ATPS"/>
    <s v="PROGRAMA NACIONAL - Brasil + Inovador"/>
    <s v="PG_Municípios com ecossistemas de inovação mapeados - Número - Obter"/>
    <n v="0"/>
    <x v="140"/>
  </r>
  <r>
    <x v="22"/>
    <s v="RS002745ATPS"/>
    <s v="PROGRAMA NACIONAL - Brasil + Inovador"/>
    <s v="PG_Pequenos Negócios atendidos com solução de Inovação - Número - Obter"/>
    <n v="24000"/>
    <x v="317"/>
  </r>
  <r>
    <x v="22"/>
    <s v="RS002745ATPS"/>
    <s v="PROGRAMA NACIONAL - Brasil + Inovador"/>
    <s v="PG_Pequenos negócios formalizados - % - Obter"/>
    <n v="10"/>
    <x v="2"/>
  </r>
  <r>
    <x v="22"/>
    <s v="RS002748ATPS"/>
    <s v="PROGRAMA NACIONAL - Brasil + Competitivo"/>
    <s v="PG_Produtividade do Trabalho - % - Aumentar"/>
    <n v="15"/>
    <x v="10"/>
  </r>
  <r>
    <x v="22"/>
    <s v="RS002748ATPS"/>
    <s v="PROGRAMA NACIONAL - Brasil + Competitivo"/>
    <s v="PG_Taxa de Alcance - Faturamento - % - Obter"/>
    <n v="80"/>
    <x v="135"/>
  </r>
  <r>
    <x v="22"/>
    <s v="RS002873ATPS"/>
    <s v="PROGRAMA NACIONAL - Transformação Organizacional"/>
    <s v="PG_Data centers implantados - % - Obter"/>
    <n v="100"/>
    <x v="2"/>
  </r>
  <r>
    <x v="22"/>
    <s v="RS002873ATPS"/>
    <s v="PROGRAMA NACIONAL - Transformação Organizacional"/>
    <s v="PG_Disponibilidade das aplicações - % - Obter"/>
    <n v="99"/>
    <x v="2"/>
  </r>
  <r>
    <x v="22"/>
    <s v="RS002873ATPS"/>
    <s v="PROGRAMA NACIONAL - Transformação Organizacional"/>
    <s v="PG_Equipamentos de TI com vida útil exaurida - % - Obter"/>
    <n v="10"/>
    <x v="2"/>
  </r>
  <r>
    <x v="22"/>
    <s v="RS002873ATPS"/>
    <s v="PROGRAMA NACIONAL - Transformação Organizacional"/>
    <s v="PG_Incidentes de segurança tratados - % - Obter"/>
    <n v="95"/>
    <x v="2"/>
  </r>
  <r>
    <x v="22"/>
    <s v="RS003008ATPS"/>
    <s v="PROGRAMA NACIONAL - Educação Empreendedora"/>
    <s v="PG_Atendimento a estudantes em soluções de Educação Empreendedora - Número - Obter"/>
    <n v="135000"/>
    <x v="318"/>
  </r>
  <r>
    <x v="22"/>
    <s v="RS003008ATPS"/>
    <s v="PROGRAMA NACIONAL - Educação Empreendedora"/>
    <s v="PG_Escolas com projeto Escola Empreendedora implementado - Número - Obter"/>
    <n v="5"/>
    <x v="16"/>
  </r>
  <r>
    <x v="22"/>
    <s v="RS003008ATPS"/>
    <s v="PROGRAMA NACIONAL - Educação Empreendedora"/>
    <s v="PG_Professores atendidos em soluções de Educação Empreendedora - professores - Obter"/>
    <n v="30000"/>
    <x v="319"/>
  </r>
  <r>
    <x v="22"/>
    <s v="RS003008ATPS"/>
    <s v="PROGRAMA NACIONAL - Educação Empreendedora"/>
    <s v="PG_Recomendação (NPS) - Professores - pontos - Obter"/>
    <n v="80"/>
    <x v="320"/>
  </r>
  <r>
    <x v="22"/>
    <s v="RS003009ATPS"/>
    <s v="PROGRAMA NACIONAL - Gestão da Marca"/>
    <s v="PG_Imagem junto à Sociedade - Pontos (0 a 10) - Obter"/>
    <n v="9"/>
    <x v="2"/>
  </r>
  <r>
    <x v="22"/>
    <s v="RS003009ATPS"/>
    <s v="PROGRAMA NACIONAL - Gestão da Marca"/>
    <s v="PG_Imagem junto aos Pequenos Negócios - Pontos (0 a 10) - Obter"/>
    <n v="8.8000000000000007"/>
    <x v="2"/>
  </r>
  <r>
    <x v="22"/>
    <s v="RS003010ATPS"/>
    <s v="PROGRAMA NACIONAL - Inteligência de Dados"/>
    <s v="PG_Índice Gartner de Data &amp; Analytics - Pontos (1 a 5) - Aumentar"/>
    <n v="2.33"/>
    <x v="321"/>
  </r>
  <r>
    <x v="22"/>
    <s v="RS003012ATPS"/>
    <s v="PROGRAMA NACIONAL - Portfólio em Rede"/>
    <s v="PG_Aplicabilidade - Pontos (0 a 10) - Obter"/>
    <n v="7"/>
    <x v="150"/>
  </r>
  <r>
    <x v="22"/>
    <s v="RS003012ATPS"/>
    <s v="PROGRAMA NACIONAL - Portfólio em Rede"/>
    <s v="PG_Efetividade - Pontos (0 a 10) - Obter"/>
    <n v="7"/>
    <x v="281"/>
  </r>
  <r>
    <x v="22"/>
    <s v="RS003012ATPS"/>
    <s v="PROGRAMA NACIONAL - Portfólio em Rede"/>
    <s v="PG_NPS (Net Promoter Score) de Produto ou Serviço - pontos - Obter"/>
    <n v="60"/>
    <x v="322"/>
  </r>
  <r>
    <x v="22"/>
    <s v="RS003013ATPS"/>
    <s v="PROGRAMA NACIONAL - Sebrae + Receitas"/>
    <s v="PG_Geração de Receita Própria - % - Obter"/>
    <n v="25.9"/>
    <x v="12"/>
  </r>
  <r>
    <x v="22"/>
    <s v="RS003111ATPS"/>
    <s v="PROGRAMA NACIONAL - Portfólio em Rede"/>
    <s v="Entregas de Atividades - Número - Obter"/>
    <n v="1"/>
    <x v="2"/>
  </r>
  <r>
    <x v="23"/>
    <s v="SC001639ATPS"/>
    <s v="PROGRAMA NACIONAL - Gestão Estratégica de Pessoas"/>
    <s v="PG_Diagnóstico de Maturidade dos processos de gestão de pessoas - pontos - Obter"/>
    <n v="4.3499999999999996"/>
    <x v="323"/>
  </r>
  <r>
    <x v="23"/>
    <s v="SC001639ATPS"/>
    <s v="PROGRAMA NACIONAL - Gestão Estratégica de Pessoas"/>
    <s v="PG_Grau de implementação do SGP 9.0 no Sistema Sebrae - % - Obter"/>
    <n v="100"/>
    <x v="19"/>
  </r>
  <r>
    <x v="23"/>
    <s v="SC001641ATPS"/>
    <s v="PROGRAMA NACIONAL - Brasil + Inovador"/>
    <s v="PG_Inovação e Modernização - % - Obter"/>
    <n v="76"/>
    <x v="19"/>
  </r>
  <r>
    <x v="23"/>
    <s v="SC001641ATPS"/>
    <s v="PROGRAMA NACIONAL - Brasil + Inovador"/>
    <s v="PG_Municípios com ecossistemas de inovação mapeados - Número - Obter"/>
    <n v="5"/>
    <x v="32"/>
  </r>
  <r>
    <x v="23"/>
    <s v="SC001641ATPS"/>
    <s v="PROGRAMA NACIONAL - Brasil + Inovador"/>
    <s v="PG_Pequenos Negócios atendidos com solução de Inovação - Número - Obter"/>
    <n v="57000"/>
    <x v="324"/>
  </r>
  <r>
    <x v="23"/>
    <s v="SC001642ATPS"/>
    <s v="PROGRAMA NACIONAL - Brasil + Competitivo"/>
    <s v="PG_Produtividade do Trabalho - % - Aumentar"/>
    <n v="15"/>
    <x v="325"/>
  </r>
  <r>
    <x v="23"/>
    <s v="SC001642ATPS"/>
    <s v="PROGRAMA NACIONAL - Brasil + Competitivo"/>
    <s v="PG_Taxa de Alcance - Faturamento - % - Obter"/>
    <n v="79"/>
    <x v="2"/>
  </r>
  <r>
    <x v="23"/>
    <s v="SC001643ATPS"/>
    <s v="PROGRAMA NACIONAL - Cliente em Foco"/>
    <s v="PG_Atendimento por cliente - Número - Obter"/>
    <n v="2"/>
    <x v="2"/>
  </r>
  <r>
    <x v="23"/>
    <s v="SC001643ATPS"/>
    <s v="PROGRAMA NACIONAL - Cliente em Foco"/>
    <s v="PG_Clientes atendidos por serviços digitais - Número - Obter"/>
    <n v="225000"/>
    <x v="326"/>
  </r>
  <r>
    <x v="23"/>
    <s v="SC001643ATPS"/>
    <s v="PROGRAMA NACIONAL - Cliente em Foco"/>
    <s v="PG_Cobertura do Atendimento (microempresas e empresas de pequeno porte) - % - Obter"/>
    <n v="23"/>
    <x v="327"/>
  </r>
  <r>
    <x v="23"/>
    <s v="SC001643ATPS"/>
    <s v="PROGRAMA NACIONAL - Cliente em Foco"/>
    <s v="PG_Pequenos Negócios Atendidos - Número - Obter"/>
    <n v="151985"/>
    <x v="328"/>
  </r>
  <r>
    <x v="23"/>
    <s v="SC001643ATPS"/>
    <s v="PROGRAMA NACIONAL - Cliente em Foco"/>
    <s v="PG_Recomendação (NPS) - pontos - Obter"/>
    <n v="80"/>
    <x v="329"/>
  </r>
  <r>
    <x v="23"/>
    <s v="SC001644ATPS"/>
    <s v="PROGRAMA NACIONAL - Sebrae + Finanças"/>
    <s v="PG_Clientes com garantia do Fampe assistidos na fase pós-crédito - % - Obter"/>
    <n v="83"/>
    <x v="330"/>
  </r>
  <r>
    <x v="23"/>
    <s v="SC001649ATPS"/>
    <s v="PROGRAMA NACIONAL - Ambiente de Negócios"/>
    <s v="PG_Município com presença continuada de técnico residente do Sebrae na microrregião. - Número - Obter"/>
    <n v="150"/>
    <x v="331"/>
  </r>
  <r>
    <x v="23"/>
    <s v="SC001649ATPS"/>
    <s v="PROGRAMA NACIONAL - Ambiente de Negócios"/>
    <s v="PG_Municípios com conjunto de políticas públicas para melhoria do ambiente de negócios implementado - Número - Obter"/>
    <n v="150"/>
    <x v="331"/>
  </r>
  <r>
    <x v="23"/>
    <s v="SC001649ATPS"/>
    <s v="PROGRAMA NACIONAL - Ambiente de Negócios"/>
    <s v="PG_Municípios com projetos de mobilização e articulação de lideranças implementados - Número - Obter"/>
    <n v="150"/>
    <x v="331"/>
  </r>
  <r>
    <x v="23"/>
    <s v="SC001649ATPS"/>
    <s v="PROGRAMA NACIONAL - Ambiente de Negócios"/>
    <s v="PG_Tempo de abertura de empresas - horas - Obter"/>
    <n v="75"/>
    <x v="70"/>
  </r>
  <r>
    <x v="23"/>
    <s v="SC001656ATPS"/>
    <s v="PROGRAMA NACIONAL - Transformação Organizacional"/>
    <s v="Processos mapeados e padronizados - Número - Aumentar"/>
    <n v="10"/>
    <x v="207"/>
  </r>
  <r>
    <x v="23"/>
    <s v="SC001794ATPS"/>
    <s v="PROGRAMA NACIONAL - Gestão da Marca"/>
    <s v="PG_Imagem junto à Sociedade - Pontos (0 a 10) - Obter"/>
    <n v="8.1"/>
    <x v="11"/>
  </r>
  <r>
    <x v="23"/>
    <s v="SC001794ATPS"/>
    <s v="PROGRAMA NACIONAL - Gestão da Marca"/>
    <s v="PG_Imagem junto aos Pequenos Negócios - Pontos (0 a 10) - Obter"/>
    <n v="8.6"/>
    <x v="13"/>
  </r>
  <r>
    <x v="23"/>
    <s v="SC001801ATPS"/>
    <s v="PROGRAMA NACIONAL - Educação Empreendedora"/>
    <s v="PG_Atendimento a estudantes em soluções de Educação Empreendedora - Número - Obter"/>
    <n v="60000"/>
    <x v="332"/>
  </r>
  <r>
    <x v="23"/>
    <s v="SC001801ATPS"/>
    <s v="PROGRAMA NACIONAL - Educação Empreendedora"/>
    <s v="PG_Escolas com projeto Escola Empreendedora implementado - Número - Obter"/>
    <n v="5"/>
    <x v="16"/>
  </r>
  <r>
    <x v="23"/>
    <s v="SC001801ATPS"/>
    <s v="PROGRAMA NACIONAL - Educação Empreendedora"/>
    <s v="PG_Professores atendidos em soluções de Educação Empreendedora - professores - Obter"/>
    <n v="6000"/>
    <x v="333"/>
  </r>
  <r>
    <x v="23"/>
    <s v="SC001801ATPS"/>
    <s v="PROGRAMA NACIONAL - Educação Empreendedora"/>
    <s v="PG_Recomendação (NPS) - Professores - pontos - Obter"/>
    <n v="80"/>
    <x v="18"/>
  </r>
  <r>
    <x v="23"/>
    <s v="SC001802ATPS"/>
    <s v="PROGRAMA NACIONAL - Inteligência de Dados"/>
    <s v="PG_Índice Gartner de Data &amp; Analytics - Pontos (1 a 5) - Aumentar"/>
    <n v="3"/>
    <x v="334"/>
  </r>
  <r>
    <x v="23"/>
    <s v="SC001803ATPS"/>
    <s v="PROGRAMA NACIONAL - Transformação Digital"/>
    <s v="PG_Clientes atendidos por serviços digitais - Número - Obter"/>
    <n v="225000"/>
    <x v="326"/>
  </r>
  <r>
    <x v="23"/>
    <s v="SC001803ATPS"/>
    <s v="PROGRAMA NACIONAL - Transformação Digital"/>
    <s v="PG_Downloads do aplicativo Sebrae - Número - Obter"/>
    <n v="9000"/>
    <x v="335"/>
  </r>
  <r>
    <x v="23"/>
    <s v="SC001803ATPS"/>
    <s v="PROGRAMA NACIONAL - Transformação Digital"/>
    <s v="PG_Índice de Maturidade Digital do Sistema Sebrae - Pontos (1 a 5) - Obter"/>
    <n v="3"/>
    <x v="336"/>
  </r>
  <r>
    <x v="23"/>
    <s v="SC001804ATPS"/>
    <s v="PROGRAMA NACIONAL - Sebrae + Receitas"/>
    <s v="PG_Geração de Receita Própria - % - Obter"/>
    <n v="30"/>
    <x v="2"/>
  </r>
  <r>
    <x v="23"/>
    <s v="SC001805ATPS"/>
    <s v="PROGRAMA NACIONAL - Portfólio em Rede"/>
    <s v="PG_Aplicabilidade - Pontos (0 a 10) - Obter"/>
    <n v="8"/>
    <x v="2"/>
  </r>
  <r>
    <x v="23"/>
    <s v="SC001805ATPS"/>
    <s v="PROGRAMA NACIONAL - Portfólio em Rede"/>
    <s v="PG_Efetividade - Pontos (0 a 10) - Obter"/>
    <n v="8"/>
    <x v="2"/>
  </r>
  <r>
    <x v="23"/>
    <s v="SC001805ATPS"/>
    <s v="PROGRAMA NACIONAL - Portfólio em Rede"/>
    <s v="PG_NPS (Net Promoter Score) de Produto ou Serviço - pontos - Obter"/>
    <n v="60"/>
    <x v="337"/>
  </r>
  <r>
    <x v="24"/>
    <s v="SE000868ATPS"/>
    <s v="PROGRAMA NACIONAL - Gestão da Marca"/>
    <s v="PG_Imagem junto à Sociedade - Pontos (0 a 10) - Obter"/>
    <n v="8.4"/>
    <x v="13"/>
  </r>
  <r>
    <x v="24"/>
    <s v="SE000868ATPS"/>
    <s v="PROGRAMA NACIONAL - Gestão da Marca"/>
    <s v="PG_Imagem junto aos Pequenos Negócios - Pontos (0 a 10) - Obter"/>
    <n v="8.6999999999999993"/>
    <x v="24"/>
  </r>
  <r>
    <x v="24"/>
    <s v="SE000875ATPS"/>
    <s v="PROGRAMA NACIONAL - Gestão Estratégica de Pessoas"/>
    <s v="PG_Diagnóstico de Maturidade dos processos de gestão de pessoas - pontos - Obter"/>
    <n v="3.3"/>
    <x v="338"/>
  </r>
  <r>
    <x v="24"/>
    <s v="SE000875ATPS"/>
    <s v="PROGRAMA NACIONAL - Gestão Estratégica de Pessoas"/>
    <s v="PG_Grau de implementação do SGP 9.0 no Sistema Sebrae - % - Obter"/>
    <n v="77"/>
    <x v="339"/>
  </r>
  <r>
    <x v="24"/>
    <s v="SE000876ATPS"/>
    <s v="PROGRAMA NACIONAL - Ambiente de Negócios"/>
    <s v="PG_Município com presença continuada de técnico residente do Sebrae na microrregião. - Número - Obter"/>
    <n v="4"/>
    <x v="8"/>
  </r>
  <r>
    <x v="24"/>
    <s v="SE000876ATPS"/>
    <s v="PROGRAMA NACIONAL - Ambiente de Negócios"/>
    <s v="PG_Municípios com conjunto de políticas públicas para melhoria do ambiente de negócios implementado - Número - Obter"/>
    <n v="9"/>
    <x v="140"/>
  </r>
  <r>
    <x v="24"/>
    <s v="SE000876ATPS"/>
    <s v="PROGRAMA NACIONAL - Ambiente de Negócios"/>
    <s v="PG_Municípios com projetos de mobilização e articulação de lideranças implementados - Número - Obter"/>
    <n v="4"/>
    <x v="59"/>
  </r>
  <r>
    <x v="24"/>
    <s v="SE000876ATPS"/>
    <s v="PROGRAMA NACIONAL - Ambiente de Negócios"/>
    <s v="PG_Tempo de abertura de empresas - horas - Obter"/>
    <n v="24"/>
    <x v="340"/>
  </r>
  <r>
    <x v="24"/>
    <s v="SE000877ATPS"/>
    <s v="PROGRAMA NACIONAL - Educação Empreendedora"/>
    <s v="PG_Atendimento a estudantes em soluções de Educação Empreendedora - Número - Obter"/>
    <n v="25000"/>
    <x v="341"/>
  </r>
  <r>
    <x v="24"/>
    <s v="SE000877ATPS"/>
    <s v="PROGRAMA NACIONAL - Educação Empreendedora"/>
    <s v="PG_Escolas com projeto Escola Empreendedora implementado - Número - Obter"/>
    <n v="5"/>
    <x v="16"/>
  </r>
  <r>
    <x v="24"/>
    <s v="SE000877ATPS"/>
    <s v="PROGRAMA NACIONAL - Educação Empreendedora"/>
    <s v="PG_Professores atendidos em soluções de Educação Empreendedora - professores - Obter"/>
    <n v="3500"/>
    <x v="342"/>
  </r>
  <r>
    <x v="24"/>
    <s v="SE000877ATPS"/>
    <s v="PROGRAMA NACIONAL - Educação Empreendedora"/>
    <s v="PG_Recomendação (NPS) - Professores - pontos - Obter"/>
    <n v="80"/>
    <x v="343"/>
  </r>
  <r>
    <x v="24"/>
    <s v="SE000878ATPS"/>
    <s v="PROGRAMA NACIONAL - Cliente em Foco"/>
    <s v="PG_Atendimento por cliente - Número - Obter"/>
    <n v="2.2000000000000002"/>
    <x v="293"/>
  </r>
  <r>
    <x v="24"/>
    <s v="SE000878ATPS"/>
    <s v="PROGRAMA NACIONAL - Cliente em Foco"/>
    <s v="PG_Clientes atendidos por serviços digitais - Número - Obter"/>
    <n v="28392"/>
    <x v="344"/>
  </r>
  <r>
    <x v="24"/>
    <s v="SE000878ATPS"/>
    <s v="PROGRAMA NACIONAL - Cliente em Foco"/>
    <s v="PG_Cobertura do Atendimento (microempresas e empresas de pequeno porte) - % - Obter"/>
    <n v="25"/>
    <x v="345"/>
  </r>
  <r>
    <x v="24"/>
    <s v="SE000878ATPS"/>
    <s v="PROGRAMA NACIONAL - Cliente em Foco"/>
    <s v="PG_Pequenos Negócios Atendidos - Número - Obter"/>
    <n v="21885"/>
    <x v="346"/>
  </r>
  <r>
    <x v="24"/>
    <s v="SE000878ATPS"/>
    <s v="PROGRAMA NACIONAL - Cliente em Foco"/>
    <s v="PG_Recomendação (NPS) - pontos - Obter"/>
    <n v="80"/>
    <x v="347"/>
  </r>
  <r>
    <x v="24"/>
    <s v="SE000879ATPS"/>
    <s v="PROGRAMA NACIONAL - Brasil + Competitivo"/>
    <s v="PG_Produtividade do Trabalho - % - Aumentar"/>
    <n v="10"/>
    <x v="348"/>
  </r>
  <r>
    <x v="24"/>
    <s v="SE000879ATPS"/>
    <s v="PROGRAMA NACIONAL - Brasil + Competitivo"/>
    <s v="PG_Taxa de Alcance - Faturamento - % - Obter"/>
    <n v="75"/>
    <x v="19"/>
  </r>
  <r>
    <x v="24"/>
    <s v="SE000880ATPS"/>
    <s v="PROGRAMA NACIONAL - Brasil + Inovador"/>
    <s v="PG_Inovação e Modernização - % - Obter"/>
    <n v="70"/>
    <x v="2"/>
  </r>
  <r>
    <x v="24"/>
    <s v="SE000880ATPS"/>
    <s v="PROGRAMA NACIONAL - Brasil + Inovador"/>
    <s v="PG_Municípios com ecossistemas de inovação mapeados - Número - Obter"/>
    <n v="2"/>
    <x v="2"/>
  </r>
  <r>
    <x v="24"/>
    <s v="SE000880ATPS"/>
    <s v="PROGRAMA NACIONAL - Brasil + Inovador"/>
    <s v="PG_Pequenos Negócios atendidos com solução de Inovação - Número - Obter"/>
    <n v="2350"/>
    <x v="349"/>
  </r>
  <r>
    <x v="24"/>
    <s v="SE000882ATPS"/>
    <s v="PROGRAMA NACIONAL - Inteligência de Dados"/>
    <s v="PG_Índice Gartner de Data &amp; Analytics - Pontos (1 a 5) - Aumentar"/>
    <n v="1.7"/>
    <x v="22"/>
  </r>
  <r>
    <x v="24"/>
    <s v="SE000883ATPS"/>
    <s v="PROGRAMA NACIONAL - Transformação Digital"/>
    <s v="PG_Clientes atendidos por serviços digitais - Número - Obter"/>
    <n v="28392"/>
    <x v="344"/>
  </r>
  <r>
    <x v="24"/>
    <s v="SE000883ATPS"/>
    <s v="PROGRAMA NACIONAL - Transformação Digital"/>
    <s v="PG_Downloads do aplicativo Sebrae - Número - Obter"/>
    <n v="9000"/>
    <x v="350"/>
  </r>
  <r>
    <x v="24"/>
    <s v="SE000883ATPS"/>
    <s v="PROGRAMA NACIONAL - Transformação Digital"/>
    <s v="PG_Índice de Maturidade Digital do Sistema Sebrae - Pontos (1 a 5) - Obter"/>
    <n v="1.9"/>
    <x v="351"/>
  </r>
  <r>
    <x v="24"/>
    <s v="SE000884ATPS"/>
    <s v="PROGRAMA NACIONAL - Transformação Organizacional"/>
    <s v="PG_Incidentes de segurança tratados - % - Obter"/>
    <n v="90"/>
    <x v="229"/>
  </r>
  <r>
    <x v="24"/>
    <s v="SE000885ATPS"/>
    <s v="PROGRAMA NACIONAL - Sebrae + Receitas"/>
    <s v="PG_Geração de Receita Própria - % - Obter"/>
    <n v="5"/>
    <x v="352"/>
  </r>
  <r>
    <x v="25"/>
    <s v="SP005389ATPS"/>
    <s v="PROGRAMA NACIONAL - Educação Empreendedora"/>
    <s v="PG_Atendimento a estudantes em soluções de Educação Empreendedora - Número - Obter"/>
    <n v="460000"/>
    <x v="2"/>
  </r>
  <r>
    <x v="25"/>
    <s v="SP005389ATPS"/>
    <s v="PROGRAMA NACIONAL - Educação Empreendedora"/>
    <s v="PG_Escolas com projeto Escola Empreendedora implementado - Número - Obter"/>
    <n v="5"/>
    <x v="2"/>
  </r>
  <r>
    <x v="25"/>
    <s v="SP005389ATPS"/>
    <s v="PROGRAMA NACIONAL - Educação Empreendedora"/>
    <s v="PG_Professores atendidos em soluções de Educação Empreendedora - professores - Obter"/>
    <n v="7000"/>
    <x v="2"/>
  </r>
  <r>
    <x v="25"/>
    <s v="SP005389ATPS"/>
    <s v="PROGRAMA NACIONAL - Educação Empreendedora"/>
    <s v="PG_Recomendação (NPS) - Professores - pontos - Obter"/>
    <n v="75"/>
    <x v="2"/>
  </r>
  <r>
    <x v="25"/>
    <s v="SP005390ATPS"/>
    <s v="PROGRAMA NACIONAL - Gestão da Marca"/>
    <s v="PG_Imagem junto à Sociedade - Pontos (0 a 10) - Obter"/>
    <n v="7.9"/>
    <x v="2"/>
  </r>
  <r>
    <x v="25"/>
    <s v="SP005390ATPS"/>
    <s v="PROGRAMA NACIONAL - Gestão da Marca"/>
    <s v="PG_Imagem junto aos Pequenos Negócios - Pontos (0 a 10) - Obter"/>
    <n v="8.6999999999999993"/>
    <x v="2"/>
  </r>
  <r>
    <x v="25"/>
    <s v="SP005391ATPS"/>
    <s v="PROGRAMA NACIONAL - Gestão Estratégica de Pessoas"/>
    <s v="PG_Diagnóstico de Maturidade dos processos de gestão de pessoas - pontos - Obter"/>
    <n v="3"/>
    <x v="338"/>
  </r>
  <r>
    <x v="25"/>
    <s v="SP005391ATPS"/>
    <s v="PROGRAMA NACIONAL - Gestão Estratégica de Pessoas"/>
    <s v="PG_Grau de implementação do SGP 9.0 no Sistema Sebrae - % - Obter"/>
    <n v="100"/>
    <x v="19"/>
  </r>
  <r>
    <x v="25"/>
    <s v="SP005393ATPS"/>
    <s v="PROGRAMA NACIONAL - Transformação Organizacional"/>
    <s v="PG_Aumentar a Maturidade informacional a partir do ambiente colaborativo de dados - pontos - Aumentar"/>
    <n v="0"/>
    <x v="2"/>
  </r>
  <r>
    <x v="25"/>
    <s v="SP005394ATPS"/>
    <s v="PROGRAMA NACIONAL - Portfólio em Rede"/>
    <s v="PG_Aplicabilidade - Pontos (0 a 10) - Obter"/>
    <n v="7"/>
    <x v="2"/>
  </r>
  <r>
    <x v="25"/>
    <s v="SP005394ATPS"/>
    <s v="PROGRAMA NACIONAL - Portfólio em Rede"/>
    <s v="PG_Efetividade - Pontos (0 a 10) - Obter"/>
    <n v="7"/>
    <x v="2"/>
  </r>
  <r>
    <x v="25"/>
    <s v="SP005394ATPS"/>
    <s v="PROGRAMA NACIONAL - Portfólio em Rede"/>
    <s v="PG_NPS (Net Promoter Score) de Produto ou Serviço - pontos - Obter"/>
    <n v="60"/>
    <x v="2"/>
  </r>
  <r>
    <x v="25"/>
    <s v="SP005395ATPS"/>
    <s v="PROGRAMA NACIONAL - Inteligência de Dados"/>
    <s v="PG_Índice Gartner de Data &amp; Analytics - Pontos (1 a 5) - Aumentar"/>
    <n v="2.1"/>
    <x v="2"/>
  </r>
  <r>
    <x v="25"/>
    <s v="SP005396ATPS"/>
    <s v="PROGRAMA NACIONAL - Brasil + Inovador"/>
    <s v="PG_Inovação e Modernização - % - Obter"/>
    <n v="70"/>
    <x v="2"/>
  </r>
  <r>
    <x v="25"/>
    <s v="SP005396ATPS"/>
    <s v="PROGRAMA NACIONAL - Brasil + Inovador"/>
    <s v="PG_Municípios com ecossistemas de inovação mapeados - Número - Obter"/>
    <n v="0"/>
    <x v="140"/>
  </r>
  <r>
    <x v="25"/>
    <s v="SP005396ATPS"/>
    <s v="PROGRAMA NACIONAL - Brasil + Inovador"/>
    <s v="PG_Pequenos Negócios atendidos com solução de Inovação - Número - Obter"/>
    <n v="66000"/>
    <x v="2"/>
  </r>
  <r>
    <x v="25"/>
    <s v="SP005397ATPS"/>
    <s v="PROGRAMA NACIONAL - Cliente em Foco"/>
    <s v="PG_Atendimento por cliente - Número - Obter"/>
    <n v="2"/>
    <x v="2"/>
  </r>
  <r>
    <x v="25"/>
    <s v="SP005397ATPS"/>
    <s v="PROGRAMA NACIONAL - Cliente em Foco"/>
    <s v="PG_Clientes atendidos por serviços digitais - Número - Obter"/>
    <n v="950000"/>
    <x v="2"/>
  </r>
  <r>
    <x v="25"/>
    <s v="SP005397ATPS"/>
    <s v="PROGRAMA NACIONAL - Cliente em Foco"/>
    <s v="PG_Cobertura do Atendimento (microempresas e empresas de pequeno porte) - % - Obter"/>
    <n v="18"/>
    <x v="2"/>
  </r>
  <r>
    <x v="25"/>
    <s v="SP005397ATPS"/>
    <s v="PROGRAMA NACIONAL - Cliente em Foco"/>
    <s v="PG_Pequenos Negócios Atendidos - Número - Obter"/>
    <n v="939904"/>
    <x v="2"/>
  </r>
  <r>
    <x v="25"/>
    <s v="SP005397ATPS"/>
    <s v="PROGRAMA NACIONAL - Cliente em Foco"/>
    <s v="PG_Recomendação (NPS) - pontos - Obter"/>
    <n v="80"/>
    <x v="2"/>
  </r>
  <r>
    <x v="25"/>
    <s v="SP005399ATPS"/>
    <s v="PROGRAMA NACIONAL - Brasil + Competitivo"/>
    <s v="PG_Produtividade do Trabalho - % - Aumentar"/>
    <n v="5"/>
    <x v="2"/>
  </r>
  <r>
    <x v="25"/>
    <s v="SP005399ATPS"/>
    <s v="PROGRAMA NACIONAL - Brasil + Competitivo"/>
    <s v="PG_Taxa de Alcance - Faturamento - % - Obter"/>
    <n v="79"/>
    <x v="2"/>
  </r>
  <r>
    <x v="25"/>
    <s v="SP005400ATPS"/>
    <s v="PROGRAMA NACIONAL - Transformação Digital"/>
    <s v="PG_Clientes atendidos por serviços digitais - Número - Obter"/>
    <n v="950000"/>
    <x v="2"/>
  </r>
  <r>
    <x v="25"/>
    <s v="SP005400ATPS"/>
    <s v="PROGRAMA NACIONAL - Transformação Digital"/>
    <s v="PG_Downloads do aplicativo Sebrae - Número - Obter"/>
    <n v="270000"/>
    <x v="2"/>
  </r>
  <r>
    <x v="25"/>
    <s v="SP005400ATPS"/>
    <s v="PROGRAMA NACIONAL - Transformação Digital"/>
    <s v="PG_Índice de Maturidade Digital do Sistema Sebrae - Pontos (1 a 5) - Obter"/>
    <n v="2.0099999999999998"/>
    <x v="2"/>
  </r>
  <r>
    <x v="25"/>
    <s v="SP005401ATPS"/>
    <s v="PROGRAMA NACIONAL - Sebrae + Finanças"/>
    <s v="PG_Clientes com garantia do Fampe assistidos na fase pós-crédito - % - Obter"/>
    <n v="77"/>
    <x v="2"/>
  </r>
  <r>
    <x v="26"/>
    <s v="TO001145ATPS"/>
    <s v="PROGRAMA NACIONAL - Sebrae + Finanças"/>
    <s v="PG_Clientes com garantia do Fampe assistidos na fase pós-crédito - % - Obter"/>
    <n v="90"/>
    <x v="353"/>
  </r>
  <r>
    <x v="26"/>
    <s v="TO001145ATPS"/>
    <s v="PROGRAMA NACIONAL - Sebrae + Finanças"/>
    <s v="PG_Cobertura do atendimento no tema &amp;#8220;Finanças&amp;#8221; (% sobre o total) - % - Obter"/>
    <n v="18"/>
    <x v="2"/>
  </r>
  <r>
    <x v="26"/>
    <s v="TO001145ATPS"/>
    <s v="PROGRAMA NACIONAL - Sebrae + Finanças"/>
    <s v="PG_Inclusão Financeira - % - Aumentar"/>
    <n v="15"/>
    <x v="354"/>
  </r>
  <r>
    <x v="26"/>
    <s v="TO001150ATPS"/>
    <s v="PROGRAMA NACIONAL - Brasil + Competitivo"/>
    <s v="PG_Produtividade do Trabalho - % - Aumentar"/>
    <n v="5"/>
    <x v="355"/>
  </r>
  <r>
    <x v="26"/>
    <s v="TO001150ATPS"/>
    <s v="PROGRAMA NACIONAL - Brasil + Competitivo"/>
    <s v="PG_Taxa de Alcance - Faturamento - % - Obter"/>
    <n v="79"/>
    <x v="356"/>
  </r>
  <r>
    <x v="26"/>
    <s v="TO001152ATPS"/>
    <s v="PROGRAMA NACIONAL - Gestão Estratégica de Pessoas"/>
    <s v="PG_Diagnóstico de Maturidade dos processos de gestão de pessoas - pontos - Obter"/>
    <n v="4.2"/>
    <x v="357"/>
  </r>
  <r>
    <x v="26"/>
    <s v="TO001152ATPS"/>
    <s v="PROGRAMA NACIONAL - Gestão Estratégica de Pessoas"/>
    <s v="PG_Grau de implementação do SGP 9.0 no Sistema Sebrae - % - Obter"/>
    <n v="100"/>
    <x v="2"/>
  </r>
  <r>
    <x v="26"/>
    <s v="TO001154ATPS"/>
    <s v="PROGRAMA NACIONAL - Cliente em Foco"/>
    <s v="Clientes atendidos por parceiros - Número - Obter"/>
    <n v="7000"/>
    <x v="358"/>
  </r>
  <r>
    <x v="26"/>
    <s v="TO001154ATPS"/>
    <s v="PROGRAMA NACIONAL - Cliente em Foco"/>
    <s v="PG_Atendimento por cliente - Número - Obter"/>
    <n v="2.1"/>
    <x v="49"/>
  </r>
  <r>
    <x v="26"/>
    <s v="TO001154ATPS"/>
    <s v="PROGRAMA NACIONAL - Cliente em Foco"/>
    <s v="PG_Clientes atendidos por serviços digitais - Número - Obter"/>
    <n v="26000"/>
    <x v="359"/>
  </r>
  <r>
    <x v="26"/>
    <s v="TO001154ATPS"/>
    <s v="PROGRAMA NACIONAL - Cliente em Foco"/>
    <s v="PG_Cobertura do Atendimento (microempresas e empresas de pequeno porte) - % - Obter"/>
    <n v="17.98"/>
    <x v="360"/>
  </r>
  <r>
    <x v="26"/>
    <s v="TO001154ATPS"/>
    <s v="PROGRAMA NACIONAL - Cliente em Foco"/>
    <s v="PG_Pequenos Negócios Atendidos - Número - Obter"/>
    <n v="30772"/>
    <x v="361"/>
  </r>
  <r>
    <x v="26"/>
    <s v="TO001154ATPS"/>
    <s v="PROGRAMA NACIONAL - Cliente em Foco"/>
    <s v="PG_Recomendação (NPS) - pontos - Obter"/>
    <n v="85"/>
    <x v="362"/>
  </r>
  <r>
    <x v="26"/>
    <s v="TO001180ATPS"/>
    <s v="PROGRAMA NACIONAL - Ambiente de Negócios"/>
    <s v="PG_Município com presença continuada de técnico residente do Sebrae na microrregião. - Número - Obter"/>
    <n v="45"/>
    <x v="2"/>
  </r>
  <r>
    <x v="26"/>
    <s v="TO001180ATPS"/>
    <s v="PROGRAMA NACIONAL - Ambiente de Negócios"/>
    <s v="PG_Municípios com conjunto de políticas públicas para melhoria do ambiente de negócios implementado - Número - Obter"/>
    <n v="45"/>
    <x v="363"/>
  </r>
  <r>
    <x v="26"/>
    <s v="TO001180ATPS"/>
    <s v="PROGRAMA NACIONAL - Ambiente de Negócios"/>
    <s v="PG_Municípios com projetos de mobilização e articulação de lideranças implementados - Número - Obter"/>
    <n v="45"/>
    <x v="363"/>
  </r>
  <r>
    <x v="26"/>
    <s v="TO001180ATPS"/>
    <s v="PROGRAMA NACIONAL - Ambiente de Negócios"/>
    <s v="PG_Tempo de abertura de empresas - horas - Obter"/>
    <n v="33"/>
    <x v="364"/>
  </r>
  <r>
    <x v="26"/>
    <s v="TO001229ATPS"/>
    <s v="PROGRAMA NACIONAL - Gestão da Marca"/>
    <s v="PG_Imagem junto à Sociedade - Pontos (0 a 10) - Obter"/>
    <n v="8.5"/>
    <x v="2"/>
  </r>
  <r>
    <x v="26"/>
    <s v="TO001229ATPS"/>
    <s v="PROGRAMA NACIONAL - Gestão da Marca"/>
    <s v="PG_Imagem junto aos Pequenos Negócios - Pontos (0 a 10) - Obter"/>
    <n v="8.8000000000000007"/>
    <x v="2"/>
  </r>
  <r>
    <x v="26"/>
    <s v="TO001281ATPS"/>
    <s v="PROGRAMA NACIONAL - Educação Empreendedora"/>
    <s v="PG_Atendimento a estudantes em soluções de Educação Empreendedora - Número - Obter"/>
    <n v="32300"/>
    <x v="2"/>
  </r>
  <r>
    <x v="26"/>
    <s v="TO001281ATPS"/>
    <s v="PROGRAMA NACIONAL - Educação Empreendedora"/>
    <s v="PG_Escolas com projeto Escola Empreendedora implementado - Número - Obter"/>
    <n v="5"/>
    <x v="2"/>
  </r>
  <r>
    <x v="26"/>
    <s v="TO001281ATPS"/>
    <s v="PROGRAMA NACIONAL - Educação Empreendedora"/>
    <s v="PG_Professores atendidos em soluções de Educação Empreendedora - professores - Obter"/>
    <n v="7700"/>
    <x v="365"/>
  </r>
  <r>
    <x v="26"/>
    <s v="TO001281ATPS"/>
    <s v="PROGRAMA NACIONAL - Educação Empreendedora"/>
    <s v="PG_Recomendação (NPS) - Professores - pontos - Obter"/>
    <n v="80"/>
    <x v="2"/>
  </r>
  <r>
    <x v="26"/>
    <s v="TO001282ATPS"/>
    <s v="PROGRAMA NACIONAL - Brasil + Inovador"/>
    <s v="PG_Inovação e Modernização - % - Obter"/>
    <n v="70"/>
    <x v="2"/>
  </r>
  <r>
    <x v="26"/>
    <s v="TO001282ATPS"/>
    <s v="PROGRAMA NACIONAL - Brasil + Inovador"/>
    <s v="PG_Municípios com ecossistemas de inovação mapeados - Número - Obter"/>
    <n v="4"/>
    <x v="90"/>
  </r>
  <r>
    <x v="26"/>
    <s v="TO001282ATPS"/>
    <s v="PROGRAMA NACIONAL - Brasil + Inovador"/>
    <s v="PG_Pequenos Negócios atendidos com solução de Inovação - Número - Obter"/>
    <n v="6060"/>
    <x v="366"/>
  </r>
  <r>
    <x v="26"/>
    <s v="TO001282ATPS"/>
    <s v="PROGRAMA NACIONAL - Brasil + Inovador"/>
    <s v="PG_Pequenos negócios formalizados - % - Obter"/>
    <n v="3"/>
    <x v="2"/>
  </r>
  <r>
    <x v="26"/>
    <s v="TO001285ATPS"/>
    <s v="PROGRAMA NACIONAL - Transformação Organizacional"/>
    <s v="PG_Equipamentos de TI com vida útil exaurida - % - Obter"/>
    <n v="5"/>
    <x v="2"/>
  </r>
  <r>
    <x v="26"/>
    <s v="TO001285ATPS"/>
    <s v="PROGRAMA NACIONAL - Transformação Organizacional"/>
    <s v="PG_Incidentes de segurança tratados - % - Obter"/>
    <n v="90"/>
    <x v="2"/>
  </r>
  <r>
    <x v="26"/>
    <s v="TO001285ATPS"/>
    <s v="PROGRAMA NACIONAL - Transformação Organizacional"/>
    <s v="PG_Unidades do Sebrae com Office 365 implementado - % - Obter"/>
    <n v="100"/>
    <x v="2"/>
  </r>
  <r>
    <x v="26"/>
    <s v="TO001286ATPS"/>
    <s v="PROGRAMA NACIONAL - Transformação Digital"/>
    <s v="PG_Clientes atendidos por serviços digitais - Número - Obter"/>
    <n v="26000"/>
    <x v="367"/>
  </r>
  <r>
    <x v="26"/>
    <s v="TO001286ATPS"/>
    <s v="PROGRAMA NACIONAL - Transformação Digital"/>
    <s v="PG_Downloads do aplicativo Sebrae - Número - Obter"/>
    <n v="2000"/>
    <x v="368"/>
  </r>
  <r>
    <x v="26"/>
    <s v="TO001286ATPS"/>
    <s v="PROGRAMA NACIONAL - Transformação Digital"/>
    <s v="PG_Índice de Maturidade Digital do Sistema Sebrae - Pontos (1 a 5) - Obter"/>
    <n v="1.72"/>
    <x v="200"/>
  </r>
  <r>
    <x v="26"/>
    <s v="TO001287ATPS"/>
    <s v="PROGRAMA NACIONAL - Inteligência de Dados"/>
    <s v="PG_Índice Gartner de Data &amp; Analytics - Pontos (1 a 5) - Aumentar"/>
    <n v="1.72"/>
    <x v="369"/>
  </r>
  <r>
    <x v="26"/>
    <s v="TO001288ATPS"/>
    <s v="PROGRAMA NACIONAL - Sebrae + Receitas"/>
    <s v="PG_Geração de Receita Própria - % - Obter"/>
    <n v="10"/>
    <x v="2"/>
  </r>
  <r>
    <x v="27"/>
    <s v="NA002670ATPS"/>
    <s v="PROGRAMA NACIONAL - Sebrae + Receitas"/>
    <s v="PG_Geração de Receita Própria - % - Obter"/>
    <n v="18.5"/>
    <x v="2"/>
  </r>
  <r>
    <x v="27"/>
    <s v="NA002696ATPS"/>
    <s v="PROGRAMA NACIONAL - Inteligência de Dados"/>
    <s v="PG_Índice Gartner de Data &amp; Analytics - Pontos (1 a 5) - Aumentar"/>
    <n v="2.29"/>
    <x v="2"/>
  </r>
  <r>
    <x v="27"/>
    <s v="NA002702ATPS"/>
    <s v="PROGRAMA NACIONAL - Ambiente de Negócios"/>
    <s v="PG_Município com presença continuada de técnico residente do Sebrae na microrregião. - Número - Obter"/>
    <n v="969"/>
    <x v="370"/>
  </r>
  <r>
    <x v="27"/>
    <s v="NA002702ATPS"/>
    <s v="PROGRAMA NACIONAL - Ambiente de Negócios"/>
    <s v="PG_Municípios com conjunto de políticas públicas para melhoria do ambiente de negócios implementado - Número - Obter"/>
    <n v="815"/>
    <x v="371"/>
  </r>
  <r>
    <x v="27"/>
    <s v="NA002702ATPS"/>
    <s v="PROGRAMA NACIONAL - Ambiente de Negócios"/>
    <s v="PG_Municípios com projetos de mobilização e articulação de lideranças implementados - Número - Obter"/>
    <n v="769"/>
    <x v="372"/>
  </r>
  <r>
    <x v="27"/>
    <s v="NA002702ATPS"/>
    <s v="PROGRAMA NACIONAL - Ambiente de Negócios"/>
    <s v="PG_Tempo de abertura de empresas - horas - Obter"/>
    <n v="43.5"/>
    <x v="373"/>
  </r>
  <r>
    <x v="27"/>
    <s v="NA002708ATPS"/>
    <s v="PROGRAMA NACIONAL - Gestão Estratégica de Pessoas"/>
    <s v="PG_Diagnóstico de Maturidade dos processos de gestão de pessoas - pontos - Obter"/>
    <n v="4"/>
    <x v="69"/>
  </r>
  <r>
    <x v="27"/>
    <s v="NA002708ATPS"/>
    <s v="PROGRAMA NACIONAL - Gestão Estratégica de Pessoas"/>
    <s v="PG_Grau de implementação do SGP 9.0 no Sistema Sebrae - % - Obter"/>
    <n v="88.8"/>
    <x v="2"/>
  </r>
  <r>
    <x v="27"/>
    <s v="NA002711ATPS"/>
    <s v="PROGRAMA NACIONAL - Portfólio em Rede"/>
    <s v="Participação do portfólio no atendimento - % - Aumentar"/>
    <n v="3"/>
    <x v="2"/>
  </r>
  <r>
    <x v="27"/>
    <s v="NA002711ATPS"/>
    <s v="PROGRAMA NACIONAL - Portfólio em Rede"/>
    <s v="PG_Aplicabilidade - Pontos (0 a 10) - Obter"/>
    <n v="7.5"/>
    <x v="23"/>
  </r>
  <r>
    <x v="27"/>
    <s v="NA002711ATPS"/>
    <s v="PROGRAMA NACIONAL - Portfólio em Rede"/>
    <s v="PG_Efetividade - Pontos (0 a 10) - Obter"/>
    <n v="7.5"/>
    <x v="13"/>
  </r>
  <r>
    <x v="27"/>
    <s v="NA002711ATPS"/>
    <s v="PROGRAMA NACIONAL - Portfólio em Rede"/>
    <s v="PG_NPS (Net Promoter Score) de Produto ou Serviço - pontos - Obter"/>
    <n v="65"/>
    <x v="374"/>
  </r>
  <r>
    <x v="27"/>
    <s v="NA002712ATPS"/>
    <s v="PROGRAMA NACIONAL - Cliente em Foco"/>
    <s v="PG_Atendimento por cliente - Número - Obter"/>
    <n v="2.0699999999999998"/>
    <x v="2"/>
  </r>
  <r>
    <x v="27"/>
    <s v="NA002712ATPS"/>
    <s v="PROGRAMA NACIONAL - Cliente em Foco"/>
    <s v="PG_Clientes atendidos por serviços digitais - Número - Obter"/>
    <n v="3942373"/>
    <x v="2"/>
  </r>
  <r>
    <x v="27"/>
    <s v="NA002712ATPS"/>
    <s v="PROGRAMA NACIONAL - Cliente em Foco"/>
    <s v="PG_Cobertura do Atendimento (microempresas e empresas de pequeno porte) - % - Obter"/>
    <n v="20.9"/>
    <x v="2"/>
  </r>
  <r>
    <x v="27"/>
    <s v="NA002712ATPS"/>
    <s v="PROGRAMA NACIONAL - Cliente em Foco"/>
    <s v="PG_Pequenos Negócios Atendidos - Número - Obter"/>
    <n v="3292486"/>
    <x v="2"/>
  </r>
  <r>
    <x v="27"/>
    <s v="NA002712ATPS"/>
    <s v="PROGRAMA NACIONAL - Cliente em Foco"/>
    <s v="PG_Recomendação (NPS) - pontos - Obter"/>
    <n v="80"/>
    <x v="2"/>
  </r>
  <r>
    <x v="27"/>
    <s v="NA002713ATPS"/>
    <s v="PROGRAMA NACIONAL - Sebrae + Finanças"/>
    <s v="PG_Clientes com garantia do Fampe assistidos na fase pós-crédito - % - Obter"/>
    <n v="73"/>
    <x v="2"/>
  </r>
  <r>
    <x v="27"/>
    <s v="NA002713ATPS"/>
    <s v="PROGRAMA NACIONAL - Sebrae + Finanças"/>
    <s v="PG_Volume de Crédito Concedido com Garantia do FAMPE - % - Obter"/>
    <n v="0"/>
    <x v="375"/>
  </r>
  <r>
    <x v="27"/>
    <s v="NA002748ATPS"/>
    <s v="PROGRAMA NACIONAL - Gestão da Marca"/>
    <s v="PG_Imagem junto à Sociedade - Pontos (0 a 10) - Obter"/>
    <n v="8.3000000000000007"/>
    <x v="24"/>
  </r>
  <r>
    <x v="27"/>
    <s v="NA002748ATPS"/>
    <s v="PROGRAMA NACIONAL - Gestão da Marca"/>
    <s v="PG_Imagem junto aos Pequenos Negócios - Pontos (0 a 10) - Obter"/>
    <n v="8.6999999999999993"/>
    <x v="84"/>
  </r>
  <r>
    <x v="27"/>
    <s v="NA002751ATPS"/>
    <s v="PROGRAMA NACIONAL - Brasil + Inovador"/>
    <s v="PG_Inovação e Modernização - % - Obter"/>
    <n v="70"/>
    <x v="2"/>
  </r>
  <r>
    <x v="27"/>
    <s v="NA002751ATPS"/>
    <s v="PROGRAMA NACIONAL - Brasil + Inovador"/>
    <s v="PG_Municípios com ecossistemas de inovação mapeados - Número - Obter"/>
    <n v="47"/>
    <x v="2"/>
  </r>
  <r>
    <x v="27"/>
    <s v="NA002751ATPS"/>
    <s v="PROGRAMA NACIONAL - Brasil + Inovador"/>
    <s v="PG_Pequenos Negócios atendidos com solução de Inovação - Número - Obter"/>
    <n v="438824"/>
    <x v="2"/>
  </r>
  <r>
    <x v="27"/>
    <s v="NA002819ATPS"/>
    <s v="PROGRAMA NACIONAL - Educação Empreendedora"/>
    <s v="PG_Atendimento a estudantes em soluções de Educação Empreendedora - Número - Obter"/>
    <n v="1541946"/>
    <x v="2"/>
  </r>
  <r>
    <x v="27"/>
    <s v="NA002819ATPS"/>
    <s v="PROGRAMA NACIONAL - Educação Empreendedora"/>
    <s v="PG_Escolas com projeto Escola Empreendedora implementado - Número - Obter"/>
    <n v="135"/>
    <x v="2"/>
  </r>
  <r>
    <x v="27"/>
    <s v="NA002819ATPS"/>
    <s v="PROGRAMA NACIONAL - Educação Empreendedora"/>
    <s v="PG_Professores atendidos em soluções de Educação Empreendedora - professores - Obter"/>
    <n v="165561"/>
    <x v="2"/>
  </r>
  <r>
    <x v="27"/>
    <s v="NA002819ATPS"/>
    <s v="PROGRAMA NACIONAL - Educação Empreendedora"/>
    <s v="PG_Recomendação (NPS) - Professores - pontos - Obter"/>
    <n v="80"/>
    <x v="2"/>
  </r>
  <r>
    <x v="27"/>
    <s v="NA002863ATPS"/>
    <s v="REDE DE AGENTES - Agente de Orientação Empresarial"/>
    <s v="PG_Cobertura do Atendimento (microempresas e empresas de pequeno porte) - % - Obter"/>
    <n v="12"/>
    <x v="2"/>
  </r>
  <r>
    <x v="27"/>
    <s v="NA002863ATPS"/>
    <s v="REDE DE AGENTES - Agente de Orientação Empresarial"/>
    <s v="PG_Pequenos Negócios Atendidos - Número - Obter"/>
    <n v="600000"/>
    <x v="2"/>
  </r>
  <r>
    <x v="27"/>
    <s v="NA002863ATPS"/>
    <s v="REDE DE AGENTES - Agente de Orientação Empresarial"/>
    <s v="PG_Recomendação (NPS) - pontos - Obter"/>
    <n v="80"/>
    <x v="2"/>
  </r>
  <r>
    <x v="27"/>
    <s v="NA002868ATPS"/>
    <s v="REDE DE AGENTES - Agente Territorial Setorial"/>
    <s v="Entregas de projetos - entregas - Obter"/>
    <n v="4164"/>
    <x v="2"/>
  </r>
  <r>
    <x v="27"/>
    <s v="NA002869ATPS"/>
    <s v="REDE DE AGENTES - Agente de Mercado Nacional e Internacional"/>
    <s v="PG_Faturamento - % - Aumentar"/>
    <n v="8"/>
    <x v="2"/>
  </r>
  <r>
    <x v="27"/>
    <s v="NA002871ATPS"/>
    <s v="REDE DE AGENTES - Agente de Roteiros Turísticos"/>
    <s v="Entregas de projetos - entregas - Obter"/>
    <n v="369"/>
    <x v="2"/>
  </r>
  <r>
    <x v="27"/>
    <s v="NA002872ATPS"/>
    <s v="REDE DE AGENTES - Agente de Crédito e Finanças"/>
    <s v="PG_Clientes com garantia do Fampe assistidos na fase pós-crédito - % - Obter"/>
    <n v="58"/>
    <x v="2"/>
  </r>
  <r>
    <x v="27"/>
    <s v="NA002872ATPS"/>
    <s v="REDE DE AGENTES - Agente de Crédito e Finanças"/>
    <s v="PG_Pequenos Negócios Atendidos - Número - Obter"/>
    <n v="37698"/>
    <x v="2"/>
  </r>
  <r>
    <x v="27"/>
    <s v="NA002872ATPS"/>
    <s v="REDE DE AGENTES - Agente de Crédito e Finanças"/>
    <s v="PG_Recomendação (NPS) - pontos - Obter"/>
    <n v="80"/>
    <x v="2"/>
  </r>
  <r>
    <x v="27"/>
    <s v="NA002877ATPS"/>
    <s v="PROGRAMA NACIONAL - Transformação Digital"/>
    <s v="PG_Clientes atendidos por serviços digitais - Número - Obter"/>
    <n v="1770269"/>
    <x v="2"/>
  </r>
  <r>
    <x v="27"/>
    <s v="NA002877ATPS"/>
    <s v="PROGRAMA NACIONAL - Transformação Digital"/>
    <s v="PG_Downloads do aplicativo Sebrae - Número - Obter"/>
    <n v="470800"/>
    <x v="2"/>
  </r>
  <r>
    <x v="27"/>
    <s v="NA002877ATPS"/>
    <s v="PROGRAMA NACIONAL - Transformação Digital"/>
    <s v="PG_Índice de Maturidade Digital do Sistema Sebrae - Pontos (1 a 5) - Obter"/>
    <n v="2.200000000000000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DDF28D-938D-43D6-BC3D-D20CB160B175}" name="Tabela Dinâmica30" cacheId="740" applyNumberFormats="0" applyBorderFormats="0" applyFontFormats="0" applyPatternFormats="0" applyAlignmentFormats="0" applyWidthHeightFormats="1" dataCaption="Valores" updatedVersion="8" minRefreshableVersion="3" useAutoFormatting="1" subtotalHiddenItems="1" rowGrandTotals="0" colGrandTotals="0" itemPrintTitles="1" createdVersion="8" indent="0" compact="0" compactData="0" gridDropZones="1" multipleFieldFilters="0" fieldListSortAscending="1">
  <location ref="C10:H839" firstHeaderRow="1" firstDataRow="2" firstDataCol="4" rowPageCount="6" colPageCount="1"/>
  <pivotFields count="33"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ascending" defaultSubtotal="0" defaultAttributeDrillState="1">
      <items count="312">
        <item x="8"/>
        <item x="7"/>
        <item x="91"/>
        <item x="90"/>
        <item x="128"/>
        <item x="130"/>
        <item x="161"/>
        <item x="163"/>
        <item x="162"/>
        <item x="164"/>
        <item x="166"/>
        <item x="160"/>
        <item x="165"/>
        <item x="159"/>
        <item x="124"/>
        <item x="123"/>
        <item x="126"/>
        <item x="125"/>
        <item x="114"/>
        <item x="131"/>
        <item x="282"/>
        <item x="281"/>
        <item x="283"/>
        <item x="69"/>
        <item x="70"/>
        <item x="68"/>
        <item x="71"/>
        <item x="94"/>
        <item x="216"/>
        <item x="173"/>
        <item x="176"/>
        <item x="167"/>
        <item x="186"/>
        <item x="183"/>
        <item x="168"/>
        <item x="187"/>
        <item x="234"/>
        <item x="185"/>
        <item x="233"/>
        <item x="189"/>
        <item x="188"/>
        <item x="184"/>
        <item x="232"/>
        <item x="235"/>
        <item x="302"/>
        <item x="51"/>
        <item x="40"/>
        <item x="50"/>
        <item x="108"/>
        <item x="135"/>
        <item x="158"/>
        <item x="215"/>
        <item x="243"/>
        <item x="244"/>
        <item x="15"/>
        <item x="31"/>
        <item x="32"/>
        <item x="72"/>
        <item x="106"/>
        <item x="119"/>
        <item x="111"/>
        <item x="115"/>
        <item x="298"/>
        <item x="270"/>
        <item x="299"/>
        <item x="127"/>
        <item x="143"/>
        <item x="145"/>
        <item x="140"/>
        <item x="146"/>
        <item x="142"/>
        <item x="144"/>
        <item x="141"/>
        <item x="177"/>
        <item x="198"/>
        <item x="217"/>
        <item x="28"/>
        <item x="27"/>
        <item x="26"/>
        <item x="25"/>
        <item x="29"/>
        <item x="134"/>
        <item x="205"/>
        <item x="204"/>
        <item x="206"/>
        <item x="23"/>
        <item x="24"/>
        <item x="52"/>
        <item x="92"/>
        <item x="96"/>
        <item x="129"/>
        <item x="208"/>
        <item x="242"/>
        <item x="211"/>
        <item x="207"/>
        <item x="209"/>
        <item x="212"/>
        <item x="210"/>
        <item x="14"/>
        <item x="93"/>
        <item x="103"/>
        <item x="104"/>
        <item x="213"/>
        <item x="214"/>
        <item x="264"/>
        <item x="279"/>
        <item x="278"/>
        <item x="280"/>
        <item x="296"/>
        <item x="132"/>
        <item x="265"/>
        <item x="267"/>
        <item x="228"/>
        <item x="192"/>
        <item x="193"/>
        <item x="229"/>
        <item x="230"/>
        <item x="231"/>
        <item x="266"/>
        <item x="297"/>
        <item x="95"/>
        <item x="179"/>
        <item x="169"/>
        <item x="219"/>
        <item x="170"/>
        <item x="178"/>
        <item x="181"/>
        <item x="180"/>
        <item x="256"/>
        <item x="2"/>
        <item x="0"/>
        <item x="1"/>
        <item x="33"/>
        <item x="61"/>
        <item x="113"/>
        <item x="122"/>
        <item x="258"/>
        <item x="259"/>
        <item x="261"/>
        <item x="262"/>
        <item x="260"/>
        <item x="277"/>
        <item x="73"/>
        <item x="79"/>
        <item x="77"/>
        <item x="74"/>
        <item x="78"/>
        <item x="75"/>
        <item x="76"/>
        <item x="82"/>
        <item x="81"/>
        <item x="300"/>
        <item x="308"/>
        <item x="304"/>
        <item x="306"/>
        <item x="307"/>
        <item x="309"/>
        <item x="305"/>
        <item x="84"/>
        <item x="110"/>
        <item x="107"/>
        <item x="116"/>
        <item x="117"/>
        <item x="148"/>
        <item x="150"/>
        <item x="149"/>
        <item x="172"/>
        <item x="227"/>
        <item x="4"/>
        <item x="5"/>
        <item x="6"/>
        <item x="3"/>
        <item x="12"/>
        <item x="10"/>
        <item x="11"/>
        <item x="100"/>
        <item x="155"/>
        <item x="151"/>
        <item x="152"/>
        <item x="190"/>
        <item x="55"/>
        <item x="54"/>
        <item x="53"/>
        <item x="67"/>
        <item x="66"/>
        <item x="102"/>
        <item x="220"/>
        <item x="255"/>
        <item x="254"/>
        <item x="303"/>
        <item x="41"/>
        <item x="42"/>
        <item x="49"/>
        <item x="30"/>
        <item x="48"/>
        <item x="118"/>
        <item x="154"/>
        <item x="203"/>
        <item x="257"/>
        <item x="250"/>
        <item x="247"/>
        <item x="245"/>
        <item x="252"/>
        <item x="246"/>
        <item x="248"/>
        <item x="249"/>
        <item x="251"/>
        <item x="253"/>
        <item x="57"/>
        <item x="60"/>
        <item x="56"/>
        <item x="58"/>
        <item x="59"/>
        <item x="105"/>
        <item x="139"/>
        <item x="202"/>
        <item x="200"/>
        <item x="199"/>
        <item x="201"/>
        <item x="39"/>
        <item x="16"/>
        <item x="9"/>
        <item x="37"/>
        <item x="38"/>
        <item x="13"/>
        <item x="101"/>
        <item x="112"/>
        <item x="137"/>
        <item x="276"/>
        <item x="274"/>
        <item x="275"/>
        <item x="311"/>
        <item x="22"/>
        <item x="34"/>
        <item x="83"/>
        <item x="89"/>
        <item x="121"/>
        <item x="120"/>
        <item x="138"/>
        <item x="268"/>
        <item x="226"/>
        <item x="86"/>
        <item x="85"/>
        <item x="87"/>
        <item x="88"/>
        <item x="98"/>
        <item x="97"/>
        <item x="225"/>
        <item x="224"/>
        <item x="221"/>
        <item x="223"/>
        <item x="222"/>
        <item x="20"/>
        <item x="18"/>
        <item x="19"/>
        <item x="17"/>
        <item x="21"/>
        <item x="99"/>
        <item x="147"/>
        <item x="156"/>
        <item x="153"/>
        <item x="157"/>
        <item x="263"/>
        <item x="301"/>
        <item x="36"/>
        <item x="47"/>
        <item x="46"/>
        <item x="45"/>
        <item x="44"/>
        <item x="35"/>
        <item x="43"/>
        <item x="136"/>
        <item x="293"/>
        <item x="294"/>
        <item x="295"/>
        <item x="269"/>
        <item x="292"/>
        <item x="310"/>
        <item x="133"/>
        <item x="171"/>
        <item x="175"/>
        <item x="174"/>
        <item x="239"/>
        <item x="237"/>
        <item x="191"/>
        <item x="241"/>
        <item x="238"/>
        <item x="236"/>
        <item x="240"/>
        <item x="273"/>
        <item x="288"/>
        <item x="284"/>
        <item x="285"/>
        <item x="272"/>
        <item x="289"/>
        <item x="271"/>
        <item x="287"/>
        <item x="286"/>
        <item x="291"/>
        <item x="290"/>
        <item x="64"/>
        <item x="62"/>
        <item x="63"/>
        <item x="65"/>
        <item x="80"/>
        <item x="109"/>
        <item x="196"/>
        <item x="197"/>
        <item x="218"/>
        <item x="182"/>
        <item x="195"/>
        <item x="1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2"/>
    <field x="26"/>
    <field x="25"/>
    <field x="29"/>
  </rowFields>
  <rowItems count="828">
    <i>
      <x/>
      <x/>
      <x/>
      <x v="2"/>
    </i>
    <i r="2">
      <x v="15"/>
      <x v="2"/>
    </i>
    <i r="2">
      <x v="1"/>
      <x v="2"/>
    </i>
    <i>
      <x v="1"/>
      <x v="2"/>
      <x v="6"/>
      <x v="2"/>
    </i>
    <i r="2">
      <x v="7"/>
      <x v="2"/>
    </i>
    <i r="2">
      <x v="8"/>
      <x v="2"/>
    </i>
    <i r="2">
      <x v="9"/>
      <x v="2"/>
    </i>
    <i r="2">
      <x v="10"/>
      <x v="2"/>
    </i>
    <i>
      <x v="2"/>
      <x v="3"/>
      <x v="11"/>
      <x v="2"/>
    </i>
    <i r="2">
      <x v="12"/>
      <x v="2"/>
    </i>
    <i r="2">
      <x v="13"/>
      <x v="2"/>
    </i>
    <i>
      <x v="3"/>
      <x v="1"/>
      <x v="2"/>
      <x v="2"/>
    </i>
    <i r="2">
      <x v="3"/>
      <x v="2"/>
    </i>
    <i r="2">
      <x v="4"/>
      <x v="2"/>
    </i>
    <i r="2">
      <x v="5"/>
      <x v="2"/>
    </i>
    <i>
      <x v="4"/>
      <x v="9"/>
      <x v="30"/>
      <x v="2"/>
    </i>
    <i r="2">
      <x v="31"/>
      <x v="2"/>
    </i>
    <i r="2">
      <x v="32"/>
      <x v="2"/>
    </i>
    <i>
      <x v="5"/>
      <x v="10"/>
      <x v="33"/>
      <x v="2"/>
    </i>
    <i r="2">
      <x v="34"/>
      <x v="2"/>
    </i>
    <i>
      <x v="6"/>
      <x v="11"/>
      <x v="42"/>
      <x v="2"/>
    </i>
    <i r="2">
      <x v="43"/>
      <x v="2"/>
    </i>
    <i r="2">
      <x v="44"/>
      <x v="2"/>
    </i>
    <i r="2">
      <x v="45"/>
      <x v="2"/>
    </i>
    <i>
      <x v="7"/>
      <x v="5"/>
      <x v="16"/>
      <x v="2"/>
    </i>
    <i>
      <x v="8"/>
      <x v="6"/>
      <x v="17"/>
      <x v="2"/>
    </i>
    <i r="2">
      <x v="18"/>
      <x v="2"/>
    </i>
    <i>
      <x v="9"/>
      <x v="8"/>
      <x v="27"/>
      <x v="2"/>
    </i>
    <i>
      <x v="10"/>
      <x v="7"/>
      <x v="38"/>
      <x v="2"/>
    </i>
    <i r="2">
      <x v="39"/>
      <x v="2"/>
    </i>
    <i>
      <x v="11"/>
      <x v="4"/>
      <x v="14"/>
      <x v="2"/>
    </i>
    <i>
      <x v="12"/>
      <x v="9"/>
      <x v="30"/>
      <x v="2"/>
    </i>
    <i r="2">
      <x v="31"/>
      <x v="2"/>
    </i>
    <i r="2">
      <x v="32"/>
      <x v="2"/>
    </i>
    <i>
      <x v="13"/>
      <x v="12"/>
      <x v="7"/>
      <x v="2"/>
    </i>
    <i r="2">
      <x v="47"/>
      <x v="2"/>
    </i>
    <i r="2">
      <x v="48"/>
      <x v="2"/>
    </i>
    <i>
      <x v="14"/>
      <x v="2"/>
      <x v="6"/>
      <x v="21"/>
    </i>
    <i r="2">
      <x v="7"/>
      <x v="21"/>
    </i>
    <i r="2">
      <x v="8"/>
      <x v="21"/>
    </i>
    <i r="2">
      <x v="9"/>
      <x v="21"/>
    </i>
    <i r="2">
      <x v="10"/>
      <x v="21"/>
    </i>
    <i>
      <x v="15"/>
      <x v="6"/>
      <x v="17"/>
      <x v="21"/>
    </i>
    <i r="2">
      <x v="18"/>
      <x v="21"/>
    </i>
    <i>
      <x v="16"/>
      <x v="1"/>
      <x v="2"/>
      <x v="21"/>
    </i>
    <i r="2">
      <x v="3"/>
      <x v="21"/>
    </i>
    <i r="2">
      <x v="4"/>
      <x v="21"/>
    </i>
    <i r="2">
      <x v="5"/>
      <x v="21"/>
    </i>
    <i>
      <x v="17"/>
      <x v="3"/>
      <x v="11"/>
      <x v="21"/>
    </i>
    <i r="2">
      <x v="12"/>
      <x v="21"/>
    </i>
    <i r="2">
      <x v="13"/>
      <x v="21"/>
    </i>
    <i>
      <x v="18"/>
      <x/>
      <x/>
      <x v="21"/>
    </i>
    <i r="2">
      <x v="1"/>
      <x v="21"/>
    </i>
    <i>
      <x v="19"/>
      <x v="10"/>
      <x v="33"/>
      <x v="21"/>
    </i>
    <i r="2">
      <x v="34"/>
      <x v="21"/>
    </i>
    <i>
      <x v="20"/>
      <x v="7"/>
      <x v="49"/>
      <x v="21"/>
    </i>
    <i r="2">
      <x v="39"/>
      <x v="21"/>
    </i>
    <i>
      <x v="21"/>
      <x v="11"/>
      <x v="42"/>
      <x v="21"/>
    </i>
    <i r="2">
      <x v="43"/>
      <x v="21"/>
    </i>
    <i r="2">
      <x v="44"/>
      <x v="21"/>
    </i>
    <i r="2">
      <x v="45"/>
      <x v="21"/>
    </i>
    <i>
      <x v="22"/>
      <x v="4"/>
      <x v="14"/>
      <x v="21"/>
    </i>
    <i>
      <x v="23"/>
      <x v="6"/>
      <x v="17"/>
      <x v="16"/>
    </i>
    <i r="2">
      <x v="18"/>
      <x v="16"/>
    </i>
    <i>
      <x v="24"/>
      <x v="1"/>
      <x v="2"/>
      <x v="16"/>
    </i>
    <i r="2">
      <x v="3"/>
      <x v="16"/>
    </i>
    <i r="2">
      <x v="4"/>
      <x v="16"/>
    </i>
    <i r="2">
      <x v="5"/>
      <x v="16"/>
    </i>
    <i>
      <x v="25"/>
      <x v="2"/>
      <x v="6"/>
      <x v="16"/>
    </i>
    <i r="2">
      <x v="7"/>
      <x v="16"/>
    </i>
    <i r="2">
      <x v="8"/>
      <x v="16"/>
    </i>
    <i r="2">
      <x v="9"/>
      <x v="16"/>
    </i>
    <i r="2">
      <x v="10"/>
      <x v="16"/>
    </i>
    <i>
      <x v="26"/>
      <x v="3"/>
      <x v="11"/>
      <x v="16"/>
    </i>
    <i r="2">
      <x v="12"/>
      <x v="16"/>
    </i>
    <i r="2">
      <x v="13"/>
      <x v="16"/>
    </i>
    <i>
      <x v="27"/>
      <x v="10"/>
      <x v="33"/>
      <x v="16"/>
    </i>
    <i r="2">
      <x v="34"/>
      <x v="16"/>
    </i>
    <i>
      <x v="28"/>
      <x v="4"/>
      <x v="14"/>
      <x v="16"/>
    </i>
    <i>
      <x v="29"/>
      <x v="8"/>
      <x v="27"/>
      <x v="16"/>
    </i>
    <i>
      <x v="30"/>
      <x v="11"/>
      <x v="42"/>
      <x v="16"/>
    </i>
    <i r="2">
      <x v="43"/>
      <x v="16"/>
    </i>
    <i r="2">
      <x v="44"/>
      <x v="16"/>
    </i>
    <i r="2">
      <x v="45"/>
      <x v="16"/>
    </i>
    <i>
      <x v="31"/>
      <x v="4"/>
      <x v="14"/>
      <x v="25"/>
    </i>
    <i>
      <x v="32"/>
      <x v="12"/>
      <x v="7"/>
      <x v="25"/>
    </i>
    <i r="2">
      <x v="47"/>
      <x v="25"/>
    </i>
    <i r="2">
      <x v="48"/>
      <x v="25"/>
    </i>
    <i>
      <x v="33"/>
      <x v="6"/>
      <x v="17"/>
      <x v="25"/>
    </i>
    <i r="2">
      <x v="18"/>
      <x v="25"/>
    </i>
    <i>
      <x v="34"/>
      <x v="9"/>
      <x v="30"/>
      <x v="25"/>
    </i>
    <i r="2">
      <x v="31"/>
      <x v="25"/>
    </i>
    <i r="2">
      <x v="32"/>
      <x v="25"/>
    </i>
    <i>
      <x v="35"/>
      <x v="1"/>
      <x v="2"/>
      <x v="25"/>
    </i>
    <i r="2">
      <x v="3"/>
      <x v="25"/>
    </i>
    <i r="2">
      <x v="4"/>
      <x v="25"/>
    </i>
    <i r="2">
      <x v="5"/>
      <x v="25"/>
    </i>
    <i>
      <x v="36"/>
      <x v="8"/>
      <x v="27"/>
      <x v="25"/>
    </i>
    <i>
      <x v="37"/>
      <x v="3"/>
      <x v="11"/>
      <x v="25"/>
    </i>
    <i r="2">
      <x v="12"/>
      <x v="25"/>
    </i>
    <i r="2">
      <x v="13"/>
      <x v="25"/>
    </i>
    <i>
      <x v="38"/>
      <x v="11"/>
      <x v="42"/>
      <x v="25"/>
    </i>
    <i r="2">
      <x v="43"/>
      <x v="25"/>
    </i>
    <i r="2">
      <x v="44"/>
      <x v="25"/>
    </i>
    <i r="2">
      <x v="45"/>
      <x v="25"/>
    </i>
    <i>
      <x v="39"/>
      <x v="2"/>
      <x v="6"/>
      <x v="25"/>
    </i>
    <i r="2">
      <x v="7"/>
      <x v="25"/>
    </i>
    <i r="2">
      <x v="8"/>
      <x v="25"/>
    </i>
    <i r="2">
      <x v="9"/>
      <x v="25"/>
    </i>
    <i r="2">
      <x v="10"/>
      <x v="25"/>
    </i>
    <i>
      <x v="40"/>
      <x/>
      <x/>
      <x v="25"/>
    </i>
    <i r="2">
      <x v="1"/>
      <x v="25"/>
    </i>
    <i>
      <x v="41"/>
      <x v="5"/>
      <x v="16"/>
      <x v="25"/>
    </i>
    <i>
      <x v="42"/>
      <x v="7"/>
      <x v="38"/>
      <x v="25"/>
    </i>
    <i r="2">
      <x v="39"/>
      <x v="25"/>
    </i>
    <i r="2">
      <x v="46"/>
      <x v="25"/>
    </i>
    <i>
      <x v="43"/>
      <x v="10"/>
      <x v="33"/>
      <x v="25"/>
    </i>
    <i r="2">
      <x v="34"/>
      <x v="25"/>
    </i>
    <i>
      <x v="44"/>
      <x v="9"/>
      <x v="30"/>
      <x v="25"/>
    </i>
    <i r="2">
      <x v="31"/>
      <x v="25"/>
    </i>
    <i r="2">
      <x v="32"/>
      <x v="25"/>
    </i>
    <i>
      <x v="45"/>
      <x v="6"/>
      <x v="17"/>
      <x v="12"/>
    </i>
    <i r="2">
      <x v="18"/>
      <x v="12"/>
    </i>
    <i>
      <x v="46"/>
      <x v="1"/>
      <x v="2"/>
      <x v="12"/>
    </i>
    <i r="2">
      <x v="3"/>
      <x v="12"/>
    </i>
    <i r="2">
      <x v="4"/>
      <x v="12"/>
    </i>
    <i r="2">
      <x v="5"/>
      <x v="12"/>
    </i>
    <i>
      <x v="47"/>
      <x v="3"/>
      <x v="11"/>
      <x v="12"/>
    </i>
    <i r="2">
      <x v="12"/>
      <x v="12"/>
    </i>
    <i r="2">
      <x v="13"/>
      <x v="12"/>
    </i>
    <i>
      <x v="48"/>
      <x/>
      <x/>
      <x v="12"/>
    </i>
    <i r="2">
      <x v="1"/>
      <x v="12"/>
    </i>
    <i>
      <x v="49"/>
      <x v="10"/>
      <x v="33"/>
      <x v="12"/>
    </i>
    <i r="2">
      <x v="34"/>
      <x v="12"/>
    </i>
    <i>
      <x v="50"/>
      <x v="11"/>
      <x v="42"/>
      <x v="12"/>
    </i>
    <i r="2">
      <x v="43"/>
      <x v="12"/>
    </i>
    <i r="2">
      <x v="44"/>
      <x v="12"/>
    </i>
    <i r="2">
      <x v="45"/>
      <x v="12"/>
    </i>
    <i>
      <x v="51"/>
      <x v="2"/>
      <x v="6"/>
      <x v="12"/>
    </i>
    <i r="2">
      <x v="7"/>
      <x v="12"/>
    </i>
    <i r="2">
      <x v="8"/>
      <x v="12"/>
    </i>
    <i r="2">
      <x v="9"/>
      <x v="12"/>
    </i>
    <i r="2">
      <x v="10"/>
      <x v="12"/>
    </i>
    <i>
      <x v="52"/>
      <x v="9"/>
      <x v="30"/>
      <x v="12"/>
    </i>
    <i r="2">
      <x v="31"/>
      <x v="12"/>
    </i>
    <i r="2">
      <x v="32"/>
      <x v="12"/>
    </i>
    <i>
      <x v="53"/>
      <x v="4"/>
      <x v="14"/>
      <x v="12"/>
    </i>
    <i>
      <x v="54"/>
      <x v="2"/>
      <x v="6"/>
      <x v="5"/>
    </i>
    <i r="2">
      <x v="7"/>
      <x v="5"/>
    </i>
    <i r="2">
      <x v="8"/>
      <x v="5"/>
    </i>
    <i r="2">
      <x v="9"/>
      <x v="5"/>
    </i>
    <i r="2">
      <x v="10"/>
      <x v="5"/>
    </i>
    <i>
      <x v="55"/>
      <x v="6"/>
      <x v="17"/>
      <x v="5"/>
    </i>
    <i r="2">
      <x v="18"/>
      <x v="5"/>
    </i>
    <i>
      <x v="56"/>
      <x v="3"/>
      <x v="11"/>
      <x v="5"/>
    </i>
    <i r="2">
      <x v="12"/>
      <x v="5"/>
    </i>
    <i r="2">
      <x v="13"/>
      <x v="5"/>
    </i>
    <i>
      <x v="57"/>
      <x v="5"/>
      <x v="16"/>
      <x v="5"/>
    </i>
    <i>
      <x v="58"/>
      <x v="7"/>
      <x v="39"/>
      <x v="5"/>
    </i>
    <i>
      <x v="59"/>
      <x v="4"/>
      <x v="14"/>
      <x v="5"/>
    </i>
    <i>
      <x v="60"/>
      <x v="1"/>
      <x v="40"/>
      <x v="5"/>
    </i>
    <i r="2">
      <x v="2"/>
      <x v="5"/>
    </i>
    <i r="2">
      <x v="3"/>
      <x v="5"/>
    </i>
    <i r="2">
      <x v="4"/>
      <x v="5"/>
    </i>
    <i r="2">
      <x v="5"/>
      <x v="5"/>
    </i>
    <i>
      <x v="61"/>
      <x v="10"/>
      <x v="33"/>
      <x v="5"/>
    </i>
    <i r="2">
      <x v="34"/>
      <x v="5"/>
    </i>
    <i>
      <x v="62"/>
      <x v="11"/>
      <x v="42"/>
      <x v="5"/>
    </i>
    <i r="2">
      <x v="43"/>
      <x v="5"/>
    </i>
    <i r="2">
      <x v="44"/>
      <x v="5"/>
    </i>
    <i r="2">
      <x v="45"/>
      <x v="5"/>
    </i>
    <i>
      <x v="63"/>
      <x v="9"/>
      <x v="30"/>
      <x v="5"/>
    </i>
    <i r="2">
      <x v="31"/>
      <x v="5"/>
    </i>
    <i r="2">
      <x v="32"/>
      <x v="5"/>
    </i>
    <i>
      <x v="64"/>
      <x v="12"/>
      <x v="7"/>
      <x v="5"/>
    </i>
    <i r="2">
      <x v="47"/>
      <x v="5"/>
    </i>
    <i r="2">
      <x v="48"/>
      <x v="5"/>
    </i>
    <i>
      <x v="65"/>
      <x/>
      <x/>
      <x v="22"/>
    </i>
    <i r="2">
      <x v="1"/>
      <x v="22"/>
    </i>
    <i>
      <x v="66"/>
      <x v="1"/>
      <x v="2"/>
      <x v="22"/>
    </i>
    <i r="2">
      <x v="3"/>
      <x v="22"/>
    </i>
    <i r="2">
      <x v="4"/>
      <x v="22"/>
    </i>
    <i r="2">
      <x v="5"/>
      <x v="22"/>
    </i>
    <i>
      <x v="67"/>
      <x v="11"/>
      <x v="42"/>
      <x v="22"/>
    </i>
    <i r="2">
      <x v="43"/>
      <x v="22"/>
    </i>
    <i r="2">
      <x v="44"/>
      <x v="22"/>
    </i>
    <i r="2">
      <x v="45"/>
      <x v="22"/>
    </i>
    <i>
      <x v="68"/>
      <x v="10"/>
      <x v="33"/>
      <x v="22"/>
    </i>
    <i r="2">
      <x v="34"/>
      <x v="22"/>
    </i>
    <i>
      <x v="69"/>
      <x v="5"/>
      <x v="16"/>
      <x v="22"/>
    </i>
    <i>
      <x v="70"/>
      <x v="3"/>
      <x v="11"/>
      <x v="22"/>
    </i>
    <i r="2">
      <x v="12"/>
      <x v="22"/>
    </i>
    <i r="2">
      <x v="13"/>
      <x v="22"/>
    </i>
    <i>
      <x v="71"/>
      <x v="6"/>
      <x v="17"/>
      <x v="22"/>
    </i>
    <i r="2">
      <x v="18"/>
      <x v="22"/>
    </i>
    <i>
      <x v="72"/>
      <x v="2"/>
      <x v="6"/>
      <x v="22"/>
    </i>
    <i r="2">
      <x v="7"/>
      <x v="22"/>
    </i>
    <i r="2">
      <x v="8"/>
      <x v="22"/>
    </i>
    <i r="2">
      <x v="9"/>
      <x v="22"/>
    </i>
    <i r="2">
      <x v="10"/>
      <x v="22"/>
    </i>
    <i>
      <x v="73"/>
      <x v="4"/>
      <x v="14"/>
      <x v="22"/>
    </i>
    <i>
      <x v="74"/>
      <x v="9"/>
      <x v="30"/>
      <x v="22"/>
    </i>
    <i r="2">
      <x v="31"/>
      <x v="22"/>
    </i>
    <i r="2">
      <x v="32"/>
      <x v="22"/>
    </i>
    <i>
      <x v="75"/>
      <x v="8"/>
      <x v="27"/>
      <x v="22"/>
    </i>
    <i>
      <x v="76"/>
      <x v="6"/>
      <x v="9"/>
      <x v="9"/>
    </i>
    <i r="2">
      <x v="17"/>
      <x v="9"/>
    </i>
    <i r="2">
      <x v="18"/>
      <x v="9"/>
    </i>
    <i>
      <x v="77"/>
      <x v="1"/>
      <x v="2"/>
      <x v="9"/>
    </i>
    <i r="2">
      <x v="3"/>
      <x v="9"/>
    </i>
    <i r="2">
      <x v="4"/>
      <x v="9"/>
    </i>
    <i r="2">
      <x v="5"/>
      <x v="9"/>
    </i>
    <i>
      <x v="78"/>
      <x/>
      <x/>
      <x v="9"/>
    </i>
    <i r="2">
      <x v="1"/>
      <x v="9"/>
    </i>
    <i>
      <x v="79"/>
      <x v="2"/>
      <x v="6"/>
      <x v="9"/>
    </i>
    <i r="2">
      <x v="7"/>
      <x v="9"/>
    </i>
    <i r="2">
      <x v="8"/>
      <x v="9"/>
    </i>
    <i r="2">
      <x v="9"/>
      <x v="9"/>
    </i>
    <i r="2">
      <x v="10"/>
      <x v="9"/>
    </i>
    <i>
      <x v="80"/>
      <x v="3"/>
      <x v="11"/>
      <x v="9"/>
    </i>
    <i r="2">
      <x v="12"/>
      <x v="9"/>
    </i>
    <i r="2">
      <x v="13"/>
      <x v="9"/>
    </i>
    <i>
      <x v="81"/>
      <x v="10"/>
      <x v="33"/>
      <x v="9"/>
    </i>
    <i r="2">
      <x v="34"/>
      <x v="9"/>
    </i>
    <i>
      <x v="82"/>
      <x v="11"/>
      <x v="42"/>
      <x v="9"/>
    </i>
    <i r="2">
      <x v="43"/>
      <x v="9"/>
    </i>
    <i r="2">
      <x v="44"/>
      <x v="9"/>
    </i>
    <i r="2">
      <x v="45"/>
      <x v="9"/>
    </i>
    <i>
      <x v="83"/>
      <x v="4"/>
      <x v="14"/>
      <x v="9"/>
    </i>
    <i>
      <x v="84"/>
      <x v="7"/>
      <x v="37"/>
      <x v="9"/>
    </i>
    <i r="2">
      <x v="38"/>
      <x v="9"/>
    </i>
    <i r="2">
      <x v="39"/>
      <x v="9"/>
    </i>
    <i r="2">
      <x v="46"/>
      <x v="9"/>
    </i>
    <i>
      <x v="85"/>
      <x v="2"/>
      <x v="6"/>
      <x v="8"/>
    </i>
    <i r="2">
      <x v="7"/>
      <x v="8"/>
    </i>
    <i r="2">
      <x v="8"/>
      <x v="8"/>
    </i>
    <i r="2">
      <x v="9"/>
      <x v="8"/>
    </i>
    <i r="2">
      <x v="10"/>
      <x v="8"/>
    </i>
    <i>
      <x v="86"/>
      <x v="1"/>
      <x v="2"/>
      <x v="8"/>
    </i>
    <i r="2">
      <x v="3"/>
      <x v="8"/>
    </i>
    <i r="2">
      <x v="4"/>
      <x v="8"/>
    </i>
    <i r="2">
      <x v="5"/>
      <x v="8"/>
    </i>
    <i>
      <x v="87"/>
      <x/>
      <x/>
      <x v="8"/>
    </i>
    <i r="2">
      <x v="1"/>
      <x v="8"/>
    </i>
    <i>
      <x v="88"/>
      <x v="6"/>
      <x v="17"/>
      <x v="8"/>
    </i>
    <i r="2">
      <x v="18"/>
      <x v="8"/>
    </i>
    <i>
      <x v="89"/>
      <x v="3"/>
      <x v="11"/>
      <x v="8"/>
    </i>
    <i r="2">
      <x v="12"/>
      <x v="8"/>
    </i>
    <i r="2">
      <x v="13"/>
      <x v="8"/>
    </i>
    <i>
      <x v="90"/>
      <x v="10"/>
      <x v="33"/>
      <x v="8"/>
    </i>
    <i r="2">
      <x v="34"/>
      <x v="8"/>
    </i>
    <i>
      <x v="91"/>
      <x v="4"/>
      <x v="14"/>
      <x v="8"/>
    </i>
    <i>
      <x v="92"/>
      <x v="12"/>
      <x v="7"/>
      <x v="8"/>
    </i>
    <i r="2">
      <x v="47"/>
      <x v="8"/>
    </i>
    <i r="2">
      <x v="48"/>
      <x v="8"/>
    </i>
    <i>
      <x v="93"/>
      <x v="11"/>
      <x v="42"/>
      <x v="8"/>
    </i>
    <i r="2">
      <x v="43"/>
      <x v="8"/>
    </i>
    <i r="2">
      <x v="44"/>
      <x v="8"/>
    </i>
    <i r="2">
      <x v="45"/>
      <x v="8"/>
    </i>
    <i>
      <x v="94"/>
      <x v="5"/>
      <x v="16"/>
      <x v="8"/>
    </i>
    <i>
      <x v="95"/>
      <x v="8"/>
      <x v="27"/>
      <x v="8"/>
    </i>
    <i>
      <x v="96"/>
      <x v="7"/>
      <x v="38"/>
      <x v="8"/>
    </i>
    <i r="2">
      <x v="39"/>
      <x v="8"/>
    </i>
    <i>
      <x v="97"/>
      <x v="9"/>
      <x v="30"/>
      <x v="8"/>
    </i>
    <i r="2">
      <x v="31"/>
      <x v="8"/>
    </i>
    <i r="2">
      <x v="32"/>
      <x v="8"/>
    </i>
    <i>
      <x v="98"/>
      <x v="2"/>
      <x v="6"/>
      <x v="4"/>
    </i>
    <i r="2">
      <x v="7"/>
      <x v="4"/>
    </i>
    <i r="2">
      <x v="8"/>
      <x v="4"/>
    </i>
    <i r="2">
      <x v="9"/>
      <x v="4"/>
    </i>
    <i r="2">
      <x v="10"/>
      <x v="4"/>
    </i>
    <i>
      <x v="99"/>
      <x/>
      <x/>
      <x v="4"/>
    </i>
    <i r="2">
      <x v="1"/>
      <x v="4"/>
    </i>
    <i>
      <x v="100"/>
      <x v="10"/>
      <x v="33"/>
      <x v="4"/>
    </i>
    <i r="2">
      <x v="34"/>
      <x v="4"/>
    </i>
    <i>
      <x v="101"/>
      <x v="1"/>
      <x v="2"/>
      <x v="4"/>
    </i>
    <i r="2">
      <x v="3"/>
      <x v="4"/>
    </i>
    <i r="2">
      <x v="4"/>
      <x v="4"/>
    </i>
    <i r="2">
      <x v="5"/>
      <x v="4"/>
    </i>
    <i>
      <x v="102"/>
      <x v="11"/>
      <x v="42"/>
      <x v="4"/>
    </i>
    <i r="2">
      <x v="43"/>
      <x v="4"/>
    </i>
    <i r="2">
      <x v="44"/>
      <x v="4"/>
    </i>
    <i r="2">
      <x v="45"/>
      <x v="4"/>
    </i>
    <i>
      <x v="103"/>
      <x v="9"/>
      <x v="30"/>
      <x v="4"/>
    </i>
    <i r="2">
      <x v="31"/>
      <x v="4"/>
    </i>
    <i r="2">
      <x v="32"/>
      <x v="4"/>
    </i>
    <i>
      <x v="104"/>
      <x v="3"/>
      <x v="11"/>
      <x v="4"/>
    </i>
    <i r="2">
      <x v="12"/>
      <x v="4"/>
    </i>
    <i r="2">
      <x v="13"/>
      <x v="4"/>
    </i>
    <i>
      <x v="105"/>
      <x v="6"/>
      <x v="17"/>
      <x v="4"/>
    </i>
    <i r="2">
      <x v="18"/>
      <x v="4"/>
    </i>
    <i>
      <x v="106"/>
      <x v="5"/>
      <x v="16"/>
      <x v="4"/>
    </i>
    <i>
      <x v="107"/>
      <x v="4"/>
      <x v="14"/>
      <x v="4"/>
    </i>
    <i>
      <x v="108"/>
      <x v="12"/>
      <x v="7"/>
      <x v="4"/>
    </i>
    <i r="2">
      <x v="47"/>
      <x v="4"/>
    </i>
    <i r="2">
      <x v="48"/>
      <x v="4"/>
    </i>
    <i>
      <x v="109"/>
      <x v="10"/>
      <x v="33"/>
      <x v="23"/>
    </i>
    <i r="2">
      <x v="34"/>
      <x v="23"/>
    </i>
    <i>
      <x v="110"/>
      <x v="5"/>
      <x v="16"/>
      <x v="23"/>
    </i>
    <i r="2">
      <x v="28"/>
      <x v="23"/>
    </i>
    <i>
      <x v="111"/>
      <x v="3"/>
      <x v="11"/>
      <x v="23"/>
    </i>
    <i r="2">
      <x v="12"/>
      <x v="23"/>
    </i>
    <i r="2">
      <x v="13"/>
      <x v="23"/>
    </i>
    <i>
      <x v="112"/>
      <x v="2"/>
      <x v="6"/>
      <x v="23"/>
    </i>
    <i r="2">
      <x v="7"/>
      <x v="23"/>
    </i>
    <i r="2">
      <x v="8"/>
      <x v="23"/>
    </i>
    <i r="2">
      <x v="9"/>
      <x v="23"/>
    </i>
    <i r="2">
      <x v="10"/>
      <x v="23"/>
    </i>
    <i>
      <x v="113"/>
      <x v="11"/>
      <x v="42"/>
      <x v="23"/>
    </i>
    <i r="2">
      <x v="43"/>
      <x v="23"/>
    </i>
    <i r="2">
      <x v="44"/>
      <x v="23"/>
    </i>
    <i r="2">
      <x v="45"/>
      <x v="23"/>
    </i>
    <i>
      <x v="114"/>
      <x v="8"/>
      <x v="27"/>
      <x v="23"/>
    </i>
    <i>
      <x v="115"/>
      <x v="6"/>
      <x v="17"/>
      <x v="23"/>
    </i>
    <i r="2">
      <x v="18"/>
      <x v="23"/>
    </i>
    <i>
      <x v="116"/>
      <x v="9"/>
      <x v="30"/>
      <x v="23"/>
    </i>
    <i r="2">
      <x v="31"/>
      <x v="23"/>
    </i>
    <i r="2">
      <x v="32"/>
      <x v="23"/>
    </i>
    <i>
      <x v="117"/>
      <x v="4"/>
      <x v="14"/>
      <x v="23"/>
    </i>
    <i>
      <x v="118"/>
      <x v="1"/>
      <x v="2"/>
      <x v="23"/>
    </i>
    <i r="2">
      <x v="3"/>
      <x v="23"/>
    </i>
    <i r="2">
      <x v="4"/>
      <x v="23"/>
    </i>
    <i r="2">
      <x v="5"/>
      <x v="23"/>
    </i>
    <i>
      <x v="119"/>
      <x/>
      <x/>
      <x v="23"/>
    </i>
    <i r="2">
      <x v="1"/>
      <x v="23"/>
    </i>
    <i>
      <x v="120"/>
      <x v="10"/>
      <x v="33"/>
      <x v="20"/>
    </i>
    <i r="2">
      <x v="34"/>
      <x v="20"/>
    </i>
    <i>
      <x v="121"/>
      <x v="11"/>
      <x v="42"/>
      <x v="20"/>
    </i>
    <i r="2">
      <x v="43"/>
      <x v="20"/>
    </i>
    <i r="2">
      <x v="44"/>
      <x v="20"/>
    </i>
    <i r="2">
      <x v="45"/>
      <x v="20"/>
    </i>
    <i>
      <x v="122"/>
      <x v="5"/>
      <x v="16"/>
      <x v="20"/>
    </i>
    <i>
      <x v="123"/>
      <x v="4"/>
      <x v="14"/>
      <x v="20"/>
    </i>
    <i>
      <x v="124"/>
      <x/>
      <x/>
      <x v="20"/>
    </i>
    <i r="2">
      <x v="1"/>
      <x v="20"/>
    </i>
    <i>
      <x v="125"/>
      <x v="1"/>
      <x v="2"/>
      <x v="20"/>
    </i>
    <i r="2">
      <x v="3"/>
      <x v="20"/>
    </i>
    <i r="2">
      <x v="4"/>
      <x v="20"/>
    </i>
    <i r="2">
      <x v="5"/>
      <x v="20"/>
    </i>
    <i>
      <x v="126"/>
      <x v="2"/>
      <x v="6"/>
      <x v="20"/>
    </i>
    <i r="2">
      <x v="7"/>
      <x v="20"/>
    </i>
    <i r="2">
      <x v="8"/>
      <x v="20"/>
    </i>
    <i r="2">
      <x v="9"/>
      <x v="20"/>
    </i>
    <i r="2">
      <x v="10"/>
      <x v="20"/>
    </i>
    <i>
      <x v="127"/>
      <x v="3"/>
      <x v="11"/>
      <x v="20"/>
    </i>
    <i r="2">
      <x v="12"/>
      <x v="20"/>
    </i>
    <i r="2">
      <x v="13"/>
      <x v="20"/>
    </i>
    <i>
      <x v="128"/>
      <x v="6"/>
      <x v="17"/>
      <x v="20"/>
    </i>
    <i r="2">
      <x v="18"/>
      <x v="20"/>
    </i>
    <i>
      <x v="129"/>
      <x v="2"/>
      <x v="6"/>
      <x/>
    </i>
    <i r="2">
      <x v="7"/>
      <x/>
    </i>
    <i r="2">
      <x v="8"/>
      <x/>
    </i>
    <i r="2">
      <x v="9"/>
      <x/>
    </i>
    <i r="2">
      <x v="10"/>
      <x/>
    </i>
    <i>
      <x v="130"/>
      <x/>
      <x/>
      <x/>
    </i>
    <i r="2">
      <x v="1"/>
      <x/>
    </i>
    <i>
      <x v="131"/>
      <x v="1"/>
      <x v="2"/>
      <x/>
    </i>
    <i r="2">
      <x v="3"/>
      <x/>
    </i>
    <i r="2">
      <x v="4"/>
      <x/>
    </i>
    <i r="2">
      <x v="5"/>
      <x/>
    </i>
    <i>
      <x v="132"/>
      <x v="3"/>
      <x v="11"/>
      <x/>
    </i>
    <i r="2">
      <x v="12"/>
      <x/>
    </i>
    <i r="2">
      <x v="13"/>
      <x/>
    </i>
    <i>
      <x v="133"/>
      <x v="5"/>
      <x v="16"/>
      <x/>
    </i>
    <i>
      <x v="134"/>
      <x v="10"/>
      <x v="33"/>
      <x/>
    </i>
    <i r="2">
      <x v="34"/>
      <x/>
    </i>
    <i>
      <x v="135"/>
      <x v="6"/>
      <x v="17"/>
      <x/>
    </i>
    <i r="2">
      <x v="18"/>
      <x/>
    </i>
    <i>
      <x v="136"/>
      <x v="11"/>
      <x v="42"/>
      <x/>
    </i>
    <i r="2">
      <x v="43"/>
      <x/>
    </i>
    <i r="2">
      <x v="44"/>
      <x/>
    </i>
    <i r="2">
      <x v="45"/>
      <x/>
    </i>
    <i>
      <x v="137"/>
      <x v="7"/>
      <x v="50"/>
      <x/>
    </i>
    <i>
      <x v="138"/>
      <x v="9"/>
      <x v="30"/>
      <x/>
    </i>
    <i r="2">
      <x v="31"/>
      <x/>
    </i>
    <i r="2">
      <x v="32"/>
      <x/>
    </i>
    <i>
      <x v="139"/>
      <x v="4"/>
      <x v="14"/>
      <x/>
    </i>
    <i>
      <x v="140"/>
      <x v="8"/>
      <x v="27"/>
      <x/>
    </i>
    <i>
      <x v="141"/>
      <x v="13"/>
      <x v="51"/>
      <x/>
    </i>
    <i r="2">
      <x v="52"/>
      <x/>
    </i>
    <i r="2">
      <x v="53"/>
      <x/>
    </i>
    <i>
      <x v="142"/>
      <x v="8"/>
      <x v="27"/>
      <x v="17"/>
    </i>
    <i>
      <x v="143"/>
      <x v="4"/>
      <x v="14"/>
      <x v="17"/>
    </i>
    <i>
      <x v="144"/>
      <x v="1"/>
      <x v="2"/>
      <x v="17"/>
    </i>
    <i r="2">
      <x v="3"/>
      <x v="17"/>
    </i>
    <i r="2">
      <x v="4"/>
      <x v="17"/>
    </i>
    <i r="2">
      <x v="5"/>
      <x v="17"/>
    </i>
    <i>
      <x v="145"/>
      <x/>
      <x/>
      <x v="17"/>
    </i>
    <i r="2">
      <x v="1"/>
      <x v="17"/>
    </i>
    <i>
      <x v="146"/>
      <x v="9"/>
      <x v="29"/>
      <x v="17"/>
    </i>
    <i r="2">
      <x v="30"/>
      <x v="17"/>
    </i>
    <i r="2">
      <x v="31"/>
      <x v="17"/>
    </i>
    <i r="2">
      <x v="32"/>
      <x v="17"/>
    </i>
    <i>
      <x v="147"/>
      <x v="2"/>
      <x v="6"/>
      <x v="17"/>
    </i>
    <i r="2">
      <x v="7"/>
      <x v="17"/>
    </i>
    <i r="2">
      <x v="8"/>
      <x v="17"/>
    </i>
    <i r="2">
      <x v="9"/>
      <x v="17"/>
    </i>
    <i r="2">
      <x v="10"/>
      <x v="17"/>
    </i>
    <i>
      <x v="148"/>
      <x v="5"/>
      <x v="16"/>
      <x v="17"/>
    </i>
    <i r="2">
      <x v="28"/>
      <x v="17"/>
    </i>
    <i>
      <x v="149"/>
      <x v="10"/>
      <x v="33"/>
      <x v="17"/>
    </i>
    <i r="2">
      <x v="34"/>
      <x v="17"/>
    </i>
    <i>
      <x v="150"/>
      <x v="3"/>
      <x v="11"/>
      <x v="17"/>
    </i>
    <i r="2">
      <x v="12"/>
      <x v="17"/>
    </i>
    <i r="2">
      <x v="13"/>
      <x v="17"/>
    </i>
    <i>
      <x v="151"/>
      <x v="11"/>
      <x v="42"/>
      <x v="17"/>
    </i>
    <i r="2">
      <x v="43"/>
      <x v="17"/>
    </i>
    <i r="2">
      <x v="44"/>
      <x v="17"/>
    </i>
    <i r="2">
      <x v="45"/>
      <x v="17"/>
    </i>
    <i>
      <x v="152"/>
      <x v="17"/>
      <x v="8"/>
      <x v="17"/>
    </i>
    <i r="2">
      <x v="9"/>
      <x v="17"/>
    </i>
    <i r="2">
      <x v="10"/>
      <x v="17"/>
    </i>
    <i>
      <x v="153"/>
      <x v="14"/>
      <x v="55"/>
      <x v="17"/>
    </i>
    <i>
      <x v="154"/>
      <x v="15"/>
      <x v="56"/>
      <x v="17"/>
    </i>
    <i>
      <x v="155"/>
      <x v="16"/>
      <x v="55"/>
      <x v="17"/>
    </i>
    <i>
      <x v="156"/>
      <x v="18"/>
      <x v="16"/>
      <x v="17"/>
    </i>
    <i r="2">
      <x v="9"/>
      <x v="17"/>
    </i>
    <i r="2">
      <x v="10"/>
      <x v="17"/>
    </i>
    <i>
      <x v="157"/>
      <x v="12"/>
      <x v="7"/>
      <x v="17"/>
    </i>
    <i r="2">
      <x v="47"/>
      <x v="17"/>
    </i>
    <i r="2">
      <x v="48"/>
      <x v="17"/>
    </i>
    <i>
      <x v="158"/>
      <x v="1"/>
      <x v="2"/>
      <x v="18"/>
    </i>
    <i r="2">
      <x v="3"/>
      <x v="18"/>
    </i>
    <i r="2">
      <x v="4"/>
      <x v="18"/>
    </i>
    <i r="2">
      <x v="5"/>
      <x v="18"/>
    </i>
    <i>
      <x v="159"/>
      <x v="7"/>
      <x v="38"/>
      <x v="18"/>
    </i>
    <i r="2">
      <x v="39"/>
      <x v="18"/>
    </i>
    <i>
      <x v="160"/>
      <x/>
      <x/>
      <x v="18"/>
    </i>
    <i r="2">
      <x v="1"/>
      <x v="18"/>
    </i>
    <i>
      <x v="161"/>
      <x v="10"/>
      <x v="33"/>
      <x v="18"/>
    </i>
    <i r="2">
      <x v="34"/>
      <x v="18"/>
    </i>
    <i>
      <x v="162"/>
      <x v="6"/>
      <x v="17"/>
      <x v="18"/>
    </i>
    <i r="2">
      <x v="41"/>
      <x v="18"/>
    </i>
    <i r="2">
      <x v="18"/>
      <x v="18"/>
    </i>
    <i>
      <x v="163"/>
      <x v="11"/>
      <x v="42"/>
      <x v="18"/>
    </i>
    <i r="2">
      <x v="43"/>
      <x v="18"/>
    </i>
    <i r="2">
      <x v="44"/>
      <x v="18"/>
    </i>
    <i r="2">
      <x v="45"/>
      <x v="18"/>
    </i>
    <i>
      <x v="164"/>
      <x v="9"/>
      <x v="30"/>
      <x v="18"/>
    </i>
    <i r="2">
      <x v="31"/>
      <x v="18"/>
    </i>
    <i r="2">
      <x v="32"/>
      <x v="18"/>
    </i>
    <i>
      <x v="165"/>
      <x v="3"/>
      <x v="11"/>
      <x v="18"/>
    </i>
    <i r="2">
      <x v="12"/>
      <x v="18"/>
    </i>
    <i r="2">
      <x v="13"/>
      <x v="18"/>
    </i>
    <i>
      <x v="166"/>
      <x v="2"/>
      <x v="6"/>
      <x v="18"/>
    </i>
    <i r="2">
      <x v="7"/>
      <x v="18"/>
    </i>
    <i r="2">
      <x v="8"/>
      <x v="18"/>
    </i>
    <i r="2">
      <x v="9"/>
      <x v="18"/>
    </i>
    <i r="2">
      <x v="10"/>
      <x v="18"/>
    </i>
    <i>
      <x v="167"/>
      <x v="4"/>
      <x v="14"/>
      <x v="18"/>
    </i>
    <i>
      <x v="168"/>
      <x v="4"/>
      <x v="14"/>
      <x v="1"/>
    </i>
    <i>
      <x v="169"/>
      <x v="2"/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>
      <x v="170"/>
      <x/>
      <x/>
      <x v="1"/>
    </i>
    <i r="2">
      <x v="1"/>
      <x v="1"/>
    </i>
    <i>
      <x v="171"/>
      <x v="3"/>
      <x v="11"/>
      <x v="1"/>
    </i>
    <i r="2">
      <x v="12"/>
      <x v="1"/>
    </i>
    <i r="2">
      <x v="13"/>
      <x v="1"/>
    </i>
    <i>
      <x v="172"/>
      <x v="1"/>
      <x v="2"/>
      <x v="1"/>
    </i>
    <i r="2">
      <x v="3"/>
      <x v="1"/>
    </i>
    <i r="2">
      <x v="4"/>
      <x v="1"/>
    </i>
    <i r="2">
      <x v="5"/>
      <x v="1"/>
    </i>
    <i>
      <x v="173"/>
      <x v="5"/>
      <x v="16"/>
      <x v="1"/>
    </i>
    <i>
      <x v="174"/>
      <x v="6"/>
      <x v="17"/>
      <x v="1"/>
    </i>
    <i r="2">
      <x v="18"/>
      <x v="1"/>
    </i>
    <i>
      <x v="175"/>
      <x v="10"/>
      <x v="33"/>
      <x v="1"/>
    </i>
    <i r="2">
      <x v="34"/>
      <x v="1"/>
    </i>
    <i>
      <x v="176"/>
      <x v="8"/>
      <x v="27"/>
      <x v="1"/>
    </i>
    <i>
      <x v="177"/>
      <x v="7"/>
      <x v="38"/>
      <x v="1"/>
    </i>
    <i r="2">
      <x v="39"/>
      <x v="1"/>
    </i>
    <i r="2">
      <x v="46"/>
      <x v="1"/>
    </i>
    <i>
      <x v="178"/>
      <x v="11"/>
      <x v="42"/>
      <x v="1"/>
    </i>
    <i r="2">
      <x v="43"/>
      <x v="1"/>
    </i>
    <i r="2">
      <x v="44"/>
      <x v="1"/>
    </i>
    <i r="2">
      <x v="45"/>
      <x v="1"/>
    </i>
    <i>
      <x v="179"/>
      <x v="12"/>
      <x v="7"/>
      <x v="1"/>
    </i>
    <i r="2">
      <x v="47"/>
      <x v="1"/>
    </i>
    <i r="2">
      <x v="48"/>
      <x v="1"/>
    </i>
    <i>
      <x v="180"/>
      <x v="1"/>
      <x v="2"/>
      <x v="13"/>
    </i>
    <i r="2">
      <x v="3"/>
      <x v="13"/>
    </i>
    <i r="2">
      <x v="4"/>
      <x v="13"/>
    </i>
    <i r="2">
      <x v="5"/>
      <x v="13"/>
    </i>
    <i>
      <x v="181"/>
      <x/>
      <x/>
      <x v="13"/>
    </i>
    <i r="2">
      <x v="1"/>
      <x v="13"/>
    </i>
    <i>
      <x v="182"/>
      <x v="3"/>
      <x v="11"/>
      <x v="13"/>
    </i>
    <i r="2">
      <x v="12"/>
      <x v="13"/>
    </i>
    <i r="2">
      <x v="13"/>
      <x v="13"/>
    </i>
    <i>
      <x v="183"/>
      <x v="2"/>
      <x v="6"/>
      <x v="13"/>
    </i>
    <i r="2">
      <x v="7"/>
      <x v="13"/>
    </i>
    <i r="2">
      <x v="8"/>
      <x v="13"/>
    </i>
    <i r="2">
      <x v="9"/>
      <x v="13"/>
    </i>
    <i r="2">
      <x v="10"/>
      <x v="13"/>
    </i>
    <i>
      <x v="184"/>
      <x v="6"/>
      <x v="17"/>
      <x v="13"/>
    </i>
    <i r="2">
      <x v="18"/>
      <x v="13"/>
    </i>
    <i>
      <x v="185"/>
      <x v="10"/>
      <x v="33"/>
      <x v="13"/>
    </i>
    <i r="2">
      <x v="34"/>
      <x v="13"/>
    </i>
    <i>
      <x v="186"/>
      <x v="11"/>
      <x v="42"/>
      <x v="13"/>
    </i>
    <i r="2">
      <x v="43"/>
      <x v="13"/>
    </i>
    <i r="2">
      <x v="44"/>
      <x v="13"/>
    </i>
    <i r="2">
      <x v="45"/>
      <x v="13"/>
    </i>
    <i>
      <x v="187"/>
      <x v="4"/>
      <x v="14"/>
      <x v="13"/>
    </i>
    <i>
      <x v="188"/>
      <x v="12"/>
      <x v="7"/>
      <x v="13"/>
    </i>
    <i r="2">
      <x v="47"/>
      <x v="13"/>
    </i>
    <i r="2">
      <x v="48"/>
      <x v="13"/>
    </i>
    <i>
      <x v="189"/>
      <x v="5"/>
      <x v="55"/>
      <x v="13"/>
    </i>
    <i r="2">
      <x v="16"/>
      <x v="13"/>
    </i>
    <i r="2">
      <x v="28"/>
      <x v="13"/>
    </i>
    <i>
      <x v="190"/>
      <x v="2"/>
      <x v="6"/>
      <x v="10"/>
    </i>
    <i r="2">
      <x v="7"/>
      <x v="10"/>
    </i>
    <i r="2">
      <x v="8"/>
      <x v="10"/>
    </i>
    <i r="2">
      <x v="9"/>
      <x v="10"/>
    </i>
    <i r="2">
      <x v="10"/>
      <x v="10"/>
    </i>
    <i>
      <x v="191"/>
      <x v="1"/>
      <x v="2"/>
      <x v="10"/>
    </i>
    <i r="2">
      <x v="3"/>
      <x v="10"/>
    </i>
    <i r="2">
      <x v="4"/>
      <x v="10"/>
    </i>
    <i r="2">
      <x v="5"/>
      <x v="10"/>
    </i>
    <i>
      <x v="192"/>
      <x v="6"/>
      <x v="17"/>
      <x v="10"/>
    </i>
    <i r="2">
      <x v="18"/>
      <x v="10"/>
    </i>
    <i>
      <x v="193"/>
      <x/>
      <x/>
      <x v="10"/>
    </i>
    <i r="2">
      <x v="1"/>
      <x v="10"/>
    </i>
    <i>
      <x v="194"/>
      <x v="3"/>
      <x v="11"/>
      <x v="10"/>
    </i>
    <i r="2">
      <x v="12"/>
      <x v="10"/>
    </i>
    <i r="2">
      <x v="13"/>
      <x v="10"/>
    </i>
    <i>
      <x v="195"/>
      <x v="10"/>
      <x v="33"/>
      <x v="10"/>
    </i>
    <i r="2">
      <x v="34"/>
      <x v="10"/>
    </i>
    <i>
      <x v="196"/>
      <x v="11"/>
      <x v="42"/>
      <x v="10"/>
    </i>
    <i r="2">
      <x v="43"/>
      <x v="10"/>
    </i>
    <i r="2">
      <x v="44"/>
      <x v="10"/>
    </i>
    <i r="2">
      <x v="45"/>
      <x v="10"/>
    </i>
    <i>
      <x v="197"/>
      <x v="7"/>
      <x v="49"/>
      <x v="10"/>
    </i>
    <i r="2">
      <x v="39"/>
      <x v="10"/>
    </i>
    <i>
      <x v="198"/>
      <x v="4"/>
      <x v="14"/>
      <x v="10"/>
    </i>
    <i>
      <x v="199"/>
      <x v="11"/>
      <x v="42"/>
      <x v="26"/>
    </i>
    <i r="2">
      <x v="43"/>
      <x v="26"/>
    </i>
    <i r="2">
      <x v="44"/>
      <x v="26"/>
    </i>
    <i r="2">
      <x v="45"/>
      <x v="26"/>
    </i>
    <i>
      <x v="200"/>
      <x v="1"/>
      <x v="2"/>
      <x v="26"/>
    </i>
    <i r="2">
      <x v="3"/>
      <x v="26"/>
    </i>
    <i r="2">
      <x v="4"/>
      <x v="26"/>
    </i>
    <i r="2">
      <x v="5"/>
      <x v="26"/>
    </i>
    <i>
      <x v="201"/>
      <x v="3"/>
      <x v="11"/>
      <x v="26"/>
    </i>
    <i r="2">
      <x v="12"/>
      <x v="26"/>
    </i>
    <i r="2">
      <x v="13"/>
      <x v="26"/>
    </i>
    <i>
      <x v="202"/>
      <x v="5"/>
      <x v="16"/>
      <x v="26"/>
    </i>
    <i>
      <x v="203"/>
      <x v="6"/>
      <x v="17"/>
      <x v="26"/>
    </i>
    <i r="2">
      <x v="18"/>
      <x v="26"/>
    </i>
    <i>
      <x v="204"/>
      <x v="10"/>
      <x v="33"/>
      <x v="26"/>
    </i>
    <i r="2">
      <x v="34"/>
      <x v="26"/>
    </i>
    <i>
      <x v="205"/>
      <x v="4"/>
      <x v="14"/>
      <x v="26"/>
    </i>
    <i>
      <x v="206"/>
      <x v="7"/>
      <x v="49"/>
      <x v="26"/>
    </i>
    <i>
      <x v="207"/>
      <x v="2"/>
      <x v="6"/>
      <x v="26"/>
    </i>
    <i r="2">
      <x v="7"/>
      <x v="26"/>
    </i>
    <i r="2">
      <x v="8"/>
      <x v="26"/>
    </i>
    <i r="2">
      <x v="9"/>
      <x v="26"/>
    </i>
    <i r="2">
      <x v="10"/>
      <x v="26"/>
    </i>
    <i>
      <x v="208"/>
      <x v="2"/>
      <x v="6"/>
      <x v="14"/>
    </i>
    <i r="2">
      <x v="7"/>
      <x v="14"/>
    </i>
    <i r="2">
      <x v="8"/>
      <x v="14"/>
    </i>
    <i r="2">
      <x v="9"/>
      <x v="14"/>
    </i>
    <i r="2">
      <x v="10"/>
      <x v="14"/>
    </i>
    <i>
      <x v="209"/>
      <x v="3"/>
      <x v="11"/>
      <x v="14"/>
    </i>
    <i r="2">
      <x v="12"/>
      <x v="14"/>
    </i>
    <i r="2">
      <x v="13"/>
      <x v="14"/>
    </i>
    <i>
      <x v="210"/>
      <x/>
      <x/>
      <x v="14"/>
    </i>
    <i r="2">
      <x v="1"/>
      <x v="14"/>
    </i>
    <i>
      <x v="211"/>
      <x v="5"/>
      <x v="16"/>
      <x v="14"/>
    </i>
    <i>
      <x v="212"/>
      <x v="1"/>
      <x v="2"/>
      <x v="14"/>
    </i>
    <i r="2">
      <x v="3"/>
      <x v="14"/>
    </i>
    <i r="2">
      <x v="4"/>
      <x v="14"/>
    </i>
    <i r="2">
      <x v="5"/>
      <x v="14"/>
    </i>
    <i>
      <x v="213"/>
      <x v="10"/>
      <x v="33"/>
      <x v="14"/>
    </i>
    <i r="2">
      <x v="34"/>
      <x v="14"/>
    </i>
    <i>
      <x v="214"/>
      <x v="4"/>
      <x v="14"/>
      <x v="14"/>
    </i>
    <i>
      <x v="215"/>
      <x v="11"/>
      <x v="42"/>
      <x v="14"/>
    </i>
    <i r="2">
      <x v="43"/>
      <x v="14"/>
    </i>
    <i r="2">
      <x v="44"/>
      <x v="14"/>
    </i>
    <i r="2">
      <x v="45"/>
      <x v="14"/>
    </i>
    <i>
      <x v="216"/>
      <x v="7"/>
      <x v="38"/>
      <x v="14"/>
    </i>
    <i r="2">
      <x v="39"/>
      <x v="14"/>
    </i>
    <i>
      <x v="217"/>
      <x v="9"/>
      <x v="30"/>
      <x v="14"/>
    </i>
    <i r="2">
      <x v="31"/>
      <x v="14"/>
    </i>
    <i r="2">
      <x v="32"/>
      <x v="14"/>
    </i>
    <i>
      <x v="218"/>
      <x v="6"/>
      <x v="17"/>
      <x v="14"/>
    </i>
    <i r="2">
      <x v="18"/>
      <x v="14"/>
    </i>
    <i>
      <x v="219"/>
      <x v="2"/>
      <x v="6"/>
      <x v="3"/>
    </i>
    <i r="2">
      <x v="7"/>
      <x v="3"/>
    </i>
    <i r="2">
      <x v="8"/>
      <x v="3"/>
    </i>
    <i r="2">
      <x v="9"/>
      <x v="3"/>
    </i>
    <i r="2">
      <x v="10"/>
      <x v="3"/>
    </i>
    <i>
      <x v="220"/>
      <x/>
      <x/>
      <x v="3"/>
    </i>
    <i r="2">
      <x v="1"/>
      <x v="3"/>
    </i>
    <i>
      <x v="221"/>
      <x v="1"/>
      <x v="2"/>
      <x v="3"/>
    </i>
    <i r="2">
      <x v="3"/>
      <x v="3"/>
    </i>
    <i r="2">
      <x v="4"/>
      <x v="3"/>
    </i>
    <i r="2">
      <x v="5"/>
      <x v="3"/>
    </i>
    <i>
      <x v="222"/>
      <x v="3"/>
      <x v="11"/>
      <x v="3"/>
    </i>
    <i r="2">
      <x v="12"/>
      <x v="3"/>
    </i>
    <i r="2">
      <x v="13"/>
      <x v="3"/>
    </i>
    <i>
      <x v="223"/>
      <x v="6"/>
      <x v="17"/>
      <x v="3"/>
    </i>
    <i r="2">
      <x v="18"/>
      <x v="3"/>
    </i>
    <i>
      <x v="224"/>
      <x v="5"/>
      <x v="16"/>
      <x v="3"/>
    </i>
    <i>
      <x v="225"/>
      <x v="4"/>
      <x v="14"/>
      <x v="3"/>
    </i>
    <i>
      <x v="226"/>
      <x v="7"/>
      <x v="38"/>
      <x v="3"/>
    </i>
    <i r="2">
      <x v="39"/>
      <x v="3"/>
    </i>
    <i>
      <x v="227"/>
      <x v="10"/>
      <x v="33"/>
      <x v="3"/>
    </i>
    <i r="2">
      <x v="34"/>
      <x v="3"/>
    </i>
    <i>
      <x v="228"/>
      <x v="11"/>
      <x v="42"/>
      <x v="3"/>
    </i>
    <i r="2">
      <x v="43"/>
      <x v="3"/>
    </i>
    <i r="2">
      <x v="44"/>
      <x v="3"/>
    </i>
    <i r="2">
      <x v="45"/>
      <x v="3"/>
    </i>
    <i>
      <x v="229"/>
      <x v="8"/>
      <x v="27"/>
      <x v="3"/>
    </i>
    <i>
      <x v="230"/>
      <x v="12"/>
      <x v="7"/>
      <x v="3"/>
    </i>
    <i r="2">
      <x v="47"/>
      <x v="3"/>
    </i>
    <i r="2">
      <x v="48"/>
      <x v="3"/>
    </i>
    <i>
      <x v="232"/>
      <x v="5"/>
      <x v="16"/>
      <x v="7"/>
    </i>
    <i>
      <x v="233"/>
      <x/>
      <x/>
      <x v="7"/>
    </i>
    <i r="2">
      <x v="1"/>
      <x v="7"/>
    </i>
    <i>
      <x v="234"/>
      <x v="2"/>
      <x v="6"/>
      <x v="7"/>
    </i>
    <i r="2">
      <x v="7"/>
      <x v="7"/>
    </i>
    <i r="2">
      <x v="8"/>
      <x v="7"/>
    </i>
    <i r="2">
      <x v="9"/>
      <x v="7"/>
    </i>
    <i r="2">
      <x v="10"/>
      <x v="7"/>
    </i>
    <i>
      <x v="235"/>
      <x v="1"/>
      <x v="2"/>
      <x v="7"/>
    </i>
    <i r="2">
      <x v="3"/>
      <x v="7"/>
    </i>
    <i r="2">
      <x v="4"/>
      <x v="7"/>
    </i>
    <i r="2">
      <x v="5"/>
      <x v="7"/>
    </i>
    <i>
      <x v="236"/>
      <x v="6"/>
      <x v="17"/>
      <x v="7"/>
    </i>
    <i r="2">
      <x v="18"/>
      <x v="7"/>
    </i>
    <i>
      <x v="237"/>
      <x v="3"/>
      <x v="11"/>
      <x v="7"/>
    </i>
    <i r="2">
      <x v="12"/>
      <x v="7"/>
    </i>
    <i r="2">
      <x v="13"/>
      <x v="7"/>
    </i>
    <i>
      <x v="238"/>
      <x v="10"/>
      <x v="33"/>
      <x v="7"/>
    </i>
    <i r="2">
      <x v="34"/>
      <x v="7"/>
    </i>
    <i>
      <x v="239"/>
      <x v="11"/>
      <x v="42"/>
      <x v="7"/>
    </i>
    <i r="2">
      <x v="43"/>
      <x v="7"/>
    </i>
    <i r="2">
      <x v="44"/>
      <x v="7"/>
    </i>
    <i r="2">
      <x v="45"/>
      <x v="7"/>
    </i>
    <i>
      <x v="240"/>
      <x v="4"/>
      <x v="14"/>
      <x v="7"/>
    </i>
    <i>
      <x v="241"/>
      <x v="1"/>
      <x v="2"/>
      <x v="19"/>
    </i>
    <i r="2">
      <x v="3"/>
      <x v="19"/>
    </i>
    <i r="2">
      <x v="4"/>
      <x v="19"/>
    </i>
    <i r="2">
      <x v="5"/>
      <x v="19"/>
    </i>
    <i>
      <x v="242"/>
      <x v="6"/>
      <x v="17"/>
      <x v="19"/>
    </i>
    <i r="2">
      <x v="18"/>
      <x v="19"/>
    </i>
    <i r="2">
      <x v="35"/>
      <x v="19"/>
    </i>
    <i>
      <x v="243"/>
      <x v="2"/>
      <x v="26"/>
      <x v="19"/>
    </i>
    <i r="2">
      <x v="6"/>
      <x v="19"/>
    </i>
    <i r="2">
      <x v="7"/>
      <x v="19"/>
    </i>
    <i r="2">
      <x v="8"/>
      <x v="19"/>
    </i>
    <i r="2">
      <x v="11"/>
      <x v="19"/>
    </i>
    <i r="2">
      <x v="9"/>
      <x v="19"/>
    </i>
    <i r="2">
      <x v="10"/>
      <x v="19"/>
    </i>
    <i>
      <x v="244"/>
      <x v="3"/>
      <x v="11"/>
      <x v="19"/>
    </i>
    <i r="2">
      <x v="12"/>
      <x v="19"/>
    </i>
    <i r="2">
      <x v="13"/>
      <x v="19"/>
    </i>
    <i>
      <x v="245"/>
      <x/>
      <x/>
      <x v="19"/>
    </i>
    <i r="2">
      <x v="1"/>
      <x v="19"/>
    </i>
    <i>
      <x v="246"/>
      <x v="10"/>
      <x v="33"/>
      <x v="19"/>
    </i>
    <i r="2">
      <x v="34"/>
      <x v="19"/>
    </i>
    <i>
      <x v="247"/>
      <x v="4"/>
      <x v="14"/>
      <x v="19"/>
    </i>
    <i>
      <x v="248"/>
      <x v="11"/>
      <x v="42"/>
      <x v="19"/>
    </i>
    <i r="2">
      <x v="43"/>
      <x v="19"/>
    </i>
    <i r="2">
      <x v="44"/>
      <x v="19"/>
    </i>
    <i r="2">
      <x v="45"/>
      <x v="19"/>
    </i>
    <i>
      <x v="249"/>
      <x v="8"/>
      <x v="27"/>
      <x v="19"/>
    </i>
    <i>
      <x v="250"/>
      <x v="5"/>
      <x v="16"/>
      <x v="19"/>
    </i>
    <i>
      <x v="251"/>
      <x v="7"/>
      <x v="38"/>
      <x v="19"/>
    </i>
    <i r="2">
      <x v="39"/>
      <x v="19"/>
    </i>
    <i>
      <x v="252"/>
      <x v="1"/>
      <x v="2"/>
      <x v="6"/>
    </i>
    <i r="2">
      <x v="3"/>
      <x v="6"/>
    </i>
    <i r="2">
      <x v="4"/>
      <x v="6"/>
    </i>
    <i r="2">
      <x v="5"/>
      <x v="6"/>
    </i>
    <i>
      <x v="253"/>
      <x v="2"/>
      <x v="6"/>
      <x v="6"/>
    </i>
    <i r="2">
      <x v="7"/>
      <x v="6"/>
    </i>
    <i r="2">
      <x v="8"/>
      <x v="6"/>
    </i>
    <i r="2">
      <x v="9"/>
      <x v="6"/>
    </i>
    <i r="2">
      <x v="10"/>
      <x v="6"/>
    </i>
    <i>
      <x v="254"/>
      <x v="5"/>
      <x v="16"/>
      <x v="6"/>
    </i>
    <i>
      <x v="255"/>
      <x v="3"/>
      <x v="19"/>
      <x v="6"/>
    </i>
    <i r="2">
      <x v="20"/>
      <x v="6"/>
    </i>
    <i r="2">
      <x v="21"/>
      <x v="6"/>
    </i>
    <i r="2">
      <x v="11"/>
      <x v="6"/>
    </i>
    <i r="2">
      <x v="12"/>
      <x v="6"/>
    </i>
    <i r="2">
      <x v="13"/>
      <x v="6"/>
    </i>
    <i r="2">
      <x v="22"/>
      <x v="6"/>
    </i>
    <i>
      <x v="256"/>
      <x v="6"/>
      <x v="17"/>
      <x v="6"/>
    </i>
    <i r="2">
      <x v="18"/>
      <x v="6"/>
    </i>
    <i>
      <x v="257"/>
      <x v="7"/>
      <x v="36"/>
      <x v="6"/>
    </i>
    <i r="2">
      <x v="37"/>
      <x v="6"/>
    </i>
    <i r="2">
      <x v="38"/>
      <x v="6"/>
    </i>
    <i r="2">
      <x v="39"/>
      <x v="6"/>
    </i>
    <i>
      <x v="258"/>
      <x v="11"/>
      <x v="42"/>
      <x v="6"/>
    </i>
    <i r="2">
      <x v="43"/>
      <x v="6"/>
    </i>
    <i r="2">
      <x v="44"/>
      <x v="6"/>
    </i>
    <i r="2">
      <x v="45"/>
      <x v="6"/>
    </i>
    <i>
      <x v="259"/>
      <x v="10"/>
      <x v="33"/>
      <x v="6"/>
    </i>
    <i r="2">
      <x v="34"/>
      <x v="6"/>
    </i>
    <i>
      <x v="260"/>
      <x v="4"/>
      <x v="14"/>
      <x v="6"/>
    </i>
    <i>
      <x v="261"/>
      <x v="9"/>
      <x v="30"/>
      <x v="6"/>
    </i>
    <i r="2">
      <x v="31"/>
      <x v="6"/>
    </i>
    <i r="2">
      <x v="32"/>
      <x v="6"/>
    </i>
    <i>
      <x v="262"/>
      <x v="8"/>
      <x v="27"/>
      <x v="6"/>
    </i>
    <i>
      <x v="263"/>
      <x v="9"/>
      <x v="49"/>
      <x v="6"/>
    </i>
    <i>
      <x v="264"/>
      <x/>
      <x/>
      <x v="11"/>
    </i>
    <i r="2">
      <x v="1"/>
      <x v="11"/>
    </i>
    <i>
      <x v="265"/>
      <x v="3"/>
      <x v="11"/>
      <x v="11"/>
    </i>
    <i r="2">
      <x v="12"/>
      <x v="11"/>
    </i>
    <i r="2">
      <x v="13"/>
      <x v="11"/>
    </i>
    <i>
      <x v="266"/>
      <x v="6"/>
      <x v="17"/>
      <x v="11"/>
    </i>
    <i r="2">
      <x v="18"/>
      <x v="11"/>
    </i>
    <i>
      <x v="267"/>
      <x v="2"/>
      <x v="6"/>
      <x v="11"/>
    </i>
    <i r="2">
      <x v="7"/>
      <x v="11"/>
    </i>
    <i r="2">
      <x v="8"/>
      <x v="11"/>
    </i>
    <i r="2">
      <x v="9"/>
      <x v="11"/>
    </i>
    <i r="2">
      <x v="10"/>
      <x v="11"/>
    </i>
    <i>
      <x v="268"/>
      <x v="5"/>
      <x v="16"/>
      <x v="11"/>
    </i>
    <i>
      <x v="269"/>
      <x v="1"/>
      <x v="2"/>
      <x v="11"/>
    </i>
    <i r="2">
      <x v="3"/>
      <x v="11"/>
    </i>
    <i r="2">
      <x v="4"/>
      <x v="11"/>
    </i>
    <i r="2">
      <x v="5"/>
      <x v="11"/>
    </i>
    <i>
      <x v="270"/>
      <x v="7"/>
      <x v="23"/>
      <x v="11"/>
    </i>
    <i>
      <x v="271"/>
      <x v="10"/>
      <x v="33"/>
      <x v="11"/>
    </i>
    <i r="2">
      <x v="34"/>
      <x v="11"/>
    </i>
    <i>
      <x v="272"/>
      <x v="11"/>
      <x v="42"/>
      <x v="11"/>
    </i>
    <i r="2">
      <x v="43"/>
      <x v="11"/>
    </i>
    <i r="2">
      <x v="44"/>
      <x v="11"/>
    </i>
    <i r="2">
      <x v="45"/>
      <x v="11"/>
    </i>
    <i>
      <x v="273"/>
      <x v="4"/>
      <x v="14"/>
      <x v="11"/>
    </i>
    <i>
      <x v="274"/>
      <x v="12"/>
      <x v="7"/>
      <x v="11"/>
    </i>
    <i r="2">
      <x v="47"/>
      <x v="11"/>
    </i>
    <i r="2">
      <x v="48"/>
      <x v="11"/>
    </i>
    <i>
      <x v="275"/>
      <x v="8"/>
      <x v="27"/>
      <x v="11"/>
    </i>
    <i>
      <x v="276"/>
      <x v="9"/>
      <x v="30"/>
      <x v="11"/>
    </i>
    <i r="2">
      <x v="31"/>
      <x v="11"/>
    </i>
    <i r="2">
      <x v="32"/>
      <x v="11"/>
    </i>
    <i>
      <x v="278"/>
      <x v="10"/>
      <x v="33"/>
      <x v="24"/>
    </i>
    <i r="2">
      <x v="34"/>
      <x v="24"/>
    </i>
    <i>
      <x v="279"/>
      <x/>
      <x/>
      <x v="24"/>
    </i>
    <i r="2">
      <x v="1"/>
      <x v="24"/>
    </i>
    <i>
      <x v="280"/>
      <x v="1"/>
      <x v="2"/>
      <x v="24"/>
    </i>
    <i r="2">
      <x v="3"/>
      <x v="24"/>
    </i>
    <i r="2">
      <x v="4"/>
      <x v="24"/>
    </i>
    <i r="2">
      <x v="5"/>
      <x v="24"/>
    </i>
    <i>
      <x v="281"/>
      <x v="11"/>
      <x v="42"/>
      <x v="24"/>
    </i>
    <i r="2">
      <x v="43"/>
      <x v="24"/>
    </i>
    <i r="2">
      <x v="44"/>
      <x v="24"/>
    </i>
    <i r="2">
      <x v="45"/>
      <x v="24"/>
    </i>
    <i>
      <x v="282"/>
      <x v="2"/>
      <x v="6"/>
      <x v="24"/>
    </i>
    <i r="2">
      <x v="7"/>
      <x v="24"/>
    </i>
    <i r="2">
      <x v="8"/>
      <x v="24"/>
    </i>
    <i r="2">
      <x v="9"/>
      <x v="24"/>
    </i>
    <i r="2">
      <x v="10"/>
      <x v="24"/>
    </i>
    <i>
      <x v="283"/>
      <x v="6"/>
      <x v="17"/>
      <x v="24"/>
    </i>
    <i r="2">
      <x v="18"/>
      <x v="24"/>
    </i>
    <i>
      <x v="284"/>
      <x v="3"/>
      <x v="11"/>
      <x v="24"/>
    </i>
    <i r="2">
      <x v="12"/>
      <x v="24"/>
    </i>
    <i r="2">
      <x v="13"/>
      <x v="24"/>
    </i>
    <i>
      <x v="285"/>
      <x v="4"/>
      <x v="14"/>
      <x v="24"/>
    </i>
    <i>
      <x v="286"/>
      <x v="12"/>
      <x v="7"/>
      <x v="24"/>
    </i>
    <i r="2">
      <x v="47"/>
      <x v="24"/>
    </i>
    <i r="2">
      <x v="48"/>
      <x v="24"/>
    </i>
    <i>
      <x v="287"/>
      <x v="7"/>
      <x v="39"/>
      <x v="24"/>
    </i>
    <i>
      <x v="288"/>
      <x v="8"/>
      <x v="27"/>
      <x v="24"/>
    </i>
    <i>
      <x v="289"/>
      <x v="11"/>
      <x v="42"/>
      <x v="27"/>
    </i>
    <i r="2">
      <x v="43"/>
      <x v="27"/>
    </i>
    <i r="2">
      <x v="44"/>
      <x v="27"/>
    </i>
    <i r="2">
      <x v="45"/>
      <x v="27"/>
    </i>
    <i>
      <x v="290"/>
      <x v="10"/>
      <x v="33"/>
      <x v="27"/>
    </i>
    <i r="2">
      <x v="34"/>
      <x v="27"/>
    </i>
    <i>
      <x v="291"/>
      <x/>
      <x/>
      <x v="27"/>
    </i>
    <i r="2">
      <x v="1"/>
      <x v="27"/>
    </i>
    <i>
      <x v="292"/>
      <x v="7"/>
      <x v="54"/>
      <x v="27"/>
    </i>
    <i>
      <x v="293"/>
      <x v="9"/>
      <x v="30"/>
      <x v="27"/>
    </i>
    <i r="2">
      <x v="31"/>
      <x v="27"/>
    </i>
    <i r="2">
      <x v="32"/>
      <x v="27"/>
    </i>
    <i>
      <x v="294"/>
      <x v="4"/>
      <x v="14"/>
      <x v="27"/>
    </i>
    <i>
      <x v="295"/>
      <x v="3"/>
      <x v="11"/>
      <x v="27"/>
    </i>
    <i r="2">
      <x v="12"/>
      <x v="27"/>
    </i>
    <i r="2">
      <x v="13"/>
      <x v="27"/>
    </i>
    <i>
      <x v="296"/>
      <x v="2"/>
      <x v="6"/>
      <x v="27"/>
    </i>
    <i r="2">
      <x v="7"/>
      <x v="27"/>
    </i>
    <i r="2">
      <x v="8"/>
      <x v="27"/>
    </i>
    <i r="2">
      <x v="9"/>
      <x v="27"/>
    </i>
    <i r="2">
      <x v="10"/>
      <x v="27"/>
    </i>
    <i>
      <x v="297"/>
      <x v="6"/>
      <x v="17"/>
      <x v="27"/>
    </i>
    <i r="2">
      <x v="18"/>
      <x v="27"/>
    </i>
    <i>
      <x v="298"/>
      <x v="12"/>
      <x v="7"/>
      <x v="27"/>
    </i>
    <i r="2">
      <x v="47"/>
      <x v="27"/>
    </i>
    <i r="2">
      <x v="48"/>
      <x v="27"/>
    </i>
    <i>
      <x v="299"/>
      <x v="5"/>
      <x v="16"/>
      <x v="27"/>
    </i>
    <i>
      <x v="300"/>
      <x v="5"/>
      <x v="16"/>
      <x v="15"/>
    </i>
    <i r="2">
      <x v="24"/>
      <x v="15"/>
    </i>
    <i r="2">
      <x v="25"/>
      <x v="15"/>
    </i>
    <i>
      <x v="301"/>
      <x v="6"/>
      <x v="17"/>
      <x v="15"/>
    </i>
    <i r="2">
      <x v="18"/>
      <x v="15"/>
    </i>
    <i>
      <x v="302"/>
      <x/>
      <x/>
      <x v="15"/>
    </i>
    <i r="2">
      <x v="1"/>
      <x v="15"/>
    </i>
    <i>
      <x v="303"/>
      <x v="2"/>
      <x v="26"/>
      <x v="15"/>
    </i>
    <i r="2">
      <x v="6"/>
      <x v="15"/>
    </i>
    <i r="2">
      <x v="7"/>
      <x v="15"/>
    </i>
    <i r="2">
      <x v="8"/>
      <x v="15"/>
    </i>
    <i r="2">
      <x v="9"/>
      <x v="15"/>
    </i>
    <i r="2">
      <x v="10"/>
      <x v="15"/>
    </i>
    <i>
      <x v="304"/>
      <x v="1"/>
      <x v="2"/>
      <x v="15"/>
    </i>
    <i r="2">
      <x v="3"/>
      <x v="15"/>
    </i>
    <i r="2">
      <x v="4"/>
      <x v="15"/>
    </i>
    <i r="2">
      <x v="5"/>
      <x v="15"/>
    </i>
    <i>
      <x v="305"/>
      <x v="10"/>
      <x v="33"/>
      <x v="15"/>
    </i>
    <i r="2">
      <x v="34"/>
      <x v="15"/>
    </i>
    <i>
      <x v="306"/>
      <x v="11"/>
      <x v="42"/>
      <x v="15"/>
    </i>
    <i r="2">
      <x v="43"/>
      <x v="15"/>
    </i>
    <i r="2">
      <x v="44"/>
      <x v="15"/>
    </i>
    <i r="2">
      <x v="45"/>
      <x v="15"/>
    </i>
    <i>
      <x v="307"/>
      <x v="3"/>
      <x v="11"/>
      <x v="15"/>
    </i>
    <i r="2">
      <x v="12"/>
      <x v="15"/>
    </i>
    <i r="2">
      <x v="13"/>
      <x v="15"/>
    </i>
    <i r="2">
      <x v="22"/>
      <x v="15"/>
    </i>
    <i>
      <x v="308"/>
      <x v="7"/>
      <x v="38"/>
      <x v="15"/>
    </i>
    <i r="2">
      <x v="39"/>
      <x v="15"/>
    </i>
    <i r="2">
      <x v="46"/>
      <x v="15"/>
    </i>
    <i>
      <x v="309"/>
      <x v="12"/>
      <x v="7"/>
      <x v="15"/>
    </i>
    <i r="2">
      <x v="47"/>
      <x v="15"/>
    </i>
    <i r="2">
      <x v="48"/>
      <x v="15"/>
    </i>
    <i>
      <x v="310"/>
      <x v="4"/>
      <x v="14"/>
      <x v="15"/>
    </i>
    <i>
      <x v="311"/>
      <x v="8"/>
      <x v="27"/>
      <x v="15"/>
    </i>
  </rowItems>
  <colFields count="1">
    <field x="-2"/>
  </colFields>
  <colItems count="2">
    <i>
      <x/>
    </i>
    <i i="1">
      <x v="1"/>
    </i>
  </colItems>
  <pageFields count="6">
    <pageField fld="0" hier="262" name="[PPA].[PPA com Fotografia].[Descrição de PPA com Fotografia].&amp;[202212]" cap="PPA 2022 - 2022/Dez"/>
    <pageField fld="1" hier="332" name="[Tempo].[Ano].[Número Ano].&amp;[2022]" cap="2022"/>
    <pageField fld="2" hier="175" name="[Mensuração do Resultado].[Mensuração do Resultado].[Mensuração do Resultado].&amp;[T1]" cap="T1"/>
    <pageField fld="3" hier="270" name="[Programa].[Programa Iniciativa por Tipo].[Tipo de Programa].&amp;[1N]" cap="Programa Nacional"/>
    <pageField fld="7" hier="109" name="[Iniciativa].[Iniciativa por Tipo].[Descrição de Tipologia por Tipo].&amp;[AT]&amp;[PS]" cap="Desenvolvimento de Produtos e Serviços"/>
    <pageField fld="21" hier="101" name="[Iniciativa].[Indicador de Iniciativa Ativa].&amp;[S]" cap="S"/>
  </pageFields>
  <dataFields count="2">
    <dataField fld="23" baseField="0" baseItem="0"/>
    <dataField name="Valor da Mensuração inserida pelo Sebrae UF no SGE" fld="24" baseField="0" baseItem="0"/>
  </dataFields>
  <formats count="1486">
    <format dxfId="9029">
      <pivotArea outline="0" collapsedLevelsAreSubtotals="1" fieldPosition="0"/>
    </format>
    <format dxfId="9030">
      <pivotArea dataOnly="0" labelOnly="1" outline="0" fieldPosition="0">
        <references count="1">
          <reference field="2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031">
      <pivotArea dataOnly="0" labelOnly="1" outline="0" fieldPosition="0">
        <references count="1">
          <reference field="2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032">
      <pivotArea dataOnly="0" labelOnly="1" outline="0" fieldPosition="0">
        <references count="1">
          <reference field="2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033">
      <pivotArea dataOnly="0" labelOnly="1" outline="0" fieldPosition="0">
        <references count="1">
          <reference field="2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034">
      <pivotArea dataOnly="0" labelOnly="1" outline="0" fieldPosition="0">
        <references count="1">
          <reference field="2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035">
      <pivotArea dataOnly="0" labelOnly="1" outline="0" fieldPosition="0">
        <references count="1">
          <reference field="2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036">
      <pivotArea dataOnly="0" labelOnly="1" outline="0" fieldPosition="0">
        <references count="1">
          <reference field="22" count="12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</reference>
        </references>
      </pivotArea>
    </format>
    <format dxfId="9037">
      <pivotArea dataOnly="0" labelOnly="1" outline="0" fieldPosition="0">
        <references count="2">
          <reference field="22" count="1" selected="0">
            <x v="0"/>
          </reference>
          <reference field="26" count="1">
            <x v="0"/>
          </reference>
        </references>
      </pivotArea>
    </format>
    <format dxfId="9038">
      <pivotArea dataOnly="0" labelOnly="1" outline="0" fieldPosition="0">
        <references count="2">
          <reference field="22" count="1" selected="0">
            <x v="1"/>
          </reference>
          <reference field="26" count="1">
            <x v="2"/>
          </reference>
        </references>
      </pivotArea>
    </format>
    <format dxfId="9039">
      <pivotArea dataOnly="0" labelOnly="1" outline="0" fieldPosition="0">
        <references count="2">
          <reference field="22" count="1" selected="0">
            <x v="2"/>
          </reference>
          <reference field="26" count="1">
            <x v="3"/>
          </reference>
        </references>
      </pivotArea>
    </format>
    <format dxfId="9040">
      <pivotArea dataOnly="0" labelOnly="1" outline="0" fieldPosition="0">
        <references count="2">
          <reference field="22" count="1" selected="0">
            <x v="3"/>
          </reference>
          <reference field="26" count="1">
            <x v="1"/>
          </reference>
        </references>
      </pivotArea>
    </format>
    <format dxfId="9041">
      <pivotArea dataOnly="0" labelOnly="1" outline="0" fieldPosition="0">
        <references count="2">
          <reference field="22" count="1" selected="0">
            <x v="4"/>
          </reference>
          <reference field="26" count="1">
            <x v="9"/>
          </reference>
        </references>
      </pivotArea>
    </format>
    <format dxfId="9042">
      <pivotArea dataOnly="0" labelOnly="1" outline="0" fieldPosition="0">
        <references count="2">
          <reference field="22" count="1" selected="0">
            <x v="5"/>
          </reference>
          <reference field="26" count="1">
            <x v="10"/>
          </reference>
        </references>
      </pivotArea>
    </format>
    <format dxfId="9043">
      <pivotArea dataOnly="0" labelOnly="1" outline="0" fieldPosition="0">
        <references count="2">
          <reference field="22" count="1" selected="0">
            <x v="6"/>
          </reference>
          <reference field="26" count="1">
            <x v="11"/>
          </reference>
        </references>
      </pivotArea>
    </format>
    <format dxfId="9044">
      <pivotArea dataOnly="0" labelOnly="1" outline="0" fieldPosition="0">
        <references count="2">
          <reference field="22" count="1" selected="0">
            <x v="7"/>
          </reference>
          <reference field="26" count="1">
            <x v="5"/>
          </reference>
        </references>
      </pivotArea>
    </format>
    <format dxfId="9045">
      <pivotArea dataOnly="0" labelOnly="1" outline="0" fieldPosition="0">
        <references count="2">
          <reference field="22" count="1" selected="0">
            <x v="8"/>
          </reference>
          <reference field="26" count="1">
            <x v="6"/>
          </reference>
        </references>
      </pivotArea>
    </format>
    <format dxfId="9046">
      <pivotArea dataOnly="0" labelOnly="1" outline="0" fieldPosition="0">
        <references count="2">
          <reference field="22" count="1" selected="0">
            <x v="9"/>
          </reference>
          <reference field="26" count="1">
            <x v="8"/>
          </reference>
        </references>
      </pivotArea>
    </format>
    <format dxfId="9047">
      <pivotArea dataOnly="0" labelOnly="1" outline="0" fieldPosition="0">
        <references count="2">
          <reference field="22" count="1" selected="0">
            <x v="10"/>
          </reference>
          <reference field="26" count="1">
            <x v="7"/>
          </reference>
        </references>
      </pivotArea>
    </format>
    <format dxfId="9048">
      <pivotArea dataOnly="0" labelOnly="1" outline="0" fieldPosition="0">
        <references count="2">
          <reference field="22" count="1" selected="0">
            <x v="11"/>
          </reference>
          <reference field="26" count="1">
            <x v="4"/>
          </reference>
        </references>
      </pivotArea>
    </format>
    <format dxfId="9049">
      <pivotArea dataOnly="0" labelOnly="1" outline="0" fieldPosition="0">
        <references count="2">
          <reference field="22" count="1" selected="0">
            <x v="12"/>
          </reference>
          <reference field="26" count="1">
            <x v="9"/>
          </reference>
        </references>
      </pivotArea>
    </format>
    <format dxfId="9050">
      <pivotArea dataOnly="0" labelOnly="1" outline="0" fieldPosition="0">
        <references count="2">
          <reference field="22" count="1" selected="0">
            <x v="13"/>
          </reference>
          <reference field="26" count="1">
            <x v="12"/>
          </reference>
        </references>
      </pivotArea>
    </format>
    <format dxfId="9051">
      <pivotArea dataOnly="0" labelOnly="1" outline="0" fieldPosition="0">
        <references count="2">
          <reference field="22" count="1" selected="0">
            <x v="14"/>
          </reference>
          <reference field="26" count="1">
            <x v="2"/>
          </reference>
        </references>
      </pivotArea>
    </format>
    <format dxfId="9052">
      <pivotArea dataOnly="0" labelOnly="1" outline="0" fieldPosition="0">
        <references count="2">
          <reference field="22" count="1" selected="0">
            <x v="15"/>
          </reference>
          <reference field="26" count="1">
            <x v="6"/>
          </reference>
        </references>
      </pivotArea>
    </format>
    <format dxfId="9053">
      <pivotArea dataOnly="0" labelOnly="1" outline="0" fieldPosition="0">
        <references count="2">
          <reference field="22" count="1" selected="0">
            <x v="16"/>
          </reference>
          <reference field="26" count="1">
            <x v="1"/>
          </reference>
        </references>
      </pivotArea>
    </format>
    <format dxfId="9054">
      <pivotArea dataOnly="0" labelOnly="1" outline="0" fieldPosition="0">
        <references count="2">
          <reference field="22" count="1" selected="0">
            <x v="17"/>
          </reference>
          <reference field="26" count="1">
            <x v="3"/>
          </reference>
        </references>
      </pivotArea>
    </format>
    <format dxfId="9055">
      <pivotArea dataOnly="0" labelOnly="1" outline="0" fieldPosition="0">
        <references count="2">
          <reference field="22" count="1" selected="0">
            <x v="18"/>
          </reference>
          <reference field="26" count="1">
            <x v="0"/>
          </reference>
        </references>
      </pivotArea>
    </format>
    <format dxfId="9056">
      <pivotArea dataOnly="0" labelOnly="1" outline="0" fieldPosition="0">
        <references count="2">
          <reference field="22" count="1" selected="0">
            <x v="19"/>
          </reference>
          <reference field="26" count="1">
            <x v="10"/>
          </reference>
        </references>
      </pivotArea>
    </format>
    <format dxfId="9057">
      <pivotArea dataOnly="0" labelOnly="1" outline="0" fieldPosition="0">
        <references count="2">
          <reference field="22" count="1" selected="0">
            <x v="20"/>
          </reference>
          <reference field="26" count="1">
            <x v="7"/>
          </reference>
        </references>
      </pivotArea>
    </format>
    <format dxfId="9058">
      <pivotArea dataOnly="0" labelOnly="1" outline="0" fieldPosition="0">
        <references count="2">
          <reference field="22" count="1" selected="0">
            <x v="21"/>
          </reference>
          <reference field="26" count="1">
            <x v="11"/>
          </reference>
        </references>
      </pivotArea>
    </format>
    <format dxfId="9059">
      <pivotArea dataOnly="0" labelOnly="1" outline="0" fieldPosition="0">
        <references count="2">
          <reference field="22" count="1" selected="0">
            <x v="22"/>
          </reference>
          <reference field="26" count="1">
            <x v="4"/>
          </reference>
        </references>
      </pivotArea>
    </format>
    <format dxfId="9060">
      <pivotArea dataOnly="0" labelOnly="1" outline="0" fieldPosition="0">
        <references count="2">
          <reference field="22" count="1" selected="0">
            <x v="23"/>
          </reference>
          <reference field="26" count="1">
            <x v="6"/>
          </reference>
        </references>
      </pivotArea>
    </format>
    <format dxfId="9061">
      <pivotArea dataOnly="0" labelOnly="1" outline="0" fieldPosition="0">
        <references count="2">
          <reference field="22" count="1" selected="0">
            <x v="24"/>
          </reference>
          <reference field="26" count="1">
            <x v="1"/>
          </reference>
        </references>
      </pivotArea>
    </format>
    <format dxfId="9062">
      <pivotArea dataOnly="0" labelOnly="1" outline="0" fieldPosition="0">
        <references count="2">
          <reference field="22" count="1" selected="0">
            <x v="25"/>
          </reference>
          <reference field="26" count="1">
            <x v="2"/>
          </reference>
        </references>
      </pivotArea>
    </format>
    <format dxfId="9063">
      <pivotArea dataOnly="0" labelOnly="1" outline="0" fieldPosition="0">
        <references count="2">
          <reference field="22" count="1" selected="0">
            <x v="26"/>
          </reference>
          <reference field="26" count="1">
            <x v="3"/>
          </reference>
        </references>
      </pivotArea>
    </format>
    <format dxfId="9064">
      <pivotArea dataOnly="0" labelOnly="1" outline="0" fieldPosition="0">
        <references count="2">
          <reference field="22" count="1" selected="0">
            <x v="27"/>
          </reference>
          <reference field="26" count="1">
            <x v="10"/>
          </reference>
        </references>
      </pivotArea>
    </format>
    <format dxfId="9065">
      <pivotArea dataOnly="0" labelOnly="1" outline="0" fieldPosition="0">
        <references count="2">
          <reference field="22" count="1" selected="0">
            <x v="28"/>
          </reference>
          <reference field="26" count="1">
            <x v="4"/>
          </reference>
        </references>
      </pivotArea>
    </format>
    <format dxfId="9066">
      <pivotArea dataOnly="0" labelOnly="1" outline="0" fieldPosition="0">
        <references count="2">
          <reference field="22" count="1" selected="0">
            <x v="29"/>
          </reference>
          <reference field="26" count="1">
            <x v="8"/>
          </reference>
        </references>
      </pivotArea>
    </format>
    <format dxfId="9067">
      <pivotArea dataOnly="0" labelOnly="1" outline="0" fieldPosition="0">
        <references count="2">
          <reference field="22" count="1" selected="0">
            <x v="30"/>
          </reference>
          <reference field="26" count="1">
            <x v="11"/>
          </reference>
        </references>
      </pivotArea>
    </format>
    <format dxfId="9068">
      <pivotArea dataOnly="0" labelOnly="1" outline="0" fieldPosition="0">
        <references count="2">
          <reference field="22" count="1" selected="0">
            <x v="31"/>
          </reference>
          <reference field="26" count="1">
            <x v="4"/>
          </reference>
        </references>
      </pivotArea>
    </format>
    <format dxfId="9069">
      <pivotArea dataOnly="0" labelOnly="1" outline="0" fieldPosition="0">
        <references count="2">
          <reference field="22" count="1" selected="0">
            <x v="32"/>
          </reference>
          <reference field="26" count="1">
            <x v="12"/>
          </reference>
        </references>
      </pivotArea>
    </format>
    <format dxfId="9070">
      <pivotArea dataOnly="0" labelOnly="1" outline="0" fieldPosition="0">
        <references count="2">
          <reference field="22" count="1" selected="0">
            <x v="33"/>
          </reference>
          <reference field="26" count="1">
            <x v="6"/>
          </reference>
        </references>
      </pivotArea>
    </format>
    <format dxfId="9071">
      <pivotArea dataOnly="0" labelOnly="1" outline="0" fieldPosition="0">
        <references count="2">
          <reference field="22" count="1" selected="0">
            <x v="34"/>
          </reference>
          <reference field="26" count="1">
            <x v="9"/>
          </reference>
        </references>
      </pivotArea>
    </format>
    <format dxfId="9072">
      <pivotArea dataOnly="0" labelOnly="1" outline="0" fieldPosition="0">
        <references count="2">
          <reference field="22" count="1" selected="0">
            <x v="35"/>
          </reference>
          <reference field="26" count="1">
            <x v="1"/>
          </reference>
        </references>
      </pivotArea>
    </format>
    <format dxfId="9073">
      <pivotArea dataOnly="0" labelOnly="1" outline="0" fieldPosition="0">
        <references count="2">
          <reference field="22" count="1" selected="0">
            <x v="36"/>
          </reference>
          <reference field="26" count="1">
            <x v="8"/>
          </reference>
        </references>
      </pivotArea>
    </format>
    <format dxfId="9074">
      <pivotArea dataOnly="0" labelOnly="1" outline="0" fieldPosition="0">
        <references count="2">
          <reference field="22" count="1" selected="0">
            <x v="37"/>
          </reference>
          <reference field="26" count="1">
            <x v="3"/>
          </reference>
        </references>
      </pivotArea>
    </format>
    <format dxfId="9075">
      <pivotArea dataOnly="0" labelOnly="1" outline="0" fieldPosition="0">
        <references count="2">
          <reference field="22" count="1" selected="0">
            <x v="38"/>
          </reference>
          <reference field="26" count="1">
            <x v="11"/>
          </reference>
        </references>
      </pivotArea>
    </format>
    <format dxfId="9076">
      <pivotArea dataOnly="0" labelOnly="1" outline="0" fieldPosition="0">
        <references count="2">
          <reference field="22" count="1" selected="0">
            <x v="39"/>
          </reference>
          <reference field="26" count="1">
            <x v="2"/>
          </reference>
        </references>
      </pivotArea>
    </format>
    <format dxfId="9077">
      <pivotArea dataOnly="0" labelOnly="1" outline="0" fieldPosition="0">
        <references count="2">
          <reference field="22" count="1" selected="0">
            <x v="40"/>
          </reference>
          <reference field="26" count="1">
            <x v="0"/>
          </reference>
        </references>
      </pivotArea>
    </format>
    <format dxfId="9078">
      <pivotArea dataOnly="0" labelOnly="1" outline="0" fieldPosition="0">
        <references count="2">
          <reference field="22" count="1" selected="0">
            <x v="41"/>
          </reference>
          <reference field="26" count="1">
            <x v="5"/>
          </reference>
        </references>
      </pivotArea>
    </format>
    <format dxfId="9079">
      <pivotArea dataOnly="0" labelOnly="1" outline="0" fieldPosition="0">
        <references count="2">
          <reference field="22" count="1" selected="0">
            <x v="42"/>
          </reference>
          <reference field="26" count="1">
            <x v="7"/>
          </reference>
        </references>
      </pivotArea>
    </format>
    <format dxfId="9080">
      <pivotArea dataOnly="0" labelOnly="1" outline="0" fieldPosition="0">
        <references count="2">
          <reference field="22" count="1" selected="0">
            <x v="43"/>
          </reference>
          <reference field="26" count="1">
            <x v="10"/>
          </reference>
        </references>
      </pivotArea>
    </format>
    <format dxfId="9081">
      <pivotArea dataOnly="0" labelOnly="1" outline="0" fieldPosition="0">
        <references count="2">
          <reference field="22" count="1" selected="0">
            <x v="44"/>
          </reference>
          <reference field="26" count="1">
            <x v="9"/>
          </reference>
        </references>
      </pivotArea>
    </format>
    <format dxfId="9082">
      <pivotArea dataOnly="0" labelOnly="1" outline="0" fieldPosition="0">
        <references count="2">
          <reference field="22" count="1" selected="0">
            <x v="45"/>
          </reference>
          <reference field="26" count="1">
            <x v="6"/>
          </reference>
        </references>
      </pivotArea>
    </format>
    <format dxfId="9083">
      <pivotArea dataOnly="0" labelOnly="1" outline="0" fieldPosition="0">
        <references count="2">
          <reference field="22" count="1" selected="0">
            <x v="46"/>
          </reference>
          <reference field="26" count="1">
            <x v="1"/>
          </reference>
        </references>
      </pivotArea>
    </format>
    <format dxfId="9084">
      <pivotArea dataOnly="0" labelOnly="1" outline="0" fieldPosition="0">
        <references count="2">
          <reference field="22" count="1" selected="0">
            <x v="47"/>
          </reference>
          <reference field="26" count="1">
            <x v="3"/>
          </reference>
        </references>
      </pivotArea>
    </format>
    <format dxfId="9085">
      <pivotArea dataOnly="0" labelOnly="1" outline="0" fieldPosition="0">
        <references count="2">
          <reference field="22" count="1" selected="0">
            <x v="48"/>
          </reference>
          <reference field="26" count="1">
            <x v="0"/>
          </reference>
        </references>
      </pivotArea>
    </format>
    <format dxfId="9086">
      <pivotArea dataOnly="0" labelOnly="1" outline="0" fieldPosition="0">
        <references count="2">
          <reference field="22" count="1" selected="0">
            <x v="49"/>
          </reference>
          <reference field="26" count="1">
            <x v="10"/>
          </reference>
        </references>
      </pivotArea>
    </format>
    <format dxfId="9087">
      <pivotArea dataOnly="0" labelOnly="1" outline="0" fieldPosition="0">
        <references count="2">
          <reference field="22" count="1" selected="0">
            <x v="50"/>
          </reference>
          <reference field="26" count="1">
            <x v="11"/>
          </reference>
        </references>
      </pivotArea>
    </format>
    <format dxfId="9088">
      <pivotArea dataOnly="0" labelOnly="1" outline="0" fieldPosition="0">
        <references count="2">
          <reference field="22" count="1" selected="0">
            <x v="51"/>
          </reference>
          <reference field="26" count="1">
            <x v="2"/>
          </reference>
        </references>
      </pivotArea>
    </format>
    <format dxfId="9089">
      <pivotArea dataOnly="0" labelOnly="1" outline="0" fieldPosition="0">
        <references count="2">
          <reference field="22" count="1" selected="0">
            <x v="52"/>
          </reference>
          <reference field="26" count="1">
            <x v="9"/>
          </reference>
        </references>
      </pivotArea>
    </format>
    <format dxfId="9090">
      <pivotArea dataOnly="0" labelOnly="1" outline="0" fieldPosition="0">
        <references count="2">
          <reference field="22" count="1" selected="0">
            <x v="53"/>
          </reference>
          <reference field="26" count="1">
            <x v="4"/>
          </reference>
        </references>
      </pivotArea>
    </format>
    <format dxfId="9091">
      <pivotArea dataOnly="0" labelOnly="1" outline="0" fieldPosition="0">
        <references count="2">
          <reference field="22" count="1" selected="0">
            <x v="54"/>
          </reference>
          <reference field="26" count="1">
            <x v="2"/>
          </reference>
        </references>
      </pivotArea>
    </format>
    <format dxfId="9092">
      <pivotArea dataOnly="0" labelOnly="1" outline="0" fieldPosition="0">
        <references count="2">
          <reference field="22" count="1" selected="0">
            <x v="55"/>
          </reference>
          <reference field="26" count="1">
            <x v="6"/>
          </reference>
        </references>
      </pivotArea>
    </format>
    <format dxfId="9093">
      <pivotArea dataOnly="0" labelOnly="1" outline="0" fieldPosition="0">
        <references count="2">
          <reference field="22" count="1" selected="0">
            <x v="56"/>
          </reference>
          <reference field="26" count="1">
            <x v="3"/>
          </reference>
        </references>
      </pivotArea>
    </format>
    <format dxfId="9094">
      <pivotArea dataOnly="0" labelOnly="1" outline="0" fieldPosition="0">
        <references count="2">
          <reference field="22" count="1" selected="0">
            <x v="57"/>
          </reference>
          <reference field="26" count="1">
            <x v="5"/>
          </reference>
        </references>
      </pivotArea>
    </format>
    <format dxfId="9095">
      <pivotArea dataOnly="0" labelOnly="1" outline="0" fieldPosition="0">
        <references count="2">
          <reference field="22" count="1" selected="0">
            <x v="58"/>
          </reference>
          <reference field="26" count="1">
            <x v="7"/>
          </reference>
        </references>
      </pivotArea>
    </format>
    <format dxfId="9096">
      <pivotArea dataOnly="0" labelOnly="1" outline="0" fieldPosition="0">
        <references count="2">
          <reference field="22" count="1" selected="0">
            <x v="59"/>
          </reference>
          <reference field="26" count="1">
            <x v="4"/>
          </reference>
        </references>
      </pivotArea>
    </format>
    <format dxfId="9097">
      <pivotArea dataOnly="0" labelOnly="1" outline="0" fieldPosition="0">
        <references count="2">
          <reference field="22" count="1" selected="0">
            <x v="60"/>
          </reference>
          <reference field="26" count="1">
            <x v="1"/>
          </reference>
        </references>
      </pivotArea>
    </format>
    <format dxfId="9098">
      <pivotArea dataOnly="0" labelOnly="1" outline="0" fieldPosition="0">
        <references count="2">
          <reference field="22" count="1" selected="0">
            <x v="61"/>
          </reference>
          <reference field="26" count="1">
            <x v="10"/>
          </reference>
        </references>
      </pivotArea>
    </format>
    <format dxfId="9099">
      <pivotArea dataOnly="0" labelOnly="1" outline="0" fieldPosition="0">
        <references count="2">
          <reference field="22" count="1" selected="0">
            <x v="62"/>
          </reference>
          <reference field="26" count="1">
            <x v="11"/>
          </reference>
        </references>
      </pivotArea>
    </format>
    <format dxfId="9100">
      <pivotArea dataOnly="0" labelOnly="1" outline="0" fieldPosition="0">
        <references count="2">
          <reference field="22" count="1" selected="0">
            <x v="63"/>
          </reference>
          <reference field="26" count="1">
            <x v="9"/>
          </reference>
        </references>
      </pivotArea>
    </format>
    <format dxfId="9101">
      <pivotArea dataOnly="0" labelOnly="1" outline="0" fieldPosition="0">
        <references count="2">
          <reference field="22" count="1" selected="0">
            <x v="64"/>
          </reference>
          <reference field="26" count="1">
            <x v="12"/>
          </reference>
        </references>
      </pivotArea>
    </format>
    <format dxfId="9102">
      <pivotArea dataOnly="0" labelOnly="1" outline="0" fieldPosition="0">
        <references count="2">
          <reference field="22" count="1" selected="0">
            <x v="65"/>
          </reference>
          <reference field="26" count="1">
            <x v="0"/>
          </reference>
        </references>
      </pivotArea>
    </format>
    <format dxfId="9103">
      <pivotArea dataOnly="0" labelOnly="1" outline="0" fieldPosition="0">
        <references count="2">
          <reference field="22" count="1" selected="0">
            <x v="66"/>
          </reference>
          <reference field="26" count="1">
            <x v="1"/>
          </reference>
        </references>
      </pivotArea>
    </format>
    <format dxfId="9104">
      <pivotArea dataOnly="0" labelOnly="1" outline="0" fieldPosition="0">
        <references count="2">
          <reference field="22" count="1" selected="0">
            <x v="67"/>
          </reference>
          <reference field="26" count="1">
            <x v="11"/>
          </reference>
        </references>
      </pivotArea>
    </format>
    <format dxfId="9105">
      <pivotArea dataOnly="0" labelOnly="1" outline="0" fieldPosition="0">
        <references count="2">
          <reference field="22" count="1" selected="0">
            <x v="68"/>
          </reference>
          <reference field="26" count="1">
            <x v="10"/>
          </reference>
        </references>
      </pivotArea>
    </format>
    <format dxfId="9106">
      <pivotArea dataOnly="0" labelOnly="1" outline="0" fieldPosition="0">
        <references count="2">
          <reference field="22" count="1" selected="0">
            <x v="69"/>
          </reference>
          <reference field="26" count="1">
            <x v="5"/>
          </reference>
        </references>
      </pivotArea>
    </format>
    <format dxfId="9107">
      <pivotArea dataOnly="0" labelOnly="1" outline="0" fieldPosition="0">
        <references count="2">
          <reference field="22" count="1" selected="0">
            <x v="70"/>
          </reference>
          <reference field="26" count="1">
            <x v="3"/>
          </reference>
        </references>
      </pivotArea>
    </format>
    <format dxfId="9108">
      <pivotArea dataOnly="0" labelOnly="1" outline="0" fieldPosition="0">
        <references count="2">
          <reference field="22" count="1" selected="0">
            <x v="71"/>
          </reference>
          <reference field="26" count="1">
            <x v="6"/>
          </reference>
        </references>
      </pivotArea>
    </format>
    <format dxfId="9109">
      <pivotArea dataOnly="0" labelOnly="1" outline="0" fieldPosition="0">
        <references count="2">
          <reference field="22" count="1" selected="0">
            <x v="72"/>
          </reference>
          <reference field="26" count="1">
            <x v="2"/>
          </reference>
        </references>
      </pivotArea>
    </format>
    <format dxfId="9110">
      <pivotArea dataOnly="0" labelOnly="1" outline="0" fieldPosition="0">
        <references count="2">
          <reference field="22" count="1" selected="0">
            <x v="73"/>
          </reference>
          <reference field="26" count="1">
            <x v="4"/>
          </reference>
        </references>
      </pivotArea>
    </format>
    <format dxfId="9111">
      <pivotArea dataOnly="0" labelOnly="1" outline="0" fieldPosition="0">
        <references count="2">
          <reference field="22" count="1" selected="0">
            <x v="74"/>
          </reference>
          <reference field="26" count="1">
            <x v="9"/>
          </reference>
        </references>
      </pivotArea>
    </format>
    <format dxfId="9112">
      <pivotArea dataOnly="0" labelOnly="1" outline="0" fieldPosition="0">
        <references count="2">
          <reference field="22" count="1" selected="0">
            <x v="75"/>
          </reference>
          <reference field="26" count="1">
            <x v="8"/>
          </reference>
        </references>
      </pivotArea>
    </format>
    <format dxfId="9113">
      <pivotArea dataOnly="0" labelOnly="1" outline="0" fieldPosition="0">
        <references count="2">
          <reference field="22" count="1" selected="0">
            <x v="76"/>
          </reference>
          <reference field="26" count="1">
            <x v="6"/>
          </reference>
        </references>
      </pivotArea>
    </format>
    <format dxfId="9114">
      <pivotArea dataOnly="0" labelOnly="1" outline="0" fieldPosition="0">
        <references count="2">
          <reference field="22" count="1" selected="0">
            <x v="77"/>
          </reference>
          <reference field="26" count="1">
            <x v="1"/>
          </reference>
        </references>
      </pivotArea>
    </format>
    <format dxfId="9115">
      <pivotArea dataOnly="0" labelOnly="1" outline="0" fieldPosition="0">
        <references count="2">
          <reference field="22" count="1" selected="0">
            <x v="78"/>
          </reference>
          <reference field="26" count="1">
            <x v="0"/>
          </reference>
        </references>
      </pivotArea>
    </format>
    <format dxfId="9116">
      <pivotArea dataOnly="0" labelOnly="1" outline="0" fieldPosition="0">
        <references count="2">
          <reference field="22" count="1" selected="0">
            <x v="79"/>
          </reference>
          <reference field="26" count="1">
            <x v="2"/>
          </reference>
        </references>
      </pivotArea>
    </format>
    <format dxfId="9117">
      <pivotArea dataOnly="0" labelOnly="1" outline="0" fieldPosition="0">
        <references count="2">
          <reference field="22" count="1" selected="0">
            <x v="80"/>
          </reference>
          <reference field="26" count="1">
            <x v="3"/>
          </reference>
        </references>
      </pivotArea>
    </format>
    <format dxfId="9118">
      <pivotArea dataOnly="0" labelOnly="1" outline="0" fieldPosition="0">
        <references count="2">
          <reference field="22" count="1" selected="0">
            <x v="81"/>
          </reference>
          <reference field="26" count="1">
            <x v="10"/>
          </reference>
        </references>
      </pivotArea>
    </format>
    <format dxfId="9119">
      <pivotArea dataOnly="0" labelOnly="1" outline="0" fieldPosition="0">
        <references count="2">
          <reference field="22" count="1" selected="0">
            <x v="82"/>
          </reference>
          <reference field="26" count="1">
            <x v="11"/>
          </reference>
        </references>
      </pivotArea>
    </format>
    <format dxfId="9120">
      <pivotArea dataOnly="0" labelOnly="1" outline="0" fieldPosition="0">
        <references count="2">
          <reference field="22" count="1" selected="0">
            <x v="83"/>
          </reference>
          <reference field="26" count="1">
            <x v="4"/>
          </reference>
        </references>
      </pivotArea>
    </format>
    <format dxfId="9121">
      <pivotArea dataOnly="0" labelOnly="1" outline="0" fieldPosition="0">
        <references count="2">
          <reference field="22" count="1" selected="0">
            <x v="84"/>
          </reference>
          <reference field="26" count="1">
            <x v="7"/>
          </reference>
        </references>
      </pivotArea>
    </format>
    <format dxfId="9122">
      <pivotArea dataOnly="0" labelOnly="1" outline="0" fieldPosition="0">
        <references count="2">
          <reference field="22" count="1" selected="0">
            <x v="85"/>
          </reference>
          <reference field="26" count="1">
            <x v="2"/>
          </reference>
        </references>
      </pivotArea>
    </format>
    <format dxfId="9123">
      <pivotArea dataOnly="0" labelOnly="1" outline="0" fieldPosition="0">
        <references count="2">
          <reference field="22" count="1" selected="0">
            <x v="86"/>
          </reference>
          <reference field="26" count="1">
            <x v="1"/>
          </reference>
        </references>
      </pivotArea>
    </format>
    <format dxfId="9124">
      <pivotArea dataOnly="0" labelOnly="1" outline="0" fieldPosition="0">
        <references count="2">
          <reference field="22" count="1" selected="0">
            <x v="87"/>
          </reference>
          <reference field="26" count="1">
            <x v="0"/>
          </reference>
        </references>
      </pivotArea>
    </format>
    <format dxfId="9125">
      <pivotArea dataOnly="0" labelOnly="1" outline="0" fieldPosition="0">
        <references count="2">
          <reference field="22" count="1" selected="0">
            <x v="88"/>
          </reference>
          <reference field="26" count="1">
            <x v="6"/>
          </reference>
        </references>
      </pivotArea>
    </format>
    <format dxfId="9126">
      <pivotArea dataOnly="0" labelOnly="1" outline="0" fieldPosition="0">
        <references count="2">
          <reference field="22" count="1" selected="0">
            <x v="89"/>
          </reference>
          <reference field="26" count="1">
            <x v="3"/>
          </reference>
        </references>
      </pivotArea>
    </format>
    <format dxfId="9127">
      <pivotArea dataOnly="0" labelOnly="1" outline="0" fieldPosition="0">
        <references count="2">
          <reference field="22" count="1" selected="0">
            <x v="90"/>
          </reference>
          <reference field="26" count="1">
            <x v="10"/>
          </reference>
        </references>
      </pivotArea>
    </format>
    <format dxfId="9128">
      <pivotArea dataOnly="0" labelOnly="1" outline="0" fieldPosition="0">
        <references count="2">
          <reference field="22" count="1" selected="0">
            <x v="91"/>
          </reference>
          <reference field="26" count="1">
            <x v="4"/>
          </reference>
        </references>
      </pivotArea>
    </format>
    <format dxfId="9129">
      <pivotArea dataOnly="0" labelOnly="1" outline="0" fieldPosition="0">
        <references count="2">
          <reference field="22" count="1" selected="0">
            <x v="92"/>
          </reference>
          <reference field="26" count="1">
            <x v="12"/>
          </reference>
        </references>
      </pivotArea>
    </format>
    <format dxfId="9130">
      <pivotArea dataOnly="0" labelOnly="1" outline="0" fieldPosition="0">
        <references count="2">
          <reference field="22" count="1" selected="0">
            <x v="93"/>
          </reference>
          <reference field="26" count="1">
            <x v="11"/>
          </reference>
        </references>
      </pivotArea>
    </format>
    <format dxfId="9131">
      <pivotArea dataOnly="0" labelOnly="1" outline="0" fieldPosition="0">
        <references count="2">
          <reference field="22" count="1" selected="0">
            <x v="94"/>
          </reference>
          <reference field="26" count="1">
            <x v="5"/>
          </reference>
        </references>
      </pivotArea>
    </format>
    <format dxfId="9132">
      <pivotArea dataOnly="0" labelOnly="1" outline="0" fieldPosition="0">
        <references count="2">
          <reference field="22" count="1" selected="0">
            <x v="95"/>
          </reference>
          <reference field="26" count="1">
            <x v="8"/>
          </reference>
        </references>
      </pivotArea>
    </format>
    <format dxfId="9133">
      <pivotArea dataOnly="0" labelOnly="1" outline="0" fieldPosition="0">
        <references count="2">
          <reference field="22" count="1" selected="0">
            <x v="96"/>
          </reference>
          <reference field="26" count="1">
            <x v="7"/>
          </reference>
        </references>
      </pivotArea>
    </format>
    <format dxfId="9134">
      <pivotArea dataOnly="0" labelOnly="1" outline="0" fieldPosition="0">
        <references count="2">
          <reference field="22" count="1" selected="0">
            <x v="97"/>
          </reference>
          <reference field="26" count="1">
            <x v="9"/>
          </reference>
        </references>
      </pivotArea>
    </format>
    <format dxfId="9135">
      <pivotArea dataOnly="0" labelOnly="1" outline="0" fieldPosition="0">
        <references count="2">
          <reference field="22" count="1" selected="0">
            <x v="99"/>
          </reference>
          <reference field="26" count="1">
            <x v="0"/>
          </reference>
        </references>
      </pivotArea>
    </format>
    <format dxfId="9136">
      <pivotArea dataOnly="0" labelOnly="1" outline="0" fieldPosition="0">
        <references count="2">
          <reference field="22" count="1" selected="0">
            <x v="98"/>
          </reference>
          <reference field="26" count="1">
            <x v="2"/>
          </reference>
        </references>
      </pivotArea>
    </format>
    <format dxfId="9137">
      <pivotArea dataOnly="0" labelOnly="1" outline="0" fieldPosition="0">
        <references count="2">
          <reference field="22" count="1" selected="0">
            <x v="100"/>
          </reference>
          <reference field="26" count="1">
            <x v="10"/>
          </reference>
        </references>
      </pivotArea>
    </format>
    <format dxfId="9138">
      <pivotArea dataOnly="0" labelOnly="1" outline="0" fieldPosition="0">
        <references count="2">
          <reference field="22" count="1" selected="0">
            <x v="101"/>
          </reference>
          <reference field="26" count="1">
            <x v="1"/>
          </reference>
        </references>
      </pivotArea>
    </format>
    <format dxfId="9139">
      <pivotArea dataOnly="0" labelOnly="1" outline="0" fieldPosition="0">
        <references count="2">
          <reference field="22" count="1" selected="0">
            <x v="102"/>
          </reference>
          <reference field="26" count="1">
            <x v="11"/>
          </reference>
        </references>
      </pivotArea>
    </format>
    <format dxfId="9140">
      <pivotArea dataOnly="0" labelOnly="1" outline="0" fieldPosition="0">
        <references count="2">
          <reference field="22" count="1" selected="0">
            <x v="103"/>
          </reference>
          <reference field="26" count="1">
            <x v="9"/>
          </reference>
        </references>
      </pivotArea>
    </format>
    <format dxfId="9141">
      <pivotArea dataOnly="0" labelOnly="1" outline="0" fieldPosition="0">
        <references count="2">
          <reference field="22" count="1" selected="0">
            <x v="104"/>
          </reference>
          <reference field="26" count="1">
            <x v="3"/>
          </reference>
        </references>
      </pivotArea>
    </format>
    <format dxfId="9142">
      <pivotArea dataOnly="0" labelOnly="1" outline="0" fieldPosition="0">
        <references count="2">
          <reference field="22" count="1" selected="0">
            <x v="105"/>
          </reference>
          <reference field="26" count="1">
            <x v="6"/>
          </reference>
        </references>
      </pivotArea>
    </format>
    <format dxfId="9143">
      <pivotArea dataOnly="0" labelOnly="1" outline="0" fieldPosition="0">
        <references count="2">
          <reference field="22" count="1" selected="0">
            <x v="106"/>
          </reference>
          <reference field="26" count="1">
            <x v="5"/>
          </reference>
        </references>
      </pivotArea>
    </format>
    <format dxfId="9144">
      <pivotArea dataOnly="0" labelOnly="1" outline="0" fieldPosition="0">
        <references count="2">
          <reference field="22" count="1" selected="0">
            <x v="107"/>
          </reference>
          <reference field="26" count="1">
            <x v="4"/>
          </reference>
        </references>
      </pivotArea>
    </format>
    <format dxfId="9145">
      <pivotArea dataOnly="0" labelOnly="1" outline="0" fieldPosition="0">
        <references count="2">
          <reference field="22" count="1" selected="0">
            <x v="108"/>
          </reference>
          <reference field="26" count="1">
            <x v="12"/>
          </reference>
        </references>
      </pivotArea>
    </format>
    <format dxfId="9146">
      <pivotArea dataOnly="0" labelOnly="1" outline="0" fieldPosition="0">
        <references count="2">
          <reference field="22" count="1" selected="0">
            <x v="109"/>
          </reference>
          <reference field="26" count="1">
            <x v="10"/>
          </reference>
        </references>
      </pivotArea>
    </format>
    <format dxfId="9147">
      <pivotArea dataOnly="0" labelOnly="1" outline="0" fieldPosition="0">
        <references count="2">
          <reference field="22" count="1" selected="0">
            <x v="110"/>
          </reference>
          <reference field="26" count="1">
            <x v="5"/>
          </reference>
        </references>
      </pivotArea>
    </format>
    <format dxfId="9148">
      <pivotArea dataOnly="0" labelOnly="1" outline="0" fieldPosition="0">
        <references count="2">
          <reference field="22" count="1" selected="0">
            <x v="111"/>
          </reference>
          <reference field="26" count="1">
            <x v="3"/>
          </reference>
        </references>
      </pivotArea>
    </format>
    <format dxfId="9149">
      <pivotArea dataOnly="0" labelOnly="1" outline="0" fieldPosition="0">
        <references count="2">
          <reference field="22" count="1" selected="0">
            <x v="112"/>
          </reference>
          <reference field="26" count="1">
            <x v="2"/>
          </reference>
        </references>
      </pivotArea>
    </format>
    <format dxfId="9150">
      <pivotArea dataOnly="0" labelOnly="1" outline="0" fieldPosition="0">
        <references count="2">
          <reference field="22" count="1" selected="0">
            <x v="113"/>
          </reference>
          <reference field="26" count="1">
            <x v="11"/>
          </reference>
        </references>
      </pivotArea>
    </format>
    <format dxfId="9151">
      <pivotArea dataOnly="0" labelOnly="1" outline="0" fieldPosition="0">
        <references count="2">
          <reference field="22" count="1" selected="0">
            <x v="114"/>
          </reference>
          <reference field="26" count="1">
            <x v="8"/>
          </reference>
        </references>
      </pivotArea>
    </format>
    <format dxfId="9152">
      <pivotArea dataOnly="0" labelOnly="1" outline="0" fieldPosition="0">
        <references count="2">
          <reference field="22" count="1" selected="0">
            <x v="115"/>
          </reference>
          <reference field="26" count="1">
            <x v="6"/>
          </reference>
        </references>
      </pivotArea>
    </format>
    <format dxfId="9153">
      <pivotArea dataOnly="0" labelOnly="1" outline="0" fieldPosition="0">
        <references count="2">
          <reference field="22" count="1" selected="0">
            <x v="116"/>
          </reference>
          <reference field="26" count="1">
            <x v="9"/>
          </reference>
        </references>
      </pivotArea>
    </format>
    <format dxfId="9154">
      <pivotArea dataOnly="0" labelOnly="1" outline="0" fieldPosition="0">
        <references count="2">
          <reference field="22" count="1" selected="0">
            <x v="117"/>
          </reference>
          <reference field="26" count="1">
            <x v="4"/>
          </reference>
        </references>
      </pivotArea>
    </format>
    <format dxfId="9155">
      <pivotArea dataOnly="0" labelOnly="1" outline="0" fieldPosition="0">
        <references count="2">
          <reference field="22" count="1" selected="0">
            <x v="118"/>
          </reference>
          <reference field="26" count="1">
            <x v="1"/>
          </reference>
        </references>
      </pivotArea>
    </format>
    <format dxfId="9156">
      <pivotArea dataOnly="0" labelOnly="1" outline="0" fieldPosition="0">
        <references count="2">
          <reference field="22" count="1" selected="0">
            <x v="119"/>
          </reference>
          <reference field="26" count="1">
            <x v="0"/>
          </reference>
        </references>
      </pivotArea>
    </format>
    <format dxfId="9157">
      <pivotArea dataOnly="0" labelOnly="1" outline="0" fieldPosition="0">
        <references count="2">
          <reference field="22" count="1" selected="0">
            <x v="120"/>
          </reference>
          <reference field="26" count="1">
            <x v="10"/>
          </reference>
        </references>
      </pivotArea>
    </format>
    <format dxfId="9158">
      <pivotArea dataOnly="0" labelOnly="1" outline="0" fieldPosition="0">
        <references count="2">
          <reference field="22" count="1" selected="0">
            <x v="121"/>
          </reference>
          <reference field="26" count="1">
            <x v="11"/>
          </reference>
        </references>
      </pivotArea>
    </format>
    <format dxfId="9159">
      <pivotArea dataOnly="0" labelOnly="1" outline="0" fieldPosition="0">
        <references count="2">
          <reference field="22" count="1" selected="0">
            <x v="122"/>
          </reference>
          <reference field="26" count="1">
            <x v="5"/>
          </reference>
        </references>
      </pivotArea>
    </format>
    <format dxfId="9160">
      <pivotArea dataOnly="0" labelOnly="1" outline="0" fieldPosition="0">
        <references count="2">
          <reference field="22" count="1" selected="0">
            <x v="123"/>
          </reference>
          <reference field="26" count="1">
            <x v="4"/>
          </reference>
        </references>
      </pivotArea>
    </format>
    <format dxfId="9161">
      <pivotArea dataOnly="0" labelOnly="1" outline="0" fieldPosition="0">
        <references count="2">
          <reference field="22" count="1" selected="0">
            <x v="124"/>
          </reference>
          <reference field="26" count="1">
            <x v="0"/>
          </reference>
        </references>
      </pivotArea>
    </format>
    <format dxfId="9162">
      <pivotArea dataOnly="0" labelOnly="1" outline="0" fieldPosition="0">
        <references count="2">
          <reference field="22" count="1" selected="0">
            <x v="125"/>
          </reference>
          <reference field="26" count="1">
            <x v="1"/>
          </reference>
        </references>
      </pivotArea>
    </format>
    <format dxfId="9163">
      <pivotArea dataOnly="0" labelOnly="1" outline="0" fieldPosition="0">
        <references count="2">
          <reference field="22" count="1" selected="0">
            <x v="126"/>
          </reference>
          <reference field="26" count="1">
            <x v="2"/>
          </reference>
        </references>
      </pivotArea>
    </format>
    <format dxfId="9164">
      <pivotArea dataOnly="0" labelOnly="1" outline="0" fieldPosition="0">
        <references count="2">
          <reference field="22" count="1" selected="0">
            <x v="127"/>
          </reference>
          <reference field="26" count="1">
            <x v="3"/>
          </reference>
        </references>
      </pivotArea>
    </format>
    <format dxfId="9165">
      <pivotArea dataOnly="0" labelOnly="1" outline="0" fieldPosition="0">
        <references count="2">
          <reference field="22" count="1" selected="0">
            <x v="128"/>
          </reference>
          <reference field="26" count="1">
            <x v="6"/>
          </reference>
        </references>
      </pivotArea>
    </format>
    <format dxfId="9166">
      <pivotArea dataOnly="0" labelOnly="1" outline="0" fieldPosition="0">
        <references count="2">
          <reference field="22" count="1" selected="0">
            <x v="129"/>
          </reference>
          <reference field="26" count="1">
            <x v="2"/>
          </reference>
        </references>
      </pivotArea>
    </format>
    <format dxfId="9167">
      <pivotArea dataOnly="0" labelOnly="1" outline="0" fieldPosition="0">
        <references count="2">
          <reference field="22" count="1" selected="0">
            <x v="130"/>
          </reference>
          <reference field="26" count="1">
            <x v="0"/>
          </reference>
        </references>
      </pivotArea>
    </format>
    <format dxfId="9168">
      <pivotArea dataOnly="0" labelOnly="1" outline="0" fieldPosition="0">
        <references count="2">
          <reference field="22" count="1" selected="0">
            <x v="131"/>
          </reference>
          <reference field="26" count="1">
            <x v="1"/>
          </reference>
        </references>
      </pivotArea>
    </format>
    <format dxfId="9169">
      <pivotArea dataOnly="0" labelOnly="1" outline="0" fieldPosition="0">
        <references count="2">
          <reference field="22" count="1" selected="0">
            <x v="132"/>
          </reference>
          <reference field="26" count="1">
            <x v="3"/>
          </reference>
        </references>
      </pivotArea>
    </format>
    <format dxfId="9170">
      <pivotArea dataOnly="0" labelOnly="1" outline="0" fieldPosition="0">
        <references count="2">
          <reference field="22" count="1" selected="0">
            <x v="133"/>
          </reference>
          <reference field="26" count="1">
            <x v="5"/>
          </reference>
        </references>
      </pivotArea>
    </format>
    <format dxfId="9171">
      <pivotArea dataOnly="0" labelOnly="1" outline="0" fieldPosition="0">
        <references count="2">
          <reference field="22" count="1" selected="0">
            <x v="134"/>
          </reference>
          <reference field="26" count="1">
            <x v="10"/>
          </reference>
        </references>
      </pivotArea>
    </format>
    <format dxfId="9172">
      <pivotArea dataOnly="0" labelOnly="1" outline="0" fieldPosition="0">
        <references count="2">
          <reference field="22" count="1" selected="0">
            <x v="135"/>
          </reference>
          <reference field="26" count="1">
            <x v="6"/>
          </reference>
        </references>
      </pivotArea>
    </format>
    <format dxfId="9173">
      <pivotArea dataOnly="0" labelOnly="1" outline="0" fieldPosition="0">
        <references count="2">
          <reference field="22" count="1" selected="0">
            <x v="136"/>
          </reference>
          <reference field="26" count="1">
            <x v="11"/>
          </reference>
        </references>
      </pivotArea>
    </format>
    <format dxfId="9174">
      <pivotArea dataOnly="0" labelOnly="1" outline="0" fieldPosition="0">
        <references count="2">
          <reference field="22" count="1" selected="0">
            <x v="137"/>
          </reference>
          <reference field="26" count="1">
            <x v="7"/>
          </reference>
        </references>
      </pivotArea>
    </format>
    <format dxfId="9175">
      <pivotArea dataOnly="0" labelOnly="1" outline="0" fieldPosition="0">
        <references count="2">
          <reference field="22" count="1" selected="0">
            <x v="138"/>
          </reference>
          <reference field="26" count="1">
            <x v="9"/>
          </reference>
        </references>
      </pivotArea>
    </format>
    <format dxfId="9176">
      <pivotArea dataOnly="0" labelOnly="1" outline="0" fieldPosition="0">
        <references count="2">
          <reference field="22" count="1" selected="0">
            <x v="139"/>
          </reference>
          <reference field="26" count="1">
            <x v="4"/>
          </reference>
        </references>
      </pivotArea>
    </format>
    <format dxfId="9177">
      <pivotArea dataOnly="0" labelOnly="1" outline="0" fieldPosition="0">
        <references count="2">
          <reference field="22" count="1" selected="0">
            <x v="140"/>
          </reference>
          <reference field="26" count="1">
            <x v="8"/>
          </reference>
        </references>
      </pivotArea>
    </format>
    <format dxfId="9178">
      <pivotArea dataOnly="0" labelOnly="1" outline="0" fieldPosition="0">
        <references count="2">
          <reference field="22" count="1" selected="0">
            <x v="141"/>
          </reference>
          <reference field="26" count="1">
            <x v="13"/>
          </reference>
        </references>
      </pivotArea>
    </format>
    <format dxfId="9179">
      <pivotArea dataOnly="0" labelOnly="1" outline="0" fieldPosition="0">
        <references count="2">
          <reference field="22" count="1" selected="0">
            <x v="142"/>
          </reference>
          <reference field="26" count="1">
            <x v="8"/>
          </reference>
        </references>
      </pivotArea>
    </format>
    <format dxfId="9180">
      <pivotArea dataOnly="0" labelOnly="1" outline="0" fieldPosition="0">
        <references count="2">
          <reference field="22" count="1" selected="0">
            <x v="143"/>
          </reference>
          <reference field="26" count="1">
            <x v="4"/>
          </reference>
        </references>
      </pivotArea>
    </format>
    <format dxfId="9181">
      <pivotArea dataOnly="0" labelOnly="1" outline="0" fieldPosition="0">
        <references count="2">
          <reference field="22" count="1" selected="0">
            <x v="144"/>
          </reference>
          <reference field="26" count="1">
            <x v="1"/>
          </reference>
        </references>
      </pivotArea>
    </format>
    <format dxfId="9182">
      <pivotArea dataOnly="0" labelOnly="1" outline="0" fieldPosition="0">
        <references count="2">
          <reference field="22" count="1" selected="0">
            <x v="145"/>
          </reference>
          <reference field="26" count="1">
            <x v="0"/>
          </reference>
        </references>
      </pivotArea>
    </format>
    <format dxfId="9183">
      <pivotArea dataOnly="0" labelOnly="1" outline="0" fieldPosition="0">
        <references count="2">
          <reference field="22" count="1" selected="0">
            <x v="146"/>
          </reference>
          <reference field="26" count="1">
            <x v="9"/>
          </reference>
        </references>
      </pivotArea>
    </format>
    <format dxfId="9184">
      <pivotArea dataOnly="0" labelOnly="1" outline="0" fieldPosition="0">
        <references count="2">
          <reference field="22" count="1" selected="0">
            <x v="147"/>
          </reference>
          <reference field="26" count="1">
            <x v="2"/>
          </reference>
        </references>
      </pivotArea>
    </format>
    <format dxfId="9185">
      <pivotArea dataOnly="0" labelOnly="1" outline="0" fieldPosition="0">
        <references count="2">
          <reference field="22" count="1" selected="0">
            <x v="148"/>
          </reference>
          <reference field="26" count="1">
            <x v="5"/>
          </reference>
        </references>
      </pivotArea>
    </format>
    <format dxfId="9186">
      <pivotArea dataOnly="0" labelOnly="1" outline="0" fieldPosition="0">
        <references count="2">
          <reference field="22" count="1" selected="0">
            <x v="149"/>
          </reference>
          <reference field="26" count="1">
            <x v="10"/>
          </reference>
        </references>
      </pivotArea>
    </format>
    <format dxfId="9187">
      <pivotArea dataOnly="0" labelOnly="1" outline="0" fieldPosition="0">
        <references count="2">
          <reference field="22" count="1" selected="0">
            <x v="150"/>
          </reference>
          <reference field="26" count="1">
            <x v="3"/>
          </reference>
        </references>
      </pivotArea>
    </format>
    <format dxfId="9188">
      <pivotArea dataOnly="0" labelOnly="1" outline="0" fieldPosition="0">
        <references count="2">
          <reference field="22" count="1" selected="0">
            <x v="151"/>
          </reference>
          <reference field="26" count="1">
            <x v="11"/>
          </reference>
        </references>
      </pivotArea>
    </format>
    <format dxfId="9189">
      <pivotArea dataOnly="0" labelOnly="1" outline="0" fieldPosition="0">
        <references count="2">
          <reference field="22" count="1" selected="0">
            <x v="152"/>
          </reference>
          <reference field="26" count="1">
            <x v="17"/>
          </reference>
        </references>
      </pivotArea>
    </format>
    <format dxfId="9190">
      <pivotArea dataOnly="0" labelOnly="1" outline="0" fieldPosition="0">
        <references count="2">
          <reference field="22" count="1" selected="0">
            <x v="153"/>
          </reference>
          <reference field="26" count="1">
            <x v="14"/>
          </reference>
        </references>
      </pivotArea>
    </format>
    <format dxfId="9191">
      <pivotArea dataOnly="0" labelOnly="1" outline="0" fieldPosition="0">
        <references count="2">
          <reference field="22" count="1" selected="0">
            <x v="154"/>
          </reference>
          <reference field="26" count="1">
            <x v="15"/>
          </reference>
        </references>
      </pivotArea>
    </format>
    <format dxfId="9192">
      <pivotArea dataOnly="0" labelOnly="1" outline="0" fieldPosition="0">
        <references count="2">
          <reference field="22" count="1" selected="0">
            <x v="155"/>
          </reference>
          <reference field="26" count="1">
            <x v="16"/>
          </reference>
        </references>
      </pivotArea>
    </format>
    <format dxfId="9193">
      <pivotArea dataOnly="0" labelOnly="1" outline="0" fieldPosition="0">
        <references count="2">
          <reference field="22" count="1" selected="0">
            <x v="156"/>
          </reference>
          <reference field="26" count="1">
            <x v="18"/>
          </reference>
        </references>
      </pivotArea>
    </format>
    <format dxfId="9194">
      <pivotArea dataOnly="0" labelOnly="1" outline="0" fieldPosition="0">
        <references count="2">
          <reference field="22" count="1" selected="0">
            <x v="157"/>
          </reference>
          <reference field="26" count="1">
            <x v="12"/>
          </reference>
        </references>
      </pivotArea>
    </format>
    <format dxfId="9195">
      <pivotArea dataOnly="0" labelOnly="1" outline="0" fieldPosition="0">
        <references count="2">
          <reference field="22" count="1" selected="0">
            <x v="158"/>
          </reference>
          <reference field="26" count="1">
            <x v="1"/>
          </reference>
        </references>
      </pivotArea>
    </format>
    <format dxfId="9196">
      <pivotArea dataOnly="0" labelOnly="1" outline="0" fieldPosition="0">
        <references count="2">
          <reference field="22" count="1" selected="0">
            <x v="159"/>
          </reference>
          <reference field="26" count="1">
            <x v="7"/>
          </reference>
        </references>
      </pivotArea>
    </format>
    <format dxfId="9197">
      <pivotArea dataOnly="0" labelOnly="1" outline="0" fieldPosition="0">
        <references count="2">
          <reference field="22" count="1" selected="0">
            <x v="160"/>
          </reference>
          <reference field="26" count="1">
            <x v="0"/>
          </reference>
        </references>
      </pivotArea>
    </format>
    <format dxfId="9198">
      <pivotArea dataOnly="0" labelOnly="1" outline="0" fieldPosition="0">
        <references count="2">
          <reference field="22" count="1" selected="0">
            <x v="161"/>
          </reference>
          <reference field="26" count="1">
            <x v="10"/>
          </reference>
        </references>
      </pivotArea>
    </format>
    <format dxfId="9199">
      <pivotArea dataOnly="0" labelOnly="1" outline="0" fieldPosition="0">
        <references count="2">
          <reference field="22" count="1" selected="0">
            <x v="162"/>
          </reference>
          <reference field="26" count="1">
            <x v="6"/>
          </reference>
        </references>
      </pivotArea>
    </format>
    <format dxfId="9200">
      <pivotArea dataOnly="0" labelOnly="1" outline="0" fieldPosition="0">
        <references count="2">
          <reference field="22" count="1" selected="0">
            <x v="163"/>
          </reference>
          <reference field="26" count="1">
            <x v="11"/>
          </reference>
        </references>
      </pivotArea>
    </format>
    <format dxfId="9201">
      <pivotArea dataOnly="0" labelOnly="1" outline="0" fieldPosition="0">
        <references count="2">
          <reference field="22" count="1" selected="0">
            <x v="164"/>
          </reference>
          <reference field="26" count="1">
            <x v="9"/>
          </reference>
        </references>
      </pivotArea>
    </format>
    <format dxfId="9202">
      <pivotArea dataOnly="0" labelOnly="1" outline="0" fieldPosition="0">
        <references count="2">
          <reference field="22" count="1" selected="0">
            <x v="165"/>
          </reference>
          <reference field="26" count="1">
            <x v="3"/>
          </reference>
        </references>
      </pivotArea>
    </format>
    <format dxfId="9203">
      <pivotArea dataOnly="0" labelOnly="1" outline="0" fieldPosition="0">
        <references count="2">
          <reference field="22" count="1" selected="0">
            <x v="166"/>
          </reference>
          <reference field="26" count="1">
            <x v="2"/>
          </reference>
        </references>
      </pivotArea>
    </format>
    <format dxfId="9204">
      <pivotArea dataOnly="0" labelOnly="1" outline="0" fieldPosition="0">
        <references count="2">
          <reference field="22" count="1" selected="0">
            <x v="167"/>
          </reference>
          <reference field="26" count="1">
            <x v="4"/>
          </reference>
        </references>
      </pivotArea>
    </format>
    <format dxfId="9205">
      <pivotArea dataOnly="0" labelOnly="1" outline="0" fieldPosition="0">
        <references count="2">
          <reference field="22" count="1" selected="0">
            <x v="169"/>
          </reference>
          <reference field="26" count="1">
            <x v="2"/>
          </reference>
        </references>
      </pivotArea>
    </format>
    <format dxfId="9206">
      <pivotArea dataOnly="0" labelOnly="1" outline="0" fieldPosition="0">
        <references count="2">
          <reference field="22" count="1" selected="0">
            <x v="170"/>
          </reference>
          <reference field="26" count="1">
            <x v="0"/>
          </reference>
        </references>
      </pivotArea>
    </format>
    <format dxfId="9207">
      <pivotArea dataOnly="0" labelOnly="1" outline="0" fieldPosition="0">
        <references count="2">
          <reference field="22" count="1" selected="0">
            <x v="171"/>
          </reference>
          <reference field="26" count="1">
            <x v="3"/>
          </reference>
        </references>
      </pivotArea>
    </format>
    <format dxfId="9208">
      <pivotArea dataOnly="0" labelOnly="1" outline="0" fieldPosition="0">
        <references count="2">
          <reference field="22" count="1" selected="0">
            <x v="172"/>
          </reference>
          <reference field="26" count="1">
            <x v="1"/>
          </reference>
        </references>
      </pivotArea>
    </format>
    <format dxfId="9209">
      <pivotArea dataOnly="0" labelOnly="1" outline="0" fieldPosition="0">
        <references count="2">
          <reference field="22" count="1" selected="0">
            <x v="173"/>
          </reference>
          <reference field="26" count="1">
            <x v="5"/>
          </reference>
        </references>
      </pivotArea>
    </format>
    <format dxfId="9210">
      <pivotArea dataOnly="0" labelOnly="1" outline="0" fieldPosition="0">
        <references count="2">
          <reference field="22" count="1" selected="0">
            <x v="174"/>
          </reference>
          <reference field="26" count="1">
            <x v="6"/>
          </reference>
        </references>
      </pivotArea>
    </format>
    <format dxfId="9211">
      <pivotArea dataOnly="0" labelOnly="1" outline="0" fieldPosition="0">
        <references count="2">
          <reference field="22" count="1" selected="0">
            <x v="175"/>
          </reference>
          <reference field="26" count="1">
            <x v="10"/>
          </reference>
        </references>
      </pivotArea>
    </format>
    <format dxfId="9212">
      <pivotArea dataOnly="0" labelOnly="1" outline="0" fieldPosition="0">
        <references count="2">
          <reference field="22" count="1" selected="0">
            <x v="176"/>
          </reference>
          <reference field="26" count="1">
            <x v="8"/>
          </reference>
        </references>
      </pivotArea>
    </format>
    <format dxfId="9213">
      <pivotArea dataOnly="0" labelOnly="1" outline="0" fieldPosition="0">
        <references count="2">
          <reference field="22" count="1" selected="0">
            <x v="177"/>
          </reference>
          <reference field="26" count="1">
            <x v="7"/>
          </reference>
        </references>
      </pivotArea>
    </format>
    <format dxfId="9214">
      <pivotArea dataOnly="0" labelOnly="1" outline="0" fieldPosition="0">
        <references count="2">
          <reference field="22" count="1" selected="0">
            <x v="178"/>
          </reference>
          <reference field="26" count="1">
            <x v="11"/>
          </reference>
        </references>
      </pivotArea>
    </format>
    <format dxfId="9215">
      <pivotArea dataOnly="0" labelOnly="1" outline="0" fieldPosition="0">
        <references count="2">
          <reference field="22" count="1" selected="0">
            <x v="179"/>
          </reference>
          <reference field="26" count="1">
            <x v="12"/>
          </reference>
        </references>
      </pivotArea>
    </format>
    <format dxfId="9216">
      <pivotArea dataOnly="0" labelOnly="1" outline="0" fieldPosition="0">
        <references count="2">
          <reference field="22" count="1" selected="0">
            <x v="180"/>
          </reference>
          <reference field="26" count="1">
            <x v="1"/>
          </reference>
        </references>
      </pivotArea>
    </format>
    <format dxfId="9217">
      <pivotArea dataOnly="0" labelOnly="1" outline="0" fieldPosition="0">
        <references count="2">
          <reference field="22" count="1" selected="0">
            <x v="181"/>
          </reference>
          <reference field="26" count="1">
            <x v="0"/>
          </reference>
        </references>
      </pivotArea>
    </format>
    <format dxfId="9218">
      <pivotArea dataOnly="0" labelOnly="1" outline="0" fieldPosition="0">
        <references count="2">
          <reference field="22" count="1" selected="0">
            <x v="182"/>
          </reference>
          <reference field="26" count="1">
            <x v="3"/>
          </reference>
        </references>
      </pivotArea>
    </format>
    <format dxfId="9219">
      <pivotArea dataOnly="0" labelOnly="1" outline="0" fieldPosition="0">
        <references count="2">
          <reference field="22" count="1" selected="0">
            <x v="183"/>
          </reference>
          <reference field="26" count="1">
            <x v="2"/>
          </reference>
        </references>
      </pivotArea>
    </format>
    <format dxfId="9220">
      <pivotArea dataOnly="0" labelOnly="1" outline="0" fieldPosition="0">
        <references count="2">
          <reference field="22" count="1" selected="0">
            <x v="184"/>
          </reference>
          <reference field="26" count="1">
            <x v="6"/>
          </reference>
        </references>
      </pivotArea>
    </format>
    <format dxfId="9221">
      <pivotArea dataOnly="0" labelOnly="1" outline="0" fieldPosition="0">
        <references count="2">
          <reference field="22" count="1" selected="0">
            <x v="185"/>
          </reference>
          <reference field="26" count="1">
            <x v="10"/>
          </reference>
        </references>
      </pivotArea>
    </format>
    <format dxfId="9222">
      <pivotArea dataOnly="0" labelOnly="1" outline="0" fieldPosition="0">
        <references count="2">
          <reference field="22" count="1" selected="0">
            <x v="186"/>
          </reference>
          <reference field="26" count="1">
            <x v="11"/>
          </reference>
        </references>
      </pivotArea>
    </format>
    <format dxfId="9223">
      <pivotArea dataOnly="0" labelOnly="1" outline="0" fieldPosition="0">
        <references count="2">
          <reference field="22" count="1" selected="0">
            <x v="187"/>
          </reference>
          <reference field="26" count="1">
            <x v="4"/>
          </reference>
        </references>
      </pivotArea>
    </format>
    <format dxfId="9224">
      <pivotArea dataOnly="0" labelOnly="1" outline="0" fieldPosition="0">
        <references count="2">
          <reference field="22" count="1" selected="0">
            <x v="188"/>
          </reference>
          <reference field="26" count="1">
            <x v="12"/>
          </reference>
        </references>
      </pivotArea>
    </format>
    <format dxfId="9225">
      <pivotArea dataOnly="0" labelOnly="1" outline="0" fieldPosition="0">
        <references count="2">
          <reference field="22" count="1" selected="0">
            <x v="189"/>
          </reference>
          <reference field="26" count="1">
            <x v="5"/>
          </reference>
        </references>
      </pivotArea>
    </format>
    <format dxfId="9226">
      <pivotArea dataOnly="0" labelOnly="1" outline="0" fieldPosition="0">
        <references count="2">
          <reference field="22" count="1" selected="0">
            <x v="190"/>
          </reference>
          <reference field="26" count="1">
            <x v="2"/>
          </reference>
        </references>
      </pivotArea>
    </format>
    <format dxfId="9227">
      <pivotArea dataOnly="0" labelOnly="1" outline="0" fieldPosition="0">
        <references count="2">
          <reference field="22" count="1" selected="0">
            <x v="191"/>
          </reference>
          <reference field="26" count="1">
            <x v="1"/>
          </reference>
        </references>
      </pivotArea>
    </format>
    <format dxfId="9228">
      <pivotArea dataOnly="0" labelOnly="1" outline="0" fieldPosition="0">
        <references count="2">
          <reference field="22" count="1" selected="0">
            <x v="192"/>
          </reference>
          <reference field="26" count="1">
            <x v="6"/>
          </reference>
        </references>
      </pivotArea>
    </format>
    <format dxfId="9229">
      <pivotArea dataOnly="0" labelOnly="1" outline="0" fieldPosition="0">
        <references count="2">
          <reference field="22" count="1" selected="0">
            <x v="193"/>
          </reference>
          <reference field="26" count="1">
            <x v="0"/>
          </reference>
        </references>
      </pivotArea>
    </format>
    <format dxfId="9230">
      <pivotArea dataOnly="0" labelOnly="1" outline="0" fieldPosition="0">
        <references count="2">
          <reference field="22" count="1" selected="0">
            <x v="194"/>
          </reference>
          <reference field="26" count="1">
            <x v="3"/>
          </reference>
        </references>
      </pivotArea>
    </format>
    <format dxfId="9231">
      <pivotArea dataOnly="0" labelOnly="1" outline="0" fieldPosition="0">
        <references count="2">
          <reference field="22" count="1" selected="0">
            <x v="195"/>
          </reference>
          <reference field="26" count="1">
            <x v="10"/>
          </reference>
        </references>
      </pivotArea>
    </format>
    <format dxfId="9232">
      <pivotArea dataOnly="0" labelOnly="1" outline="0" fieldPosition="0">
        <references count="2">
          <reference field="22" count="1" selected="0">
            <x v="196"/>
          </reference>
          <reference field="26" count="1">
            <x v="11"/>
          </reference>
        </references>
      </pivotArea>
    </format>
    <format dxfId="9233">
      <pivotArea dataOnly="0" labelOnly="1" outline="0" fieldPosition="0">
        <references count="2">
          <reference field="22" count="1" selected="0">
            <x v="197"/>
          </reference>
          <reference field="26" count="1">
            <x v="7"/>
          </reference>
        </references>
      </pivotArea>
    </format>
    <format dxfId="9234">
      <pivotArea dataOnly="0" labelOnly="1" outline="0" fieldPosition="0">
        <references count="2">
          <reference field="22" count="1" selected="0">
            <x v="198"/>
          </reference>
          <reference field="26" count="1">
            <x v="4"/>
          </reference>
        </references>
      </pivotArea>
    </format>
    <format dxfId="9235">
      <pivotArea dataOnly="0" labelOnly="1" outline="0" fieldPosition="0">
        <references count="2">
          <reference field="22" count="1" selected="0">
            <x v="199"/>
          </reference>
          <reference field="26" count="1">
            <x v="11"/>
          </reference>
        </references>
      </pivotArea>
    </format>
    <format dxfId="9236">
      <pivotArea dataOnly="0" labelOnly="1" outline="0" fieldPosition="0">
        <references count="2">
          <reference field="22" count="1" selected="0">
            <x v="200"/>
          </reference>
          <reference field="26" count="1">
            <x v="1"/>
          </reference>
        </references>
      </pivotArea>
    </format>
    <format dxfId="9237">
      <pivotArea dataOnly="0" labelOnly="1" outline="0" fieldPosition="0">
        <references count="2">
          <reference field="22" count="1" selected="0">
            <x v="201"/>
          </reference>
          <reference field="26" count="1">
            <x v="3"/>
          </reference>
        </references>
      </pivotArea>
    </format>
    <format dxfId="9238">
      <pivotArea dataOnly="0" labelOnly="1" outline="0" fieldPosition="0">
        <references count="2">
          <reference field="22" count="1" selected="0">
            <x v="202"/>
          </reference>
          <reference field="26" count="1">
            <x v="5"/>
          </reference>
        </references>
      </pivotArea>
    </format>
    <format dxfId="9239">
      <pivotArea dataOnly="0" labelOnly="1" outline="0" fieldPosition="0">
        <references count="2">
          <reference field="22" count="1" selected="0">
            <x v="203"/>
          </reference>
          <reference field="26" count="1">
            <x v="6"/>
          </reference>
        </references>
      </pivotArea>
    </format>
    <format dxfId="9240">
      <pivotArea dataOnly="0" labelOnly="1" outline="0" fieldPosition="0">
        <references count="2">
          <reference field="22" count="1" selected="0">
            <x v="204"/>
          </reference>
          <reference field="26" count="1">
            <x v="10"/>
          </reference>
        </references>
      </pivotArea>
    </format>
    <format dxfId="9241">
      <pivotArea dataOnly="0" labelOnly="1" outline="0" fieldPosition="0">
        <references count="2">
          <reference field="22" count="1" selected="0">
            <x v="205"/>
          </reference>
          <reference field="26" count="1">
            <x v="4"/>
          </reference>
        </references>
      </pivotArea>
    </format>
    <format dxfId="9242">
      <pivotArea dataOnly="0" labelOnly="1" outline="0" fieldPosition="0">
        <references count="2">
          <reference field="22" count="1" selected="0">
            <x v="206"/>
          </reference>
          <reference field="26" count="1">
            <x v="7"/>
          </reference>
        </references>
      </pivotArea>
    </format>
    <format dxfId="9243">
      <pivotArea dataOnly="0" labelOnly="1" outline="0" fieldPosition="0">
        <references count="2">
          <reference field="22" count="1" selected="0">
            <x v="207"/>
          </reference>
          <reference field="26" count="1">
            <x v="2"/>
          </reference>
        </references>
      </pivotArea>
    </format>
    <format dxfId="9244">
      <pivotArea dataOnly="0" labelOnly="1" outline="0" fieldPosition="0">
        <references count="2">
          <reference field="22" count="1" selected="0">
            <x v="209"/>
          </reference>
          <reference field="26" count="1">
            <x v="3"/>
          </reference>
        </references>
      </pivotArea>
    </format>
    <format dxfId="9245">
      <pivotArea dataOnly="0" labelOnly="1" outline="0" fieldPosition="0">
        <references count="2">
          <reference field="22" count="1" selected="0">
            <x v="210"/>
          </reference>
          <reference field="26" count="1">
            <x v="0"/>
          </reference>
        </references>
      </pivotArea>
    </format>
    <format dxfId="9246">
      <pivotArea dataOnly="0" labelOnly="1" outline="0" fieldPosition="0">
        <references count="2">
          <reference field="22" count="1" selected="0">
            <x v="211"/>
          </reference>
          <reference field="26" count="1">
            <x v="5"/>
          </reference>
        </references>
      </pivotArea>
    </format>
    <format dxfId="9247">
      <pivotArea dataOnly="0" labelOnly="1" outline="0" fieldPosition="0">
        <references count="2">
          <reference field="22" count="1" selected="0">
            <x v="212"/>
          </reference>
          <reference field="26" count="1">
            <x v="1"/>
          </reference>
        </references>
      </pivotArea>
    </format>
    <format dxfId="9248">
      <pivotArea dataOnly="0" labelOnly="1" outline="0" fieldPosition="0">
        <references count="2">
          <reference field="22" count="1" selected="0">
            <x v="213"/>
          </reference>
          <reference field="26" count="1">
            <x v="10"/>
          </reference>
        </references>
      </pivotArea>
    </format>
    <format dxfId="9249">
      <pivotArea dataOnly="0" labelOnly="1" outline="0" fieldPosition="0">
        <references count="2">
          <reference field="22" count="1" selected="0">
            <x v="214"/>
          </reference>
          <reference field="26" count="1">
            <x v="4"/>
          </reference>
        </references>
      </pivotArea>
    </format>
    <format dxfId="9250">
      <pivotArea dataOnly="0" labelOnly="1" outline="0" fieldPosition="0">
        <references count="2">
          <reference field="22" count="1" selected="0">
            <x v="215"/>
          </reference>
          <reference field="26" count="1">
            <x v="11"/>
          </reference>
        </references>
      </pivotArea>
    </format>
    <format dxfId="9251">
      <pivotArea dataOnly="0" labelOnly="1" outline="0" fieldPosition="0">
        <references count="2">
          <reference field="22" count="1" selected="0">
            <x v="216"/>
          </reference>
          <reference field="26" count="1">
            <x v="7"/>
          </reference>
        </references>
      </pivotArea>
    </format>
    <format dxfId="9252">
      <pivotArea dataOnly="0" labelOnly="1" outline="0" fieldPosition="0">
        <references count="2">
          <reference field="22" count="1" selected="0">
            <x v="217"/>
          </reference>
          <reference field="26" count="1">
            <x v="9"/>
          </reference>
        </references>
      </pivotArea>
    </format>
    <format dxfId="9253">
      <pivotArea dataOnly="0" labelOnly="1" outline="0" fieldPosition="0">
        <references count="2">
          <reference field="22" count="1" selected="0">
            <x v="218"/>
          </reference>
          <reference field="26" count="1">
            <x v="6"/>
          </reference>
        </references>
      </pivotArea>
    </format>
    <format dxfId="9254">
      <pivotArea dataOnly="0" labelOnly="1" outline="0" fieldPosition="0">
        <references count="2">
          <reference field="22" count="1" selected="0">
            <x v="219"/>
          </reference>
          <reference field="26" count="1">
            <x v="2"/>
          </reference>
        </references>
      </pivotArea>
    </format>
    <format dxfId="9255">
      <pivotArea dataOnly="0" labelOnly="1" outline="0" fieldPosition="0">
        <references count="2">
          <reference field="22" count="1" selected="0">
            <x v="220"/>
          </reference>
          <reference field="26" count="1">
            <x v="0"/>
          </reference>
        </references>
      </pivotArea>
    </format>
    <format dxfId="9256">
      <pivotArea dataOnly="0" labelOnly="1" outline="0" fieldPosition="0">
        <references count="2">
          <reference field="22" count="1" selected="0">
            <x v="221"/>
          </reference>
          <reference field="26" count="1">
            <x v="1"/>
          </reference>
        </references>
      </pivotArea>
    </format>
    <format dxfId="9257">
      <pivotArea dataOnly="0" labelOnly="1" outline="0" fieldPosition="0">
        <references count="2">
          <reference field="22" count="1" selected="0">
            <x v="222"/>
          </reference>
          <reference field="26" count="1">
            <x v="3"/>
          </reference>
        </references>
      </pivotArea>
    </format>
    <format dxfId="9258">
      <pivotArea dataOnly="0" labelOnly="1" outline="0" fieldPosition="0">
        <references count="2">
          <reference field="22" count="1" selected="0">
            <x v="223"/>
          </reference>
          <reference field="26" count="1">
            <x v="6"/>
          </reference>
        </references>
      </pivotArea>
    </format>
    <format dxfId="9259">
      <pivotArea dataOnly="0" labelOnly="1" outline="0" fieldPosition="0">
        <references count="2">
          <reference field="22" count="1" selected="0">
            <x v="224"/>
          </reference>
          <reference field="26" count="1">
            <x v="5"/>
          </reference>
        </references>
      </pivotArea>
    </format>
    <format dxfId="9260">
      <pivotArea dataOnly="0" labelOnly="1" outline="0" fieldPosition="0">
        <references count="2">
          <reference field="22" count="1" selected="0">
            <x v="225"/>
          </reference>
          <reference field="26" count="1">
            <x v="4"/>
          </reference>
        </references>
      </pivotArea>
    </format>
    <format dxfId="9261">
      <pivotArea dataOnly="0" labelOnly="1" outline="0" fieldPosition="0">
        <references count="2">
          <reference field="22" count="1" selected="0">
            <x v="226"/>
          </reference>
          <reference field="26" count="1">
            <x v="7"/>
          </reference>
        </references>
      </pivotArea>
    </format>
    <format dxfId="9262">
      <pivotArea dataOnly="0" labelOnly="1" outline="0" fieldPosition="0">
        <references count="2">
          <reference field="22" count="1" selected="0">
            <x v="227"/>
          </reference>
          <reference field="26" count="1">
            <x v="10"/>
          </reference>
        </references>
      </pivotArea>
    </format>
    <format dxfId="9263">
      <pivotArea dataOnly="0" labelOnly="1" outline="0" fieldPosition="0">
        <references count="2">
          <reference field="22" count="1" selected="0">
            <x v="228"/>
          </reference>
          <reference field="26" count="1">
            <x v="11"/>
          </reference>
        </references>
      </pivotArea>
    </format>
    <format dxfId="9264">
      <pivotArea dataOnly="0" labelOnly="1" outline="0" fieldPosition="0">
        <references count="2">
          <reference field="22" count="1" selected="0">
            <x v="229"/>
          </reference>
          <reference field="26" count="1">
            <x v="8"/>
          </reference>
        </references>
      </pivotArea>
    </format>
    <format dxfId="9265">
      <pivotArea dataOnly="0" labelOnly="1" outline="0" fieldPosition="0">
        <references count="2">
          <reference field="22" count="1" selected="0">
            <x v="230"/>
          </reference>
          <reference field="26" count="1">
            <x v="12"/>
          </reference>
        </references>
      </pivotArea>
    </format>
    <format dxfId="9266">
      <pivotArea dataOnly="0" labelOnly="1" outline="0" fieldPosition="0">
        <references count="2">
          <reference field="22" count="1" selected="0">
            <x v="231"/>
          </reference>
          <reference field="26" count="1">
            <x v="3"/>
          </reference>
        </references>
      </pivotArea>
    </format>
    <format dxfId="9267">
      <pivotArea dataOnly="0" labelOnly="1" outline="0" fieldPosition="0">
        <references count="2">
          <reference field="22" count="1" selected="0">
            <x v="232"/>
          </reference>
          <reference field="26" count="1">
            <x v="5"/>
          </reference>
        </references>
      </pivotArea>
    </format>
    <format dxfId="9268">
      <pivotArea dataOnly="0" labelOnly="1" outline="0" fieldPosition="0">
        <references count="2">
          <reference field="22" count="1" selected="0">
            <x v="233"/>
          </reference>
          <reference field="26" count="1">
            <x v="0"/>
          </reference>
        </references>
      </pivotArea>
    </format>
    <format dxfId="9269">
      <pivotArea dataOnly="0" labelOnly="1" outline="0" fieldPosition="0">
        <references count="2">
          <reference field="22" count="1" selected="0">
            <x v="234"/>
          </reference>
          <reference field="26" count="1">
            <x v="2"/>
          </reference>
        </references>
      </pivotArea>
    </format>
    <format dxfId="9270">
      <pivotArea dataOnly="0" labelOnly="1" outline="0" fieldPosition="0">
        <references count="2">
          <reference field="22" count="1" selected="0">
            <x v="235"/>
          </reference>
          <reference field="26" count="1">
            <x v="1"/>
          </reference>
        </references>
      </pivotArea>
    </format>
    <format dxfId="9271">
      <pivotArea dataOnly="0" labelOnly="1" outline="0" fieldPosition="0">
        <references count="2">
          <reference field="22" count="1" selected="0">
            <x v="236"/>
          </reference>
          <reference field="26" count="1">
            <x v="6"/>
          </reference>
        </references>
      </pivotArea>
    </format>
    <format dxfId="9272">
      <pivotArea dataOnly="0" labelOnly="1" outline="0" fieldPosition="0">
        <references count="2">
          <reference field="22" count="1" selected="0">
            <x v="237"/>
          </reference>
          <reference field="26" count="1">
            <x v="3"/>
          </reference>
        </references>
      </pivotArea>
    </format>
    <format dxfId="9273">
      <pivotArea dataOnly="0" labelOnly="1" outline="0" fieldPosition="0">
        <references count="2">
          <reference field="22" count="1" selected="0">
            <x v="238"/>
          </reference>
          <reference field="26" count="1">
            <x v="10"/>
          </reference>
        </references>
      </pivotArea>
    </format>
    <format dxfId="9274">
      <pivotArea dataOnly="0" labelOnly="1" outline="0" fieldPosition="0">
        <references count="2">
          <reference field="22" count="1" selected="0">
            <x v="239"/>
          </reference>
          <reference field="26" count="1">
            <x v="11"/>
          </reference>
        </references>
      </pivotArea>
    </format>
    <format dxfId="9275">
      <pivotArea dataOnly="0" labelOnly="1" outline="0" fieldPosition="0">
        <references count="2">
          <reference field="22" count="1" selected="0">
            <x v="240"/>
          </reference>
          <reference field="26" count="1">
            <x v="4"/>
          </reference>
        </references>
      </pivotArea>
    </format>
    <format dxfId="9276">
      <pivotArea dataOnly="0" labelOnly="1" outline="0" fieldPosition="0">
        <references count="2">
          <reference field="22" count="1" selected="0">
            <x v="241"/>
          </reference>
          <reference field="26" count="1">
            <x v="1"/>
          </reference>
        </references>
      </pivotArea>
    </format>
    <format dxfId="9277">
      <pivotArea dataOnly="0" labelOnly="1" outline="0" fieldPosition="0">
        <references count="2">
          <reference field="22" count="1" selected="0">
            <x v="242"/>
          </reference>
          <reference field="26" count="1">
            <x v="6"/>
          </reference>
        </references>
      </pivotArea>
    </format>
    <format dxfId="9278">
      <pivotArea dataOnly="0" labelOnly="1" outline="0" fieldPosition="0">
        <references count="2">
          <reference field="22" count="1" selected="0">
            <x v="243"/>
          </reference>
          <reference field="26" count="1">
            <x v="2"/>
          </reference>
        </references>
      </pivotArea>
    </format>
    <format dxfId="9279">
      <pivotArea dataOnly="0" labelOnly="1" outline="0" fieldPosition="0">
        <references count="2">
          <reference field="22" count="1" selected="0">
            <x v="244"/>
          </reference>
          <reference field="26" count="1">
            <x v="3"/>
          </reference>
        </references>
      </pivotArea>
    </format>
    <format dxfId="9280">
      <pivotArea dataOnly="0" labelOnly="1" outline="0" fieldPosition="0">
        <references count="2">
          <reference field="22" count="1" selected="0">
            <x v="245"/>
          </reference>
          <reference field="26" count="1">
            <x v="0"/>
          </reference>
        </references>
      </pivotArea>
    </format>
    <format dxfId="9281">
      <pivotArea dataOnly="0" labelOnly="1" outline="0" fieldPosition="0">
        <references count="2">
          <reference field="22" count="1" selected="0">
            <x v="246"/>
          </reference>
          <reference field="26" count="1">
            <x v="10"/>
          </reference>
        </references>
      </pivotArea>
    </format>
    <format dxfId="9282">
      <pivotArea dataOnly="0" labelOnly="1" outline="0" fieldPosition="0">
        <references count="2">
          <reference field="22" count="1" selected="0">
            <x v="247"/>
          </reference>
          <reference field="26" count="1">
            <x v="4"/>
          </reference>
        </references>
      </pivotArea>
    </format>
    <format dxfId="9283">
      <pivotArea dataOnly="0" labelOnly="1" outline="0" fieldPosition="0">
        <references count="2">
          <reference field="22" count="1" selected="0">
            <x v="248"/>
          </reference>
          <reference field="26" count="1">
            <x v="11"/>
          </reference>
        </references>
      </pivotArea>
    </format>
    <format dxfId="9284">
      <pivotArea dataOnly="0" labelOnly="1" outline="0" fieldPosition="0">
        <references count="2">
          <reference field="22" count="1" selected="0">
            <x v="249"/>
          </reference>
          <reference field="26" count="1">
            <x v="8"/>
          </reference>
        </references>
      </pivotArea>
    </format>
    <format dxfId="9285">
      <pivotArea dataOnly="0" labelOnly="1" outline="0" fieldPosition="0">
        <references count="2">
          <reference field="22" count="1" selected="0">
            <x v="250"/>
          </reference>
          <reference field="26" count="1">
            <x v="5"/>
          </reference>
        </references>
      </pivotArea>
    </format>
    <format dxfId="9286">
      <pivotArea dataOnly="0" labelOnly="1" outline="0" fieldPosition="0">
        <references count="2">
          <reference field="22" count="1" selected="0">
            <x v="251"/>
          </reference>
          <reference field="26" count="1">
            <x v="7"/>
          </reference>
        </references>
      </pivotArea>
    </format>
    <format dxfId="9287">
      <pivotArea dataOnly="0" labelOnly="1" outline="0" fieldPosition="0">
        <references count="2">
          <reference field="22" count="1" selected="0">
            <x v="252"/>
          </reference>
          <reference field="26" count="1">
            <x v="1"/>
          </reference>
        </references>
      </pivotArea>
    </format>
    <format dxfId="9288">
      <pivotArea dataOnly="0" labelOnly="1" outline="0" fieldPosition="0">
        <references count="2">
          <reference field="22" count="1" selected="0">
            <x v="253"/>
          </reference>
          <reference field="26" count="1">
            <x v="2"/>
          </reference>
        </references>
      </pivotArea>
    </format>
    <format dxfId="9289">
      <pivotArea dataOnly="0" labelOnly="1" outline="0" fieldPosition="0">
        <references count="2">
          <reference field="22" count="1" selected="0">
            <x v="254"/>
          </reference>
          <reference field="26" count="1">
            <x v="5"/>
          </reference>
        </references>
      </pivotArea>
    </format>
    <format dxfId="9290">
      <pivotArea dataOnly="0" labelOnly="1" outline="0" fieldPosition="0">
        <references count="2">
          <reference field="22" count="1" selected="0">
            <x v="255"/>
          </reference>
          <reference field="26" count="1">
            <x v="3"/>
          </reference>
        </references>
      </pivotArea>
    </format>
    <format dxfId="9291">
      <pivotArea dataOnly="0" labelOnly="1" outline="0" fieldPosition="0">
        <references count="2">
          <reference field="22" count="1" selected="0">
            <x v="256"/>
          </reference>
          <reference field="26" count="1">
            <x v="6"/>
          </reference>
        </references>
      </pivotArea>
    </format>
    <format dxfId="9292">
      <pivotArea dataOnly="0" labelOnly="1" outline="0" fieldPosition="0">
        <references count="2">
          <reference field="22" count="1" selected="0">
            <x v="257"/>
          </reference>
          <reference field="26" count="1">
            <x v="7"/>
          </reference>
        </references>
      </pivotArea>
    </format>
    <format dxfId="9293">
      <pivotArea dataOnly="0" labelOnly="1" outline="0" fieldPosition="0">
        <references count="2">
          <reference field="22" count="1" selected="0">
            <x v="258"/>
          </reference>
          <reference field="26" count="1">
            <x v="11"/>
          </reference>
        </references>
      </pivotArea>
    </format>
    <format dxfId="9294">
      <pivotArea dataOnly="0" labelOnly="1" outline="0" fieldPosition="0">
        <references count="2">
          <reference field="22" count="1" selected="0">
            <x v="259"/>
          </reference>
          <reference field="26" count="1">
            <x v="10"/>
          </reference>
        </references>
      </pivotArea>
    </format>
    <format dxfId="9295">
      <pivotArea dataOnly="0" labelOnly="1" outline="0" fieldPosition="0">
        <references count="2">
          <reference field="22" count="1" selected="0">
            <x v="260"/>
          </reference>
          <reference field="26" count="1">
            <x v="4"/>
          </reference>
        </references>
      </pivotArea>
    </format>
    <format dxfId="9296">
      <pivotArea dataOnly="0" labelOnly="1" outline="0" fieldPosition="0">
        <references count="2">
          <reference field="22" count="1" selected="0">
            <x v="261"/>
          </reference>
          <reference field="26" count="1">
            <x v="9"/>
          </reference>
        </references>
      </pivotArea>
    </format>
    <format dxfId="9297">
      <pivotArea dataOnly="0" labelOnly="1" outline="0" fieldPosition="0">
        <references count="2">
          <reference field="22" count="1" selected="0">
            <x v="262"/>
          </reference>
          <reference field="26" count="1">
            <x v="8"/>
          </reference>
        </references>
      </pivotArea>
    </format>
    <format dxfId="9298">
      <pivotArea dataOnly="0" labelOnly="1" outline="0" fieldPosition="0">
        <references count="2">
          <reference field="22" count="1" selected="0">
            <x v="263"/>
          </reference>
          <reference field="26" count="1">
            <x v="9"/>
          </reference>
        </references>
      </pivotArea>
    </format>
    <format dxfId="9299">
      <pivotArea dataOnly="0" labelOnly="1" outline="0" fieldPosition="0">
        <references count="2">
          <reference field="22" count="1" selected="0">
            <x v="264"/>
          </reference>
          <reference field="26" count="1">
            <x v="0"/>
          </reference>
        </references>
      </pivotArea>
    </format>
    <format dxfId="9300">
      <pivotArea dataOnly="0" labelOnly="1" outline="0" fieldPosition="0">
        <references count="2">
          <reference field="22" count="1" selected="0">
            <x v="265"/>
          </reference>
          <reference field="26" count="1">
            <x v="3"/>
          </reference>
        </references>
      </pivotArea>
    </format>
    <format dxfId="9301">
      <pivotArea dataOnly="0" labelOnly="1" outline="0" fieldPosition="0">
        <references count="2">
          <reference field="22" count="1" selected="0">
            <x v="266"/>
          </reference>
          <reference field="26" count="1">
            <x v="6"/>
          </reference>
        </references>
      </pivotArea>
    </format>
    <format dxfId="9302">
      <pivotArea dataOnly="0" labelOnly="1" outline="0" fieldPosition="0">
        <references count="2">
          <reference field="22" count="1" selected="0">
            <x v="267"/>
          </reference>
          <reference field="26" count="1">
            <x v="2"/>
          </reference>
        </references>
      </pivotArea>
    </format>
    <format dxfId="9303">
      <pivotArea dataOnly="0" labelOnly="1" outline="0" fieldPosition="0">
        <references count="2">
          <reference field="22" count="1" selected="0">
            <x v="268"/>
          </reference>
          <reference field="26" count="1">
            <x v="5"/>
          </reference>
        </references>
      </pivotArea>
    </format>
    <format dxfId="9304">
      <pivotArea dataOnly="0" labelOnly="1" outline="0" fieldPosition="0">
        <references count="2">
          <reference field="22" count="1" selected="0">
            <x v="269"/>
          </reference>
          <reference field="26" count="1">
            <x v="1"/>
          </reference>
        </references>
      </pivotArea>
    </format>
    <format dxfId="9305">
      <pivotArea dataOnly="0" labelOnly="1" outline="0" fieldPosition="0">
        <references count="2">
          <reference field="22" count="1" selected="0">
            <x v="270"/>
          </reference>
          <reference field="26" count="1">
            <x v="7"/>
          </reference>
        </references>
      </pivotArea>
    </format>
    <format dxfId="9306">
      <pivotArea dataOnly="0" labelOnly="1" outline="0" fieldPosition="0">
        <references count="2">
          <reference field="22" count="1" selected="0">
            <x v="271"/>
          </reference>
          <reference field="26" count="1">
            <x v="10"/>
          </reference>
        </references>
      </pivotArea>
    </format>
    <format dxfId="9307">
      <pivotArea dataOnly="0" labelOnly="1" outline="0" fieldPosition="0">
        <references count="2">
          <reference field="22" count="1" selected="0">
            <x v="272"/>
          </reference>
          <reference field="26" count="1">
            <x v="11"/>
          </reference>
        </references>
      </pivotArea>
    </format>
    <format dxfId="9308">
      <pivotArea dataOnly="0" labelOnly="1" outline="0" fieldPosition="0">
        <references count="2">
          <reference field="22" count="1" selected="0">
            <x v="273"/>
          </reference>
          <reference field="26" count="1">
            <x v="4"/>
          </reference>
        </references>
      </pivotArea>
    </format>
    <format dxfId="9309">
      <pivotArea dataOnly="0" labelOnly="1" outline="0" fieldPosition="0">
        <references count="2">
          <reference field="22" count="1" selected="0">
            <x v="274"/>
          </reference>
          <reference field="26" count="1">
            <x v="12"/>
          </reference>
        </references>
      </pivotArea>
    </format>
    <format dxfId="9310">
      <pivotArea dataOnly="0" labelOnly="1" outline="0" fieldPosition="0">
        <references count="2">
          <reference field="22" count="1" selected="0">
            <x v="275"/>
          </reference>
          <reference field="26" count="1">
            <x v="8"/>
          </reference>
        </references>
      </pivotArea>
    </format>
    <format dxfId="9311">
      <pivotArea dataOnly="0" labelOnly="1" outline="0" fieldPosition="0">
        <references count="2">
          <reference field="22" count="1" selected="0">
            <x v="276"/>
          </reference>
          <reference field="26" count="1">
            <x v="9"/>
          </reference>
        </references>
      </pivotArea>
    </format>
    <format dxfId="9312">
      <pivotArea dataOnly="0" labelOnly="1" outline="0" fieldPosition="0">
        <references count="2">
          <reference field="22" count="1" selected="0">
            <x v="277"/>
          </reference>
          <reference field="26" count="1">
            <x v="4"/>
          </reference>
        </references>
      </pivotArea>
    </format>
    <format dxfId="9313">
      <pivotArea dataOnly="0" labelOnly="1" outline="0" fieldPosition="0">
        <references count="2">
          <reference field="22" count="1" selected="0">
            <x v="278"/>
          </reference>
          <reference field="26" count="1">
            <x v="10"/>
          </reference>
        </references>
      </pivotArea>
    </format>
    <format dxfId="9314">
      <pivotArea dataOnly="0" labelOnly="1" outline="0" fieldPosition="0">
        <references count="2">
          <reference field="22" count="1" selected="0">
            <x v="279"/>
          </reference>
          <reference field="26" count="1">
            <x v="0"/>
          </reference>
        </references>
      </pivotArea>
    </format>
    <format dxfId="9315">
      <pivotArea dataOnly="0" labelOnly="1" outline="0" fieldPosition="0">
        <references count="2">
          <reference field="22" count="1" selected="0">
            <x v="280"/>
          </reference>
          <reference field="26" count="1">
            <x v="1"/>
          </reference>
        </references>
      </pivotArea>
    </format>
    <format dxfId="9316">
      <pivotArea dataOnly="0" labelOnly="1" outline="0" fieldPosition="0">
        <references count="2">
          <reference field="22" count="1" selected="0">
            <x v="281"/>
          </reference>
          <reference field="26" count="1">
            <x v="11"/>
          </reference>
        </references>
      </pivotArea>
    </format>
    <format dxfId="9317">
      <pivotArea dataOnly="0" labelOnly="1" outline="0" fieldPosition="0">
        <references count="2">
          <reference field="22" count="1" selected="0">
            <x v="282"/>
          </reference>
          <reference field="26" count="1">
            <x v="2"/>
          </reference>
        </references>
      </pivotArea>
    </format>
    <format dxfId="9318">
      <pivotArea dataOnly="0" labelOnly="1" outline="0" fieldPosition="0">
        <references count="2">
          <reference field="22" count="1" selected="0">
            <x v="283"/>
          </reference>
          <reference field="26" count="1">
            <x v="6"/>
          </reference>
        </references>
      </pivotArea>
    </format>
    <format dxfId="9319">
      <pivotArea dataOnly="0" labelOnly="1" outline="0" fieldPosition="0">
        <references count="2">
          <reference field="22" count="1" selected="0">
            <x v="284"/>
          </reference>
          <reference field="26" count="1">
            <x v="3"/>
          </reference>
        </references>
      </pivotArea>
    </format>
    <format dxfId="9320">
      <pivotArea dataOnly="0" labelOnly="1" outline="0" fieldPosition="0">
        <references count="2">
          <reference field="22" count="1" selected="0">
            <x v="285"/>
          </reference>
          <reference field="26" count="1">
            <x v="4"/>
          </reference>
        </references>
      </pivotArea>
    </format>
    <format dxfId="9321">
      <pivotArea dataOnly="0" labelOnly="1" outline="0" fieldPosition="0">
        <references count="2">
          <reference field="22" count="1" selected="0">
            <x v="286"/>
          </reference>
          <reference field="26" count="1">
            <x v="12"/>
          </reference>
        </references>
      </pivotArea>
    </format>
    <format dxfId="9322">
      <pivotArea dataOnly="0" labelOnly="1" outline="0" fieldPosition="0">
        <references count="2">
          <reference field="22" count="1" selected="0">
            <x v="287"/>
          </reference>
          <reference field="26" count="1">
            <x v="7"/>
          </reference>
        </references>
      </pivotArea>
    </format>
    <format dxfId="9323">
      <pivotArea dataOnly="0" labelOnly="1" outline="0" fieldPosition="0">
        <references count="2">
          <reference field="22" count="1" selected="0">
            <x v="288"/>
          </reference>
          <reference field="26" count="1">
            <x v="8"/>
          </reference>
        </references>
      </pivotArea>
    </format>
    <format dxfId="9324">
      <pivotArea dataOnly="0" labelOnly="1" outline="0" fieldPosition="0">
        <references count="2">
          <reference field="22" count="1" selected="0">
            <x v="289"/>
          </reference>
          <reference field="26" count="1">
            <x v="11"/>
          </reference>
        </references>
      </pivotArea>
    </format>
    <format dxfId="9325">
      <pivotArea dataOnly="0" labelOnly="1" outline="0" fieldPosition="0">
        <references count="2">
          <reference field="22" count="1" selected="0">
            <x v="290"/>
          </reference>
          <reference field="26" count="1">
            <x v="10"/>
          </reference>
        </references>
      </pivotArea>
    </format>
    <format dxfId="9326">
      <pivotArea dataOnly="0" labelOnly="1" outline="0" fieldPosition="0">
        <references count="2">
          <reference field="22" count="1" selected="0">
            <x v="291"/>
          </reference>
          <reference field="26" count="1">
            <x v="0"/>
          </reference>
        </references>
      </pivotArea>
    </format>
    <format dxfId="9327">
      <pivotArea dataOnly="0" labelOnly="1" outline="0" fieldPosition="0">
        <references count="2">
          <reference field="22" count="1" selected="0">
            <x v="292"/>
          </reference>
          <reference field="26" count="1">
            <x v="7"/>
          </reference>
        </references>
      </pivotArea>
    </format>
    <format dxfId="9328">
      <pivotArea dataOnly="0" labelOnly="1" outline="0" fieldPosition="0">
        <references count="2">
          <reference field="22" count="1" selected="0">
            <x v="293"/>
          </reference>
          <reference field="26" count="1">
            <x v="9"/>
          </reference>
        </references>
      </pivotArea>
    </format>
    <format dxfId="9329">
      <pivotArea dataOnly="0" labelOnly="1" outline="0" fieldPosition="0">
        <references count="2">
          <reference field="22" count="1" selected="0">
            <x v="294"/>
          </reference>
          <reference field="26" count="1">
            <x v="4"/>
          </reference>
        </references>
      </pivotArea>
    </format>
    <format dxfId="9330">
      <pivotArea dataOnly="0" labelOnly="1" outline="0" fieldPosition="0">
        <references count="2">
          <reference field="22" count="1" selected="0">
            <x v="295"/>
          </reference>
          <reference field="26" count="1">
            <x v="3"/>
          </reference>
        </references>
      </pivotArea>
    </format>
    <format dxfId="9331">
      <pivotArea dataOnly="0" labelOnly="1" outline="0" fieldPosition="0">
        <references count="2">
          <reference field="22" count="1" selected="0">
            <x v="296"/>
          </reference>
          <reference field="26" count="1">
            <x v="2"/>
          </reference>
        </references>
      </pivotArea>
    </format>
    <format dxfId="9332">
      <pivotArea dataOnly="0" labelOnly="1" outline="0" fieldPosition="0">
        <references count="2">
          <reference field="22" count="1" selected="0">
            <x v="297"/>
          </reference>
          <reference field="26" count="1">
            <x v="6"/>
          </reference>
        </references>
      </pivotArea>
    </format>
    <format dxfId="9333">
      <pivotArea dataOnly="0" labelOnly="1" outline="0" fieldPosition="0">
        <references count="2">
          <reference field="22" count="1" selected="0">
            <x v="298"/>
          </reference>
          <reference field="26" count="1">
            <x v="12"/>
          </reference>
        </references>
      </pivotArea>
    </format>
    <format dxfId="9334">
      <pivotArea dataOnly="0" labelOnly="1" outline="0" fieldPosition="0">
        <references count="2">
          <reference field="22" count="1" selected="0">
            <x v="299"/>
          </reference>
          <reference field="26" count="1">
            <x v="5"/>
          </reference>
        </references>
      </pivotArea>
    </format>
    <format dxfId="9335">
      <pivotArea dataOnly="0" labelOnly="1" outline="0" fieldPosition="0">
        <references count="2">
          <reference field="22" count="1" selected="0">
            <x v="301"/>
          </reference>
          <reference field="26" count="1">
            <x v="6"/>
          </reference>
        </references>
      </pivotArea>
    </format>
    <format dxfId="9336">
      <pivotArea dataOnly="0" labelOnly="1" outline="0" fieldPosition="0">
        <references count="2">
          <reference field="22" count="1" selected="0">
            <x v="302"/>
          </reference>
          <reference field="26" count="1">
            <x v="0"/>
          </reference>
        </references>
      </pivotArea>
    </format>
    <format dxfId="9337">
      <pivotArea dataOnly="0" labelOnly="1" outline="0" fieldPosition="0">
        <references count="2">
          <reference field="22" count="1" selected="0">
            <x v="303"/>
          </reference>
          <reference field="26" count="1">
            <x v="2"/>
          </reference>
        </references>
      </pivotArea>
    </format>
    <format dxfId="9338">
      <pivotArea dataOnly="0" labelOnly="1" outline="0" fieldPosition="0">
        <references count="2">
          <reference field="22" count="1" selected="0">
            <x v="304"/>
          </reference>
          <reference field="26" count="1">
            <x v="1"/>
          </reference>
        </references>
      </pivotArea>
    </format>
    <format dxfId="9339">
      <pivotArea dataOnly="0" labelOnly="1" outline="0" fieldPosition="0">
        <references count="2">
          <reference field="22" count="1" selected="0">
            <x v="305"/>
          </reference>
          <reference field="26" count="1">
            <x v="10"/>
          </reference>
        </references>
      </pivotArea>
    </format>
    <format dxfId="9340">
      <pivotArea dataOnly="0" labelOnly="1" outline="0" fieldPosition="0">
        <references count="2">
          <reference field="22" count="1" selected="0">
            <x v="306"/>
          </reference>
          <reference field="26" count="1">
            <x v="11"/>
          </reference>
        </references>
      </pivotArea>
    </format>
    <format dxfId="9341">
      <pivotArea dataOnly="0" labelOnly="1" outline="0" fieldPosition="0">
        <references count="2">
          <reference field="22" count="1" selected="0">
            <x v="307"/>
          </reference>
          <reference field="26" count="1">
            <x v="3"/>
          </reference>
        </references>
      </pivotArea>
    </format>
    <format dxfId="9342">
      <pivotArea dataOnly="0" labelOnly="1" outline="0" fieldPosition="0">
        <references count="2">
          <reference field="22" count="1" selected="0">
            <x v="308"/>
          </reference>
          <reference field="26" count="1">
            <x v="7"/>
          </reference>
        </references>
      </pivotArea>
    </format>
    <format dxfId="9343">
      <pivotArea dataOnly="0" labelOnly="1" outline="0" fieldPosition="0">
        <references count="2">
          <reference field="22" count="1" selected="0">
            <x v="309"/>
          </reference>
          <reference field="26" count="1">
            <x v="12"/>
          </reference>
        </references>
      </pivotArea>
    </format>
    <format dxfId="9344">
      <pivotArea dataOnly="0" labelOnly="1" outline="0" fieldPosition="0">
        <references count="2">
          <reference field="22" count="1" selected="0">
            <x v="310"/>
          </reference>
          <reference field="26" count="1">
            <x v="4"/>
          </reference>
        </references>
      </pivotArea>
    </format>
    <format dxfId="9345">
      <pivotArea dataOnly="0" labelOnly="1" outline="0" fieldPosition="0">
        <references count="2">
          <reference field="22" count="1" selected="0">
            <x v="311"/>
          </reference>
          <reference field="26" count="1">
            <x v="8"/>
          </reference>
        </references>
      </pivotArea>
    </format>
    <format dxfId="9346">
      <pivotArea dataOnly="0" labelOnly="1" outline="0" fieldPosition="0">
        <references count="3">
          <reference field="22" count="1" selected="0">
            <x v="0"/>
          </reference>
          <reference field="25" count="3">
            <x v="0"/>
            <x v="1"/>
            <x v="15"/>
          </reference>
          <reference field="26" count="1" selected="0">
            <x v="0"/>
          </reference>
        </references>
      </pivotArea>
    </format>
    <format dxfId="9347">
      <pivotArea dataOnly="0" labelOnly="1" outline="0" fieldPosition="0">
        <references count="3">
          <reference field="22" count="1" selected="0">
            <x v="1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348">
      <pivotArea dataOnly="0" labelOnly="1" outline="0" fieldPosition="0">
        <references count="3">
          <reference field="22" count="1" selected="0">
            <x v="2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349">
      <pivotArea dataOnly="0" labelOnly="1" outline="0" fieldPosition="0">
        <references count="3">
          <reference field="22" count="1" selected="0">
            <x v="3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350">
      <pivotArea dataOnly="0" labelOnly="1" outline="0" fieldPosition="0">
        <references count="3">
          <reference field="22" count="1" selected="0">
            <x v="4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351">
      <pivotArea dataOnly="0" labelOnly="1" outline="0" fieldPosition="0">
        <references count="3">
          <reference field="22" count="1" selected="0">
            <x v="5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352">
      <pivotArea dataOnly="0" labelOnly="1" outline="0" fieldPosition="0">
        <references count="3">
          <reference field="22" count="1" selected="0">
            <x v="6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353">
      <pivotArea dataOnly="0" labelOnly="1" outline="0" fieldPosition="0">
        <references count="3">
          <reference field="22" count="1" selected="0">
            <x v="7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354">
      <pivotArea dataOnly="0" labelOnly="1" outline="0" fieldPosition="0">
        <references count="3">
          <reference field="22" count="1" selected="0">
            <x v="8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355">
      <pivotArea dataOnly="0" labelOnly="1" outline="0" fieldPosition="0">
        <references count="3">
          <reference field="22" count="1" selected="0">
            <x v="9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356">
      <pivotArea dataOnly="0" labelOnly="1" outline="0" fieldPosition="0">
        <references count="3">
          <reference field="22" count="1" selected="0">
            <x v="10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357">
      <pivotArea dataOnly="0" labelOnly="1" outline="0" fieldPosition="0">
        <references count="3">
          <reference field="22" count="1" selected="0">
            <x v="11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358">
      <pivotArea dataOnly="0" labelOnly="1" outline="0" fieldPosition="0">
        <references count="3">
          <reference field="22" count="1" selected="0">
            <x v="12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359">
      <pivotArea dataOnly="0" labelOnly="1" outline="0" fieldPosition="0">
        <references count="3">
          <reference field="22" count="1" selected="0">
            <x v="13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360">
      <pivotArea dataOnly="0" labelOnly="1" outline="0" fieldPosition="0">
        <references count="3">
          <reference field="22" count="1" selected="0">
            <x v="14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361">
      <pivotArea dataOnly="0" labelOnly="1" outline="0" fieldPosition="0">
        <references count="3">
          <reference field="22" count="1" selected="0">
            <x v="1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362">
      <pivotArea dataOnly="0" labelOnly="1" outline="0" fieldPosition="0">
        <references count="3">
          <reference field="22" count="1" selected="0">
            <x v="16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363">
      <pivotArea dataOnly="0" labelOnly="1" outline="0" fieldPosition="0">
        <references count="3">
          <reference field="22" count="1" selected="0">
            <x v="17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364">
      <pivotArea dataOnly="0" labelOnly="1" outline="0" fieldPosition="0">
        <references count="3">
          <reference field="22" count="1" selected="0">
            <x v="18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365">
      <pivotArea dataOnly="0" labelOnly="1" outline="0" fieldPosition="0">
        <references count="3">
          <reference field="22" count="1" selected="0">
            <x v="19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366">
      <pivotArea dataOnly="0" labelOnly="1" outline="0" fieldPosition="0">
        <references count="3">
          <reference field="22" count="1" selected="0">
            <x v="20"/>
          </reference>
          <reference field="25" count="2">
            <x v="39"/>
            <x v="49"/>
          </reference>
          <reference field="26" count="1" selected="0">
            <x v="7"/>
          </reference>
        </references>
      </pivotArea>
    </format>
    <format dxfId="9367">
      <pivotArea dataOnly="0" labelOnly="1" outline="0" fieldPosition="0">
        <references count="3">
          <reference field="22" count="1" selected="0">
            <x v="21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368">
      <pivotArea dataOnly="0" labelOnly="1" outline="0" fieldPosition="0">
        <references count="3">
          <reference field="22" count="1" selected="0">
            <x v="22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369">
      <pivotArea dataOnly="0" labelOnly="1" outline="0" fieldPosition="0">
        <references count="3">
          <reference field="22" count="1" selected="0">
            <x v="23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370">
      <pivotArea dataOnly="0" labelOnly="1" outline="0" fieldPosition="0">
        <references count="3">
          <reference field="22" count="1" selected="0">
            <x v="24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371">
      <pivotArea dataOnly="0" labelOnly="1" outline="0" fieldPosition="0">
        <references count="3">
          <reference field="22" count="1" selected="0">
            <x v="25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372">
      <pivotArea dataOnly="0" labelOnly="1" outline="0" fieldPosition="0">
        <references count="3">
          <reference field="22" count="1" selected="0">
            <x v="26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373">
      <pivotArea dataOnly="0" labelOnly="1" outline="0" fieldPosition="0">
        <references count="3">
          <reference field="22" count="1" selected="0">
            <x v="27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374">
      <pivotArea dataOnly="0" labelOnly="1" outline="0" fieldPosition="0">
        <references count="3">
          <reference field="22" count="1" selected="0">
            <x v="28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375">
      <pivotArea dataOnly="0" labelOnly="1" outline="0" fieldPosition="0">
        <references count="3">
          <reference field="22" count="1" selected="0">
            <x v="29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376">
      <pivotArea dataOnly="0" labelOnly="1" outline="0" fieldPosition="0">
        <references count="3">
          <reference field="22" count="1" selected="0">
            <x v="30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377">
      <pivotArea dataOnly="0" labelOnly="1" outline="0" fieldPosition="0">
        <references count="3">
          <reference field="22" count="1" selected="0">
            <x v="31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378">
      <pivotArea dataOnly="0" labelOnly="1" outline="0" fieldPosition="0">
        <references count="3">
          <reference field="22" count="1" selected="0">
            <x v="32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379">
      <pivotArea dataOnly="0" labelOnly="1" outline="0" fieldPosition="0">
        <references count="3">
          <reference field="22" count="1" selected="0">
            <x v="33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380">
      <pivotArea dataOnly="0" labelOnly="1" outline="0" fieldPosition="0">
        <references count="3">
          <reference field="22" count="1" selected="0">
            <x v="34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381">
      <pivotArea dataOnly="0" labelOnly="1" outline="0" fieldPosition="0">
        <references count="3">
          <reference field="22" count="1" selected="0">
            <x v="35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382">
      <pivotArea dataOnly="0" labelOnly="1" outline="0" fieldPosition="0">
        <references count="3">
          <reference field="22" count="1" selected="0">
            <x v="36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383">
      <pivotArea dataOnly="0" labelOnly="1" outline="0" fieldPosition="0">
        <references count="3">
          <reference field="22" count="1" selected="0">
            <x v="37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384">
      <pivotArea dataOnly="0" labelOnly="1" outline="0" fieldPosition="0">
        <references count="3">
          <reference field="22" count="1" selected="0">
            <x v="38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385">
      <pivotArea dataOnly="0" labelOnly="1" outline="0" fieldPosition="0">
        <references count="3">
          <reference field="22" count="1" selected="0">
            <x v="39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386">
      <pivotArea dataOnly="0" labelOnly="1" outline="0" fieldPosition="0">
        <references count="3">
          <reference field="22" count="1" selected="0">
            <x v="4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387">
      <pivotArea dataOnly="0" labelOnly="1" outline="0" fieldPosition="0">
        <references count="3">
          <reference field="22" count="1" selected="0">
            <x v="41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388">
      <pivotArea dataOnly="0" labelOnly="1" outline="0" fieldPosition="0">
        <references count="3">
          <reference field="22" count="1" selected="0">
            <x v="42"/>
          </reference>
          <reference field="25" count="3">
            <x v="38"/>
            <x v="39"/>
            <x v="46"/>
          </reference>
          <reference field="26" count="1" selected="0">
            <x v="7"/>
          </reference>
        </references>
      </pivotArea>
    </format>
    <format dxfId="9389">
      <pivotArea dataOnly="0" labelOnly="1" outline="0" fieldPosition="0">
        <references count="3">
          <reference field="22" count="1" selected="0">
            <x v="43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390">
      <pivotArea dataOnly="0" labelOnly="1" outline="0" fieldPosition="0">
        <references count="3">
          <reference field="22" count="1" selected="0">
            <x v="44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391">
      <pivotArea dataOnly="0" labelOnly="1" outline="0" fieldPosition="0">
        <references count="3">
          <reference field="22" count="1" selected="0">
            <x v="4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392">
      <pivotArea dataOnly="0" labelOnly="1" outline="0" fieldPosition="0">
        <references count="3">
          <reference field="22" count="1" selected="0">
            <x v="46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393">
      <pivotArea dataOnly="0" labelOnly="1" outline="0" fieldPosition="0">
        <references count="3">
          <reference field="22" count="1" selected="0">
            <x v="47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394">
      <pivotArea dataOnly="0" labelOnly="1" outline="0" fieldPosition="0">
        <references count="3">
          <reference field="22" count="1" selected="0">
            <x v="48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395">
      <pivotArea dataOnly="0" labelOnly="1" outline="0" fieldPosition="0">
        <references count="3">
          <reference field="22" count="1" selected="0">
            <x v="49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396">
      <pivotArea dataOnly="0" labelOnly="1" outline="0" fieldPosition="0">
        <references count="3">
          <reference field="22" count="1" selected="0">
            <x v="50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397">
      <pivotArea dataOnly="0" labelOnly="1" outline="0" fieldPosition="0">
        <references count="3">
          <reference field="22" count="1" selected="0">
            <x v="51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398">
      <pivotArea dataOnly="0" labelOnly="1" outline="0" fieldPosition="0">
        <references count="3">
          <reference field="22" count="1" selected="0">
            <x v="52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399">
      <pivotArea dataOnly="0" labelOnly="1" outline="0" fieldPosition="0">
        <references count="3">
          <reference field="22" count="1" selected="0">
            <x v="5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00">
      <pivotArea dataOnly="0" labelOnly="1" outline="0" fieldPosition="0">
        <references count="3">
          <reference field="22" count="1" selected="0">
            <x v="54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01">
      <pivotArea dataOnly="0" labelOnly="1" outline="0" fieldPosition="0">
        <references count="3">
          <reference field="22" count="1" selected="0">
            <x v="5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02">
      <pivotArea dataOnly="0" labelOnly="1" outline="0" fieldPosition="0">
        <references count="3">
          <reference field="22" count="1" selected="0">
            <x v="56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03">
      <pivotArea dataOnly="0" labelOnly="1" outline="0" fieldPosition="0">
        <references count="3">
          <reference field="22" count="1" selected="0">
            <x v="57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04">
      <pivotArea dataOnly="0" labelOnly="1" outline="0" fieldPosition="0">
        <references count="3">
          <reference field="22" count="1" selected="0">
            <x v="58"/>
          </reference>
          <reference field="25" count="1">
            <x v="39"/>
          </reference>
          <reference field="26" count="1" selected="0">
            <x v="7"/>
          </reference>
        </references>
      </pivotArea>
    </format>
    <format dxfId="9405">
      <pivotArea dataOnly="0" labelOnly="1" outline="0" fieldPosition="0">
        <references count="3">
          <reference field="22" count="1" selected="0">
            <x v="59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06">
      <pivotArea dataOnly="0" labelOnly="1" outline="0" fieldPosition="0">
        <references count="3">
          <reference field="22" count="1" selected="0">
            <x v="60"/>
          </reference>
          <reference field="25" count="5">
            <x v="2"/>
            <x v="3"/>
            <x v="4"/>
            <x v="5"/>
            <x v="40"/>
          </reference>
          <reference field="26" count="1" selected="0">
            <x v="1"/>
          </reference>
        </references>
      </pivotArea>
    </format>
    <format dxfId="9407">
      <pivotArea dataOnly="0" labelOnly="1" outline="0" fieldPosition="0">
        <references count="3">
          <reference field="22" count="1" selected="0">
            <x v="61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08">
      <pivotArea dataOnly="0" labelOnly="1" outline="0" fieldPosition="0">
        <references count="3">
          <reference field="22" count="1" selected="0">
            <x v="62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09">
      <pivotArea dataOnly="0" labelOnly="1" outline="0" fieldPosition="0">
        <references count="3">
          <reference field="22" count="1" selected="0">
            <x v="63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10">
      <pivotArea dataOnly="0" labelOnly="1" outline="0" fieldPosition="0">
        <references count="3">
          <reference field="22" count="1" selected="0">
            <x v="64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411">
      <pivotArea dataOnly="0" labelOnly="1" outline="0" fieldPosition="0">
        <references count="3">
          <reference field="22" count="1" selected="0">
            <x v="65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12">
      <pivotArea dataOnly="0" labelOnly="1" outline="0" fieldPosition="0">
        <references count="3">
          <reference field="22" count="1" selected="0">
            <x v="66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13">
      <pivotArea dataOnly="0" labelOnly="1" outline="0" fieldPosition="0">
        <references count="3">
          <reference field="22" count="1" selected="0">
            <x v="67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14">
      <pivotArea dataOnly="0" labelOnly="1" outline="0" fieldPosition="0">
        <references count="3">
          <reference field="22" count="1" selected="0">
            <x v="68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15">
      <pivotArea dataOnly="0" labelOnly="1" outline="0" fieldPosition="0">
        <references count="3">
          <reference field="22" count="1" selected="0">
            <x v="69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16">
      <pivotArea dataOnly="0" labelOnly="1" outline="0" fieldPosition="0">
        <references count="3">
          <reference field="22" count="1" selected="0">
            <x v="70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17">
      <pivotArea dataOnly="0" labelOnly="1" outline="0" fieldPosition="0">
        <references count="3">
          <reference field="22" count="1" selected="0">
            <x v="71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18">
      <pivotArea dataOnly="0" labelOnly="1" outline="0" fieldPosition="0">
        <references count="3">
          <reference field="22" count="1" selected="0">
            <x v="72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19">
      <pivotArea dataOnly="0" labelOnly="1" outline="0" fieldPosition="0">
        <references count="3">
          <reference field="22" count="1" selected="0">
            <x v="7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20">
      <pivotArea dataOnly="0" labelOnly="1" outline="0" fieldPosition="0">
        <references count="3">
          <reference field="22" count="1" selected="0">
            <x v="74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21">
      <pivotArea dataOnly="0" labelOnly="1" outline="0" fieldPosition="0">
        <references count="3">
          <reference field="22" count="1" selected="0">
            <x v="75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422">
      <pivotArea dataOnly="0" labelOnly="1" outline="0" fieldPosition="0">
        <references count="3">
          <reference field="22" count="1" selected="0">
            <x v="76"/>
          </reference>
          <reference field="25" count="3">
            <x v="9"/>
            <x v="17"/>
            <x v="18"/>
          </reference>
          <reference field="26" count="1" selected="0">
            <x v="6"/>
          </reference>
        </references>
      </pivotArea>
    </format>
    <format dxfId="9423">
      <pivotArea dataOnly="0" labelOnly="1" outline="0" fieldPosition="0">
        <references count="3">
          <reference field="22" count="1" selected="0">
            <x v="77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24">
      <pivotArea dataOnly="0" labelOnly="1" outline="0" fieldPosition="0">
        <references count="3">
          <reference field="22" count="1" selected="0">
            <x v="78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25">
      <pivotArea dataOnly="0" labelOnly="1" outline="0" fieldPosition="0">
        <references count="3">
          <reference field="22" count="1" selected="0">
            <x v="79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26">
      <pivotArea dataOnly="0" labelOnly="1" outline="0" fieldPosition="0">
        <references count="3">
          <reference field="22" count="1" selected="0">
            <x v="80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27">
      <pivotArea dataOnly="0" labelOnly="1" outline="0" fieldPosition="0">
        <references count="3">
          <reference field="22" count="1" selected="0">
            <x v="81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28">
      <pivotArea dataOnly="0" labelOnly="1" outline="0" fieldPosition="0">
        <references count="3">
          <reference field="22" count="1" selected="0">
            <x v="82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29">
      <pivotArea dataOnly="0" labelOnly="1" outline="0" fieldPosition="0">
        <references count="3">
          <reference field="22" count="1" selected="0">
            <x v="8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30">
      <pivotArea dataOnly="0" labelOnly="1" outline="0" fieldPosition="0">
        <references count="3">
          <reference field="22" count="1" selected="0">
            <x v="84"/>
          </reference>
          <reference field="25" count="4">
            <x v="37"/>
            <x v="38"/>
            <x v="39"/>
            <x v="46"/>
          </reference>
          <reference field="26" count="1" selected="0">
            <x v="7"/>
          </reference>
        </references>
      </pivotArea>
    </format>
    <format dxfId="9431">
      <pivotArea dataOnly="0" labelOnly="1" outline="0" fieldPosition="0">
        <references count="3">
          <reference field="22" count="1" selected="0">
            <x v="85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32">
      <pivotArea dataOnly="0" labelOnly="1" outline="0" fieldPosition="0">
        <references count="3">
          <reference field="22" count="1" selected="0">
            <x v="86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33">
      <pivotArea dataOnly="0" labelOnly="1" outline="0" fieldPosition="0">
        <references count="3">
          <reference field="22" count="1" selected="0">
            <x v="87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34">
      <pivotArea dataOnly="0" labelOnly="1" outline="0" fieldPosition="0">
        <references count="3">
          <reference field="22" count="1" selected="0">
            <x v="88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35">
      <pivotArea dataOnly="0" labelOnly="1" outline="0" fieldPosition="0">
        <references count="3">
          <reference field="22" count="1" selected="0">
            <x v="89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36">
      <pivotArea dataOnly="0" labelOnly="1" outline="0" fieldPosition="0">
        <references count="3">
          <reference field="22" count="1" selected="0">
            <x v="90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37">
      <pivotArea dataOnly="0" labelOnly="1" outline="0" fieldPosition="0">
        <references count="3">
          <reference field="22" count="1" selected="0">
            <x v="91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38">
      <pivotArea dataOnly="0" labelOnly="1" outline="0" fieldPosition="0">
        <references count="3">
          <reference field="22" count="1" selected="0">
            <x v="92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439">
      <pivotArea dataOnly="0" labelOnly="1" outline="0" fieldPosition="0">
        <references count="3">
          <reference field="22" count="1" selected="0">
            <x v="93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40">
      <pivotArea dataOnly="0" labelOnly="1" outline="0" fieldPosition="0">
        <references count="3">
          <reference field="22" count="1" selected="0">
            <x v="94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41">
      <pivotArea dataOnly="0" labelOnly="1" outline="0" fieldPosition="0">
        <references count="3">
          <reference field="22" count="1" selected="0">
            <x v="95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442">
      <pivotArea dataOnly="0" labelOnly="1" outline="0" fieldPosition="0">
        <references count="3">
          <reference field="22" count="1" selected="0">
            <x v="96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443">
      <pivotArea dataOnly="0" labelOnly="1" outline="0" fieldPosition="0">
        <references count="3">
          <reference field="22" count="1" selected="0">
            <x v="97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44">
      <pivotArea dataOnly="0" labelOnly="1" outline="0" fieldPosition="0">
        <references count="3">
          <reference field="22" count="1" selected="0">
            <x v="99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45">
      <pivotArea dataOnly="0" labelOnly="1" outline="0" fieldPosition="0">
        <references count="3">
          <reference field="22" count="1" selected="0">
            <x v="98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46">
      <pivotArea dataOnly="0" labelOnly="1" outline="0" fieldPosition="0">
        <references count="3">
          <reference field="22" count="1" selected="0">
            <x v="100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47">
      <pivotArea dataOnly="0" labelOnly="1" outline="0" fieldPosition="0">
        <references count="3">
          <reference field="22" count="1" selected="0">
            <x v="101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48">
      <pivotArea dataOnly="0" labelOnly="1" outline="0" fieldPosition="0">
        <references count="3">
          <reference field="22" count="1" selected="0">
            <x v="102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49">
      <pivotArea dataOnly="0" labelOnly="1" outline="0" fieldPosition="0">
        <references count="3">
          <reference field="22" count="1" selected="0">
            <x v="103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50">
      <pivotArea dataOnly="0" labelOnly="1" outline="0" fieldPosition="0">
        <references count="3">
          <reference field="22" count="1" selected="0">
            <x v="104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51">
      <pivotArea dataOnly="0" labelOnly="1" outline="0" fieldPosition="0">
        <references count="3">
          <reference field="22" count="1" selected="0">
            <x v="10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52">
      <pivotArea dataOnly="0" labelOnly="1" outline="0" fieldPosition="0">
        <references count="3">
          <reference field="22" count="1" selected="0">
            <x v="106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53">
      <pivotArea dataOnly="0" labelOnly="1" outline="0" fieldPosition="0">
        <references count="3">
          <reference field="22" count="1" selected="0">
            <x v="107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54">
      <pivotArea dataOnly="0" labelOnly="1" outline="0" fieldPosition="0">
        <references count="3">
          <reference field="22" count="1" selected="0">
            <x v="108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455">
      <pivotArea dataOnly="0" labelOnly="1" outline="0" fieldPosition="0">
        <references count="3">
          <reference field="22" count="1" selected="0">
            <x v="109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56">
      <pivotArea dataOnly="0" labelOnly="1" outline="0" fieldPosition="0">
        <references count="3">
          <reference field="22" count="1" selected="0">
            <x v="110"/>
          </reference>
          <reference field="25" count="2">
            <x v="16"/>
            <x v="28"/>
          </reference>
          <reference field="26" count="1" selected="0">
            <x v="5"/>
          </reference>
        </references>
      </pivotArea>
    </format>
    <format dxfId="9457">
      <pivotArea dataOnly="0" labelOnly="1" outline="0" fieldPosition="0">
        <references count="3">
          <reference field="22" count="1" selected="0">
            <x v="111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58">
      <pivotArea dataOnly="0" labelOnly="1" outline="0" fieldPosition="0">
        <references count="3">
          <reference field="22" count="1" selected="0">
            <x v="112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59">
      <pivotArea dataOnly="0" labelOnly="1" outline="0" fieldPosition="0">
        <references count="3">
          <reference field="22" count="1" selected="0">
            <x v="113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60">
      <pivotArea dataOnly="0" labelOnly="1" outline="0" fieldPosition="0">
        <references count="3">
          <reference field="22" count="1" selected="0">
            <x v="114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461">
      <pivotArea dataOnly="0" labelOnly="1" outline="0" fieldPosition="0">
        <references count="3">
          <reference field="22" count="1" selected="0">
            <x v="11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62">
      <pivotArea dataOnly="0" labelOnly="1" outline="0" fieldPosition="0">
        <references count="3">
          <reference field="22" count="1" selected="0">
            <x v="116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63">
      <pivotArea dataOnly="0" labelOnly="1" outline="0" fieldPosition="0">
        <references count="3">
          <reference field="22" count="1" selected="0">
            <x v="117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64">
      <pivotArea dataOnly="0" labelOnly="1" outline="0" fieldPosition="0">
        <references count="3">
          <reference field="22" count="1" selected="0">
            <x v="118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65">
      <pivotArea dataOnly="0" labelOnly="1" outline="0" fieldPosition="0">
        <references count="3">
          <reference field="22" count="1" selected="0">
            <x v="119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66">
      <pivotArea dataOnly="0" labelOnly="1" outline="0" fieldPosition="0">
        <references count="3">
          <reference field="22" count="1" selected="0">
            <x v="120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67">
      <pivotArea dataOnly="0" labelOnly="1" outline="0" fieldPosition="0">
        <references count="3">
          <reference field="22" count="1" selected="0">
            <x v="121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68">
      <pivotArea dataOnly="0" labelOnly="1" outline="0" fieldPosition="0">
        <references count="3">
          <reference field="22" count="1" selected="0">
            <x v="122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69">
      <pivotArea dataOnly="0" labelOnly="1" outline="0" fieldPosition="0">
        <references count="3">
          <reference field="22" count="1" selected="0">
            <x v="12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70">
      <pivotArea dataOnly="0" labelOnly="1" outline="0" fieldPosition="0">
        <references count="3">
          <reference field="22" count="1" selected="0">
            <x v="124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71">
      <pivotArea dataOnly="0" labelOnly="1" outline="0" fieldPosition="0">
        <references count="3">
          <reference field="22" count="1" selected="0">
            <x v="125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72">
      <pivotArea dataOnly="0" labelOnly="1" outline="0" fieldPosition="0">
        <references count="3">
          <reference field="22" count="1" selected="0">
            <x v="126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73">
      <pivotArea dataOnly="0" labelOnly="1" outline="0" fieldPosition="0">
        <references count="3">
          <reference field="22" count="1" selected="0">
            <x v="127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74">
      <pivotArea dataOnly="0" labelOnly="1" outline="0" fieldPosition="0">
        <references count="3">
          <reference field="22" count="1" selected="0">
            <x v="128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75">
      <pivotArea dataOnly="0" labelOnly="1" outline="0" fieldPosition="0">
        <references count="3">
          <reference field="22" count="1" selected="0">
            <x v="129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76">
      <pivotArea dataOnly="0" labelOnly="1" outline="0" fieldPosition="0">
        <references count="3">
          <reference field="22" count="1" selected="0">
            <x v="13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77">
      <pivotArea dataOnly="0" labelOnly="1" outline="0" fieldPosition="0">
        <references count="3">
          <reference field="22" count="1" selected="0">
            <x v="131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78">
      <pivotArea dataOnly="0" labelOnly="1" outline="0" fieldPosition="0">
        <references count="3">
          <reference field="22" count="1" selected="0">
            <x v="132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79">
      <pivotArea dataOnly="0" labelOnly="1" outline="0" fieldPosition="0">
        <references count="3">
          <reference field="22" count="1" selected="0">
            <x v="133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480">
      <pivotArea dataOnly="0" labelOnly="1" outline="0" fieldPosition="0">
        <references count="3">
          <reference field="22" count="1" selected="0">
            <x v="134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81">
      <pivotArea dataOnly="0" labelOnly="1" outline="0" fieldPosition="0">
        <references count="3">
          <reference field="22" count="1" selected="0">
            <x v="135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482">
      <pivotArea dataOnly="0" labelOnly="1" outline="0" fieldPosition="0">
        <references count="3">
          <reference field="22" count="1" selected="0">
            <x v="136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83">
      <pivotArea dataOnly="0" labelOnly="1" outline="0" fieldPosition="0">
        <references count="3">
          <reference field="22" count="1" selected="0">
            <x v="137"/>
          </reference>
          <reference field="25" count="1">
            <x v="50"/>
          </reference>
          <reference field="26" count="1" selected="0">
            <x v="7"/>
          </reference>
        </references>
      </pivotArea>
    </format>
    <format dxfId="9484">
      <pivotArea dataOnly="0" labelOnly="1" outline="0" fieldPosition="0">
        <references count="3">
          <reference field="22" count="1" selected="0">
            <x v="138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485">
      <pivotArea dataOnly="0" labelOnly="1" outline="0" fieldPosition="0">
        <references count="3">
          <reference field="22" count="1" selected="0">
            <x v="139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86">
      <pivotArea dataOnly="0" labelOnly="1" outline="0" fieldPosition="0">
        <references count="3">
          <reference field="22" count="1" selected="0">
            <x v="140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487">
      <pivotArea dataOnly="0" labelOnly="1" outline="0" fieldPosition="0">
        <references count="3">
          <reference field="22" count="1" selected="0">
            <x v="141"/>
          </reference>
          <reference field="25" count="3">
            <x v="51"/>
            <x v="52"/>
            <x v="53"/>
          </reference>
          <reference field="26" count="1" selected="0">
            <x v="13"/>
          </reference>
        </references>
      </pivotArea>
    </format>
    <format dxfId="9488">
      <pivotArea dataOnly="0" labelOnly="1" outline="0" fieldPosition="0">
        <references count="3">
          <reference field="22" count="1" selected="0">
            <x v="142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489">
      <pivotArea dataOnly="0" labelOnly="1" outline="0" fieldPosition="0">
        <references count="3">
          <reference field="22" count="1" selected="0">
            <x v="14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490">
      <pivotArea dataOnly="0" labelOnly="1" outline="0" fieldPosition="0">
        <references count="3">
          <reference field="22" count="1" selected="0">
            <x v="144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491">
      <pivotArea dataOnly="0" labelOnly="1" outline="0" fieldPosition="0">
        <references count="3">
          <reference field="22" count="1" selected="0">
            <x v="145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492">
      <pivotArea dataOnly="0" labelOnly="1" outline="0" fieldPosition="0">
        <references count="3">
          <reference field="22" count="1" selected="0">
            <x v="146"/>
          </reference>
          <reference field="25" count="4">
            <x v="29"/>
            <x v="30"/>
            <x v="31"/>
            <x v="32"/>
          </reference>
          <reference field="26" count="1" selected="0">
            <x v="9"/>
          </reference>
        </references>
      </pivotArea>
    </format>
    <format dxfId="9493">
      <pivotArea dataOnly="0" labelOnly="1" outline="0" fieldPosition="0">
        <references count="3">
          <reference field="22" count="1" selected="0">
            <x v="147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494">
      <pivotArea dataOnly="0" labelOnly="1" outline="0" fieldPosition="0">
        <references count="3">
          <reference field="22" count="1" selected="0">
            <x v="148"/>
          </reference>
          <reference field="25" count="2">
            <x v="16"/>
            <x v="28"/>
          </reference>
          <reference field="26" count="1" selected="0">
            <x v="5"/>
          </reference>
        </references>
      </pivotArea>
    </format>
    <format dxfId="9495">
      <pivotArea dataOnly="0" labelOnly="1" outline="0" fieldPosition="0">
        <references count="3">
          <reference field="22" count="1" selected="0">
            <x v="149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496">
      <pivotArea dataOnly="0" labelOnly="1" outline="0" fieldPosition="0">
        <references count="3">
          <reference field="22" count="1" selected="0">
            <x v="150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497">
      <pivotArea dataOnly="0" labelOnly="1" outline="0" fieldPosition="0">
        <references count="3">
          <reference field="22" count="1" selected="0">
            <x v="151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498">
      <pivotArea dataOnly="0" labelOnly="1" outline="0" fieldPosition="0">
        <references count="3">
          <reference field="22" count="1" selected="0">
            <x v="152"/>
          </reference>
          <reference field="25" count="3">
            <x v="8"/>
            <x v="9"/>
            <x v="10"/>
          </reference>
          <reference field="26" count="1" selected="0">
            <x v="17"/>
          </reference>
        </references>
      </pivotArea>
    </format>
    <format dxfId="9499">
      <pivotArea dataOnly="0" labelOnly="1" outline="0" fieldPosition="0">
        <references count="3">
          <reference field="22" count="1" selected="0">
            <x v="153"/>
          </reference>
          <reference field="25" count="1">
            <x v="55"/>
          </reference>
          <reference field="26" count="1" selected="0">
            <x v="14"/>
          </reference>
        </references>
      </pivotArea>
    </format>
    <format dxfId="9500">
      <pivotArea dataOnly="0" labelOnly="1" outline="0" fieldPosition="0">
        <references count="3">
          <reference field="22" count="1" selected="0">
            <x v="154"/>
          </reference>
          <reference field="25" count="1">
            <x v="56"/>
          </reference>
          <reference field="26" count="1" selected="0">
            <x v="15"/>
          </reference>
        </references>
      </pivotArea>
    </format>
    <format dxfId="9501">
      <pivotArea dataOnly="0" labelOnly="1" outline="0" fieldPosition="0">
        <references count="3">
          <reference field="22" count="1" selected="0">
            <x v="155"/>
          </reference>
          <reference field="25" count="1">
            <x v="55"/>
          </reference>
          <reference field="26" count="1" selected="0">
            <x v="16"/>
          </reference>
        </references>
      </pivotArea>
    </format>
    <format dxfId="9502">
      <pivotArea dataOnly="0" labelOnly="1" outline="0" fieldPosition="0">
        <references count="3">
          <reference field="22" count="1" selected="0">
            <x v="156"/>
          </reference>
          <reference field="25" count="3">
            <x v="9"/>
            <x v="10"/>
            <x v="16"/>
          </reference>
          <reference field="26" count="1" selected="0">
            <x v="18"/>
          </reference>
        </references>
      </pivotArea>
    </format>
    <format dxfId="9503">
      <pivotArea dataOnly="0" labelOnly="1" outline="0" fieldPosition="0">
        <references count="3">
          <reference field="22" count="1" selected="0">
            <x v="157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504">
      <pivotArea dataOnly="0" labelOnly="1" outline="0" fieldPosition="0">
        <references count="3">
          <reference field="22" count="1" selected="0">
            <x v="158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05">
      <pivotArea dataOnly="0" labelOnly="1" outline="0" fieldPosition="0">
        <references count="3">
          <reference field="22" count="1" selected="0">
            <x v="159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506">
      <pivotArea dataOnly="0" labelOnly="1" outline="0" fieldPosition="0">
        <references count="3">
          <reference field="22" count="1" selected="0">
            <x v="16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07">
      <pivotArea dataOnly="0" labelOnly="1" outline="0" fieldPosition="0">
        <references count="3">
          <reference field="22" count="1" selected="0">
            <x v="161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08">
      <pivotArea dataOnly="0" labelOnly="1" outline="0" fieldPosition="0">
        <references count="3">
          <reference field="22" count="1" selected="0">
            <x v="162"/>
          </reference>
          <reference field="25" count="3">
            <x v="17"/>
            <x v="18"/>
            <x v="41"/>
          </reference>
          <reference field="26" count="1" selected="0">
            <x v="6"/>
          </reference>
        </references>
      </pivotArea>
    </format>
    <format dxfId="9509">
      <pivotArea dataOnly="0" labelOnly="1" outline="0" fieldPosition="0">
        <references count="3">
          <reference field="22" count="1" selected="0">
            <x v="163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10">
      <pivotArea dataOnly="0" labelOnly="1" outline="0" fieldPosition="0">
        <references count="3">
          <reference field="22" count="1" selected="0">
            <x v="164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511">
      <pivotArea dataOnly="0" labelOnly="1" outline="0" fieldPosition="0">
        <references count="3">
          <reference field="22" count="1" selected="0">
            <x v="165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12">
      <pivotArea dataOnly="0" labelOnly="1" outline="0" fieldPosition="0">
        <references count="3">
          <reference field="22" count="1" selected="0">
            <x v="166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13">
      <pivotArea dataOnly="0" labelOnly="1" outline="0" fieldPosition="0">
        <references count="3">
          <reference field="22" count="1" selected="0">
            <x v="167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14">
      <pivotArea dataOnly="0" labelOnly="1" outline="0" fieldPosition="0">
        <references count="3">
          <reference field="22" count="1" selected="0">
            <x v="169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15">
      <pivotArea dataOnly="0" labelOnly="1" outline="0" fieldPosition="0">
        <references count="3">
          <reference field="22" count="1" selected="0">
            <x v="17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16">
      <pivotArea dataOnly="0" labelOnly="1" outline="0" fieldPosition="0">
        <references count="3">
          <reference field="22" count="1" selected="0">
            <x v="171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17">
      <pivotArea dataOnly="0" labelOnly="1" outline="0" fieldPosition="0">
        <references count="3">
          <reference field="22" count="1" selected="0">
            <x v="172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18">
      <pivotArea dataOnly="0" labelOnly="1" outline="0" fieldPosition="0">
        <references count="3">
          <reference field="22" count="1" selected="0">
            <x v="173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19">
      <pivotArea dataOnly="0" labelOnly="1" outline="0" fieldPosition="0">
        <references count="3">
          <reference field="22" count="1" selected="0">
            <x v="174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20">
      <pivotArea dataOnly="0" labelOnly="1" outline="0" fieldPosition="0">
        <references count="3">
          <reference field="22" count="1" selected="0">
            <x v="175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21">
      <pivotArea dataOnly="0" labelOnly="1" outline="0" fieldPosition="0">
        <references count="3">
          <reference field="22" count="1" selected="0">
            <x v="176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522">
      <pivotArea dataOnly="0" labelOnly="1" outline="0" fieldPosition="0">
        <references count="3">
          <reference field="22" count="1" selected="0">
            <x v="177"/>
          </reference>
          <reference field="25" count="3">
            <x v="38"/>
            <x v="39"/>
            <x v="46"/>
          </reference>
          <reference field="26" count="1" selected="0">
            <x v="7"/>
          </reference>
        </references>
      </pivotArea>
    </format>
    <format dxfId="9523">
      <pivotArea dataOnly="0" labelOnly="1" outline="0" fieldPosition="0">
        <references count="3">
          <reference field="22" count="1" selected="0">
            <x v="178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24">
      <pivotArea dataOnly="0" labelOnly="1" outline="0" fieldPosition="0">
        <references count="3">
          <reference field="22" count="1" selected="0">
            <x v="179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525">
      <pivotArea dataOnly="0" labelOnly="1" outline="0" fieldPosition="0">
        <references count="3">
          <reference field="22" count="1" selected="0">
            <x v="180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26">
      <pivotArea dataOnly="0" labelOnly="1" outline="0" fieldPosition="0">
        <references count="3">
          <reference field="22" count="1" selected="0">
            <x v="181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27">
      <pivotArea dataOnly="0" labelOnly="1" outline="0" fieldPosition="0">
        <references count="3">
          <reference field="22" count="1" selected="0">
            <x v="182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28">
      <pivotArea dataOnly="0" labelOnly="1" outline="0" fieldPosition="0">
        <references count="3">
          <reference field="22" count="1" selected="0">
            <x v="183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29">
      <pivotArea dataOnly="0" labelOnly="1" outline="0" fieldPosition="0">
        <references count="3">
          <reference field="22" count="1" selected="0">
            <x v="184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30">
      <pivotArea dataOnly="0" labelOnly="1" outline="0" fieldPosition="0">
        <references count="3">
          <reference field="22" count="1" selected="0">
            <x v="185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31">
      <pivotArea dataOnly="0" labelOnly="1" outline="0" fieldPosition="0">
        <references count="3">
          <reference field="22" count="1" selected="0">
            <x v="186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32">
      <pivotArea dataOnly="0" labelOnly="1" outline="0" fieldPosition="0">
        <references count="3">
          <reference field="22" count="1" selected="0">
            <x v="187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33">
      <pivotArea dataOnly="0" labelOnly="1" outline="0" fieldPosition="0">
        <references count="3">
          <reference field="22" count="1" selected="0">
            <x v="188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534">
      <pivotArea dataOnly="0" labelOnly="1" outline="0" fieldPosition="0">
        <references count="3">
          <reference field="22" count="1" selected="0">
            <x v="189"/>
          </reference>
          <reference field="25" count="3">
            <x v="16"/>
            <x v="28"/>
            <x v="55"/>
          </reference>
          <reference field="26" count="1" selected="0">
            <x v="5"/>
          </reference>
        </references>
      </pivotArea>
    </format>
    <format dxfId="9535">
      <pivotArea dataOnly="0" labelOnly="1" outline="0" fieldPosition="0">
        <references count="3">
          <reference field="22" count="1" selected="0">
            <x v="190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36">
      <pivotArea dataOnly="0" labelOnly="1" outline="0" fieldPosition="0">
        <references count="3">
          <reference field="22" count="1" selected="0">
            <x v="191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37">
      <pivotArea dataOnly="0" labelOnly="1" outline="0" fieldPosition="0">
        <references count="3">
          <reference field="22" count="1" selected="0">
            <x v="192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38">
      <pivotArea dataOnly="0" labelOnly="1" outline="0" fieldPosition="0">
        <references count="3">
          <reference field="22" count="1" selected="0">
            <x v="193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39">
      <pivotArea dataOnly="0" labelOnly="1" outline="0" fieldPosition="0">
        <references count="3">
          <reference field="22" count="1" selected="0">
            <x v="194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40">
      <pivotArea dataOnly="0" labelOnly="1" outline="0" fieldPosition="0">
        <references count="3">
          <reference field="22" count="1" selected="0">
            <x v="195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41">
      <pivotArea dataOnly="0" labelOnly="1" outline="0" fieldPosition="0">
        <references count="3">
          <reference field="22" count="1" selected="0">
            <x v="196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42">
      <pivotArea dataOnly="0" labelOnly="1" outline="0" fieldPosition="0">
        <references count="3">
          <reference field="22" count="1" selected="0">
            <x v="197"/>
          </reference>
          <reference field="25" count="2">
            <x v="39"/>
            <x v="49"/>
          </reference>
          <reference field="26" count="1" selected="0">
            <x v="7"/>
          </reference>
        </references>
      </pivotArea>
    </format>
    <format dxfId="9543">
      <pivotArea dataOnly="0" labelOnly="1" outline="0" fieldPosition="0">
        <references count="3">
          <reference field="22" count="1" selected="0">
            <x v="198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44">
      <pivotArea dataOnly="0" labelOnly="1" outline="0" fieldPosition="0">
        <references count="3">
          <reference field="22" count="1" selected="0">
            <x v="199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45">
      <pivotArea dataOnly="0" labelOnly="1" outline="0" fieldPosition="0">
        <references count="3">
          <reference field="22" count="1" selected="0">
            <x v="200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46">
      <pivotArea dataOnly="0" labelOnly="1" outline="0" fieldPosition="0">
        <references count="3">
          <reference field="22" count="1" selected="0">
            <x v="201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47">
      <pivotArea dataOnly="0" labelOnly="1" outline="0" fieldPosition="0">
        <references count="3">
          <reference field="22" count="1" selected="0">
            <x v="202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48">
      <pivotArea dataOnly="0" labelOnly="1" outline="0" fieldPosition="0">
        <references count="3">
          <reference field="22" count="1" selected="0">
            <x v="203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49">
      <pivotArea dataOnly="0" labelOnly="1" outline="0" fieldPosition="0">
        <references count="3">
          <reference field="22" count="1" selected="0">
            <x v="204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50">
      <pivotArea dataOnly="0" labelOnly="1" outline="0" fieldPosition="0">
        <references count="3">
          <reference field="22" count="1" selected="0">
            <x v="205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51">
      <pivotArea dataOnly="0" labelOnly="1" outline="0" fieldPosition="0">
        <references count="3">
          <reference field="22" count="1" selected="0">
            <x v="206"/>
          </reference>
          <reference field="25" count="1">
            <x v="49"/>
          </reference>
          <reference field="26" count="1" selected="0">
            <x v="7"/>
          </reference>
        </references>
      </pivotArea>
    </format>
    <format dxfId="9552">
      <pivotArea dataOnly="0" labelOnly="1" outline="0" fieldPosition="0">
        <references count="3">
          <reference field="22" count="1" selected="0">
            <x v="207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53">
      <pivotArea dataOnly="0" labelOnly="1" outline="0" fieldPosition="0">
        <references count="3">
          <reference field="22" count="1" selected="0">
            <x v="208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54">
      <pivotArea dataOnly="0" labelOnly="1" outline="0" fieldPosition="0">
        <references count="3">
          <reference field="22" count="1" selected="0">
            <x v="209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55">
      <pivotArea dataOnly="0" labelOnly="1" outline="0" fieldPosition="0">
        <references count="3">
          <reference field="22" count="1" selected="0">
            <x v="21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56">
      <pivotArea dataOnly="0" labelOnly="1" outline="0" fieldPosition="0">
        <references count="3">
          <reference field="22" count="1" selected="0">
            <x v="211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57">
      <pivotArea dataOnly="0" labelOnly="1" outline="0" fieldPosition="0">
        <references count="3">
          <reference field="22" count="1" selected="0">
            <x v="212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58">
      <pivotArea dataOnly="0" labelOnly="1" outline="0" fieldPosition="0">
        <references count="3">
          <reference field="22" count="1" selected="0">
            <x v="213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59">
      <pivotArea dataOnly="0" labelOnly="1" outline="0" fieldPosition="0">
        <references count="3">
          <reference field="22" count="1" selected="0">
            <x v="214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60">
      <pivotArea dataOnly="0" labelOnly="1" outline="0" fieldPosition="0">
        <references count="3">
          <reference field="22" count="1" selected="0">
            <x v="215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61">
      <pivotArea dataOnly="0" labelOnly="1" outline="0" fieldPosition="0">
        <references count="3">
          <reference field="22" count="1" selected="0">
            <x v="216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562">
      <pivotArea dataOnly="0" labelOnly="1" outline="0" fieldPosition="0">
        <references count="3">
          <reference field="22" count="1" selected="0">
            <x v="217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563">
      <pivotArea dataOnly="0" labelOnly="1" outline="0" fieldPosition="0">
        <references count="3">
          <reference field="22" count="1" selected="0">
            <x v="218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64">
      <pivotArea dataOnly="0" labelOnly="1" outline="0" fieldPosition="0">
        <references count="3">
          <reference field="22" count="1" selected="0">
            <x v="219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65">
      <pivotArea dataOnly="0" labelOnly="1" outline="0" fieldPosition="0">
        <references count="3">
          <reference field="22" count="1" selected="0">
            <x v="220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66">
      <pivotArea dataOnly="0" labelOnly="1" outline="0" fieldPosition="0">
        <references count="3">
          <reference field="22" count="1" selected="0">
            <x v="221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67">
      <pivotArea dataOnly="0" labelOnly="1" outline="0" fieldPosition="0">
        <references count="3">
          <reference field="22" count="1" selected="0">
            <x v="222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68">
      <pivotArea dataOnly="0" labelOnly="1" outline="0" fieldPosition="0">
        <references count="3">
          <reference field="22" count="1" selected="0">
            <x v="223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69">
      <pivotArea dataOnly="0" labelOnly="1" outline="0" fieldPosition="0">
        <references count="3">
          <reference field="22" count="1" selected="0">
            <x v="224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70">
      <pivotArea dataOnly="0" labelOnly="1" outline="0" fieldPosition="0">
        <references count="3">
          <reference field="22" count="1" selected="0">
            <x v="225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71">
      <pivotArea dataOnly="0" labelOnly="1" outline="0" fieldPosition="0">
        <references count="3">
          <reference field="22" count="1" selected="0">
            <x v="226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572">
      <pivotArea dataOnly="0" labelOnly="1" outline="0" fieldPosition="0">
        <references count="3">
          <reference field="22" count="1" selected="0">
            <x v="227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73">
      <pivotArea dataOnly="0" labelOnly="1" outline="0" fieldPosition="0">
        <references count="3">
          <reference field="22" count="1" selected="0">
            <x v="228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74">
      <pivotArea dataOnly="0" labelOnly="1" outline="0" fieldPosition="0">
        <references count="3">
          <reference field="22" count="1" selected="0">
            <x v="229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575">
      <pivotArea dataOnly="0" labelOnly="1" outline="0" fieldPosition="0">
        <references count="3">
          <reference field="22" count="1" selected="0">
            <x v="230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576">
      <pivotArea dataOnly="0" labelOnly="1" outline="0" fieldPosition="0">
        <references count="3">
          <reference field="22" count="1" selected="0">
            <x v="231"/>
          </reference>
          <reference field="25" count="3">
            <x v="10"/>
            <x v="30"/>
            <x v="31"/>
          </reference>
          <reference field="26" count="1" selected="0">
            <x v="3"/>
          </reference>
        </references>
      </pivotArea>
    </format>
    <format dxfId="9577">
      <pivotArea dataOnly="0" labelOnly="1" outline="0" fieldPosition="0">
        <references count="3">
          <reference field="22" count="1" selected="0">
            <x v="232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78">
      <pivotArea dataOnly="0" labelOnly="1" outline="0" fieldPosition="0">
        <references count="3">
          <reference field="22" count="1" selected="0">
            <x v="233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79">
      <pivotArea dataOnly="0" labelOnly="1" outline="0" fieldPosition="0">
        <references count="3">
          <reference field="22" count="1" selected="0">
            <x v="234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80">
      <pivotArea dataOnly="0" labelOnly="1" outline="0" fieldPosition="0">
        <references count="3">
          <reference field="22" count="1" selected="0">
            <x v="235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81">
      <pivotArea dataOnly="0" labelOnly="1" outline="0" fieldPosition="0">
        <references count="3">
          <reference field="22" count="1" selected="0">
            <x v="236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582">
      <pivotArea dataOnly="0" labelOnly="1" outline="0" fieldPosition="0">
        <references count="3">
          <reference field="22" count="1" selected="0">
            <x v="237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83">
      <pivotArea dataOnly="0" labelOnly="1" outline="0" fieldPosition="0">
        <references count="3">
          <reference field="22" count="1" selected="0">
            <x v="238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84">
      <pivotArea dataOnly="0" labelOnly="1" outline="0" fieldPosition="0">
        <references count="3">
          <reference field="22" count="1" selected="0">
            <x v="239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85">
      <pivotArea dataOnly="0" labelOnly="1" outline="0" fieldPosition="0">
        <references count="3">
          <reference field="22" count="1" selected="0">
            <x v="240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86">
      <pivotArea dataOnly="0" labelOnly="1" outline="0" fieldPosition="0">
        <references count="3">
          <reference field="22" count="1" selected="0">
            <x v="241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87">
      <pivotArea dataOnly="0" labelOnly="1" outline="0" fieldPosition="0">
        <references count="3">
          <reference field="22" count="1" selected="0">
            <x v="242"/>
          </reference>
          <reference field="25" count="3">
            <x v="17"/>
            <x v="18"/>
            <x v="35"/>
          </reference>
          <reference field="26" count="1" selected="0">
            <x v="6"/>
          </reference>
        </references>
      </pivotArea>
    </format>
    <format dxfId="9588">
      <pivotArea dataOnly="0" labelOnly="1" outline="0" fieldPosition="0">
        <references count="3">
          <reference field="22" count="1" selected="0">
            <x v="243"/>
          </reference>
          <reference field="25" count="7">
            <x v="6"/>
            <x v="7"/>
            <x v="8"/>
            <x v="9"/>
            <x v="10"/>
            <x v="11"/>
            <x v="26"/>
          </reference>
          <reference field="26" count="1" selected="0">
            <x v="2"/>
          </reference>
        </references>
      </pivotArea>
    </format>
    <format dxfId="9589">
      <pivotArea dataOnly="0" labelOnly="1" outline="0" fieldPosition="0">
        <references count="3">
          <reference field="22" count="1" selected="0">
            <x v="244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590">
      <pivotArea dataOnly="0" labelOnly="1" outline="0" fieldPosition="0">
        <references count="3">
          <reference field="22" count="1" selected="0">
            <x v="245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591">
      <pivotArea dataOnly="0" labelOnly="1" outline="0" fieldPosition="0">
        <references count="3">
          <reference field="22" count="1" selected="0">
            <x v="246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592">
      <pivotArea dataOnly="0" labelOnly="1" outline="0" fieldPosition="0">
        <references count="3">
          <reference field="22" count="1" selected="0">
            <x v="247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593">
      <pivotArea dataOnly="0" labelOnly="1" outline="0" fieldPosition="0">
        <references count="3">
          <reference field="22" count="1" selected="0">
            <x v="248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594">
      <pivotArea dataOnly="0" labelOnly="1" outline="0" fieldPosition="0">
        <references count="3">
          <reference field="22" count="1" selected="0">
            <x v="249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595">
      <pivotArea dataOnly="0" labelOnly="1" outline="0" fieldPosition="0">
        <references count="3">
          <reference field="22" count="1" selected="0">
            <x v="250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596">
      <pivotArea dataOnly="0" labelOnly="1" outline="0" fieldPosition="0">
        <references count="3">
          <reference field="22" count="1" selected="0">
            <x v="251"/>
          </reference>
          <reference field="25" count="2">
            <x v="38"/>
            <x v="39"/>
          </reference>
          <reference field="26" count="1" selected="0">
            <x v="7"/>
          </reference>
        </references>
      </pivotArea>
    </format>
    <format dxfId="9597">
      <pivotArea dataOnly="0" labelOnly="1" outline="0" fieldPosition="0">
        <references count="3">
          <reference field="22" count="1" selected="0">
            <x v="252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598">
      <pivotArea dataOnly="0" labelOnly="1" outline="0" fieldPosition="0">
        <references count="3">
          <reference field="22" count="1" selected="0">
            <x v="253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599">
      <pivotArea dataOnly="0" labelOnly="1" outline="0" fieldPosition="0">
        <references count="3">
          <reference field="22" count="1" selected="0">
            <x v="254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600">
      <pivotArea dataOnly="0" labelOnly="1" outline="0" fieldPosition="0">
        <references count="3">
          <reference field="22" count="1" selected="0">
            <x v="255"/>
          </reference>
          <reference field="25" count="7">
            <x v="11"/>
            <x v="12"/>
            <x v="13"/>
            <x v="19"/>
            <x v="20"/>
            <x v="21"/>
            <x v="22"/>
          </reference>
          <reference field="26" count="1" selected="0">
            <x v="3"/>
          </reference>
        </references>
      </pivotArea>
    </format>
    <format dxfId="9601">
      <pivotArea dataOnly="0" labelOnly="1" outline="0" fieldPosition="0">
        <references count="3">
          <reference field="22" count="1" selected="0">
            <x v="256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602">
      <pivotArea dataOnly="0" labelOnly="1" outline="0" fieldPosition="0">
        <references count="3">
          <reference field="22" count="1" selected="0">
            <x v="257"/>
          </reference>
          <reference field="25" count="4">
            <x v="36"/>
            <x v="37"/>
            <x v="38"/>
            <x v="39"/>
          </reference>
          <reference field="26" count="1" selected="0">
            <x v="7"/>
          </reference>
        </references>
      </pivotArea>
    </format>
    <format dxfId="9603">
      <pivotArea dataOnly="0" labelOnly="1" outline="0" fieldPosition="0">
        <references count="3">
          <reference field="22" count="1" selected="0">
            <x v="258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604">
      <pivotArea dataOnly="0" labelOnly="1" outline="0" fieldPosition="0">
        <references count="3">
          <reference field="22" count="1" selected="0">
            <x v="259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605">
      <pivotArea dataOnly="0" labelOnly="1" outline="0" fieldPosition="0">
        <references count="3">
          <reference field="22" count="1" selected="0">
            <x v="260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606">
      <pivotArea dataOnly="0" labelOnly="1" outline="0" fieldPosition="0">
        <references count="3">
          <reference field="22" count="1" selected="0">
            <x v="261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607">
      <pivotArea dataOnly="0" labelOnly="1" outline="0" fieldPosition="0">
        <references count="3">
          <reference field="22" count="1" selected="0">
            <x v="262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608">
      <pivotArea dataOnly="0" labelOnly="1" outline="0" fieldPosition="0">
        <references count="3">
          <reference field="22" count="1" selected="0">
            <x v="263"/>
          </reference>
          <reference field="25" count="1">
            <x v="49"/>
          </reference>
          <reference field="26" count="1" selected="0">
            <x v="9"/>
          </reference>
        </references>
      </pivotArea>
    </format>
    <format dxfId="9609">
      <pivotArea dataOnly="0" labelOnly="1" outline="0" fieldPosition="0">
        <references count="3">
          <reference field="22" count="1" selected="0">
            <x v="264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610">
      <pivotArea dataOnly="0" labelOnly="1" outline="0" fieldPosition="0">
        <references count="3">
          <reference field="22" count="1" selected="0">
            <x v="265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611">
      <pivotArea dataOnly="0" labelOnly="1" outline="0" fieldPosition="0">
        <references count="3">
          <reference field="22" count="1" selected="0">
            <x v="266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612">
      <pivotArea dataOnly="0" labelOnly="1" outline="0" fieldPosition="0">
        <references count="3">
          <reference field="22" count="1" selected="0">
            <x v="267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613">
      <pivotArea dataOnly="0" labelOnly="1" outline="0" fieldPosition="0">
        <references count="3">
          <reference field="22" count="1" selected="0">
            <x v="268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614">
      <pivotArea dataOnly="0" labelOnly="1" outline="0" fieldPosition="0">
        <references count="3">
          <reference field="22" count="1" selected="0">
            <x v="269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615">
      <pivotArea dataOnly="0" labelOnly="1" outline="0" fieldPosition="0">
        <references count="3">
          <reference field="22" count="1" selected="0">
            <x v="270"/>
          </reference>
          <reference field="25" count="1">
            <x v="23"/>
          </reference>
          <reference field="26" count="1" selected="0">
            <x v="7"/>
          </reference>
        </references>
      </pivotArea>
    </format>
    <format dxfId="9616">
      <pivotArea dataOnly="0" labelOnly="1" outline="0" fieldPosition="0">
        <references count="3">
          <reference field="22" count="1" selected="0">
            <x v="271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617">
      <pivotArea dataOnly="0" labelOnly="1" outline="0" fieldPosition="0">
        <references count="3">
          <reference field="22" count="1" selected="0">
            <x v="272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618">
      <pivotArea dataOnly="0" labelOnly="1" outline="0" fieldPosition="0">
        <references count="3">
          <reference field="22" count="1" selected="0">
            <x v="273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619">
      <pivotArea dataOnly="0" labelOnly="1" outline="0" fieldPosition="0">
        <references count="3">
          <reference field="22" count="1" selected="0">
            <x v="274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620">
      <pivotArea dataOnly="0" labelOnly="1" outline="0" fieldPosition="0">
        <references count="3">
          <reference field="22" count="1" selected="0">
            <x v="275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621">
      <pivotArea dataOnly="0" labelOnly="1" outline="0" fieldPosition="0">
        <references count="3">
          <reference field="22" count="1" selected="0">
            <x v="276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622">
      <pivotArea dataOnly="0" labelOnly="1" outline="0" fieldPosition="0">
        <references count="3">
          <reference field="22" count="1" selected="0">
            <x v="277"/>
          </reference>
          <reference field="25" count="1">
            <x v="49"/>
          </reference>
          <reference field="26" count="1" selected="0">
            <x v="4"/>
          </reference>
        </references>
      </pivotArea>
    </format>
    <format dxfId="9623">
      <pivotArea dataOnly="0" labelOnly="1" outline="0" fieldPosition="0">
        <references count="3">
          <reference field="22" count="1" selected="0">
            <x v="278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624">
      <pivotArea dataOnly="0" labelOnly="1" outline="0" fieldPosition="0">
        <references count="3">
          <reference field="22" count="1" selected="0">
            <x v="279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625">
      <pivotArea dataOnly="0" labelOnly="1" outline="0" fieldPosition="0">
        <references count="3">
          <reference field="22" count="1" selected="0">
            <x v="280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626">
      <pivotArea dataOnly="0" labelOnly="1" outline="0" fieldPosition="0">
        <references count="3">
          <reference field="22" count="1" selected="0">
            <x v="281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627">
      <pivotArea dataOnly="0" labelOnly="1" outline="0" fieldPosition="0">
        <references count="3">
          <reference field="22" count="1" selected="0">
            <x v="282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628">
      <pivotArea dataOnly="0" labelOnly="1" outline="0" fieldPosition="0">
        <references count="3">
          <reference field="22" count="1" selected="0">
            <x v="283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629">
      <pivotArea dataOnly="0" labelOnly="1" outline="0" fieldPosition="0">
        <references count="3">
          <reference field="22" count="1" selected="0">
            <x v="284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630">
      <pivotArea dataOnly="0" labelOnly="1" outline="0" fieldPosition="0">
        <references count="3">
          <reference field="22" count="1" selected="0">
            <x v="285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631">
      <pivotArea dataOnly="0" labelOnly="1" outline="0" fieldPosition="0">
        <references count="3">
          <reference field="22" count="1" selected="0">
            <x v="286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632">
      <pivotArea dataOnly="0" labelOnly="1" outline="0" fieldPosition="0">
        <references count="3">
          <reference field="22" count="1" selected="0">
            <x v="287"/>
          </reference>
          <reference field="25" count="1">
            <x v="39"/>
          </reference>
          <reference field="26" count="1" selected="0">
            <x v="7"/>
          </reference>
        </references>
      </pivotArea>
    </format>
    <format dxfId="9633">
      <pivotArea dataOnly="0" labelOnly="1" outline="0" fieldPosition="0">
        <references count="3">
          <reference field="22" count="1" selected="0">
            <x v="288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634">
      <pivotArea dataOnly="0" labelOnly="1" outline="0" fieldPosition="0">
        <references count="3">
          <reference field="22" count="1" selected="0">
            <x v="289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635">
      <pivotArea dataOnly="0" labelOnly="1" outline="0" fieldPosition="0">
        <references count="3">
          <reference field="22" count="1" selected="0">
            <x v="290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636">
      <pivotArea dataOnly="0" labelOnly="1" outline="0" fieldPosition="0">
        <references count="3">
          <reference field="22" count="1" selected="0">
            <x v="291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637">
      <pivotArea dataOnly="0" labelOnly="1" outline="0" fieldPosition="0">
        <references count="3">
          <reference field="22" count="1" selected="0">
            <x v="292"/>
          </reference>
          <reference field="25" count="1">
            <x v="54"/>
          </reference>
          <reference field="26" count="1" selected="0">
            <x v="7"/>
          </reference>
        </references>
      </pivotArea>
    </format>
    <format dxfId="9638">
      <pivotArea dataOnly="0" labelOnly="1" outline="0" fieldPosition="0">
        <references count="3">
          <reference field="22" count="1" selected="0">
            <x v="293"/>
          </reference>
          <reference field="25" count="3">
            <x v="30"/>
            <x v="31"/>
            <x v="32"/>
          </reference>
          <reference field="26" count="1" selected="0">
            <x v="9"/>
          </reference>
        </references>
      </pivotArea>
    </format>
    <format dxfId="9639">
      <pivotArea dataOnly="0" labelOnly="1" outline="0" fieldPosition="0">
        <references count="3">
          <reference field="22" count="1" selected="0">
            <x v="294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640">
      <pivotArea dataOnly="0" labelOnly="1" outline="0" fieldPosition="0">
        <references count="3">
          <reference field="22" count="1" selected="0">
            <x v="295"/>
          </reference>
          <reference field="25" count="3">
            <x v="11"/>
            <x v="12"/>
            <x v="13"/>
          </reference>
          <reference field="26" count="1" selected="0">
            <x v="3"/>
          </reference>
        </references>
      </pivotArea>
    </format>
    <format dxfId="9641">
      <pivotArea dataOnly="0" labelOnly="1" outline="0" fieldPosition="0">
        <references count="3">
          <reference field="22" count="1" selected="0">
            <x v="296"/>
          </reference>
          <reference field="25" count="5">
            <x v="6"/>
            <x v="7"/>
            <x v="8"/>
            <x v="9"/>
            <x v="10"/>
          </reference>
          <reference field="26" count="1" selected="0">
            <x v="2"/>
          </reference>
        </references>
      </pivotArea>
    </format>
    <format dxfId="9642">
      <pivotArea dataOnly="0" labelOnly="1" outline="0" fieldPosition="0">
        <references count="3">
          <reference field="22" count="1" selected="0">
            <x v="297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643">
      <pivotArea dataOnly="0" labelOnly="1" outline="0" fieldPosition="0">
        <references count="3">
          <reference field="22" count="1" selected="0">
            <x v="298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644">
      <pivotArea dataOnly="0" labelOnly="1" outline="0" fieldPosition="0">
        <references count="3">
          <reference field="22" count="1" selected="0">
            <x v="299"/>
          </reference>
          <reference field="25" count="1">
            <x v="16"/>
          </reference>
          <reference field="26" count="1" selected="0">
            <x v="5"/>
          </reference>
        </references>
      </pivotArea>
    </format>
    <format dxfId="9645">
      <pivotArea dataOnly="0" labelOnly="1" outline="0" fieldPosition="0">
        <references count="3">
          <reference field="22" count="1" selected="0">
            <x v="300"/>
          </reference>
          <reference field="25" count="2">
            <x v="24"/>
            <x v="25"/>
          </reference>
          <reference field="26" count="1" selected="0">
            <x v="5"/>
          </reference>
        </references>
      </pivotArea>
    </format>
    <format dxfId="9646">
      <pivotArea dataOnly="0" labelOnly="1" outline="0" fieldPosition="0">
        <references count="3">
          <reference field="22" count="1" selected="0">
            <x v="301"/>
          </reference>
          <reference field="25" count="2">
            <x v="17"/>
            <x v="18"/>
          </reference>
          <reference field="26" count="1" selected="0">
            <x v="6"/>
          </reference>
        </references>
      </pivotArea>
    </format>
    <format dxfId="9647">
      <pivotArea dataOnly="0" labelOnly="1" outline="0" fieldPosition="0">
        <references count="3">
          <reference field="22" count="1" selected="0">
            <x v="302"/>
          </reference>
          <reference field="25" count="2">
            <x v="0"/>
            <x v="1"/>
          </reference>
          <reference field="26" count="1" selected="0">
            <x v="0"/>
          </reference>
        </references>
      </pivotArea>
    </format>
    <format dxfId="9648">
      <pivotArea dataOnly="0" labelOnly="1" outline="0" fieldPosition="0">
        <references count="3">
          <reference field="22" count="1" selected="0">
            <x v="303"/>
          </reference>
          <reference field="25" count="6">
            <x v="6"/>
            <x v="7"/>
            <x v="8"/>
            <x v="9"/>
            <x v="10"/>
            <x v="26"/>
          </reference>
          <reference field="26" count="1" selected="0">
            <x v="2"/>
          </reference>
        </references>
      </pivotArea>
    </format>
    <format dxfId="9649">
      <pivotArea dataOnly="0" labelOnly="1" outline="0" fieldPosition="0">
        <references count="3">
          <reference field="22" count="1" selected="0">
            <x v="304"/>
          </reference>
          <reference field="25" count="4">
            <x v="2"/>
            <x v="3"/>
            <x v="4"/>
            <x v="5"/>
          </reference>
          <reference field="26" count="1" selected="0">
            <x v="1"/>
          </reference>
        </references>
      </pivotArea>
    </format>
    <format dxfId="9650">
      <pivotArea dataOnly="0" labelOnly="1" outline="0" fieldPosition="0">
        <references count="3">
          <reference field="22" count="1" selected="0">
            <x v="305"/>
          </reference>
          <reference field="25" count="2">
            <x v="33"/>
            <x v="34"/>
          </reference>
          <reference field="26" count="1" selected="0">
            <x v="10"/>
          </reference>
        </references>
      </pivotArea>
    </format>
    <format dxfId="9651">
      <pivotArea dataOnly="0" labelOnly="1" outline="0" fieldPosition="0">
        <references count="3">
          <reference field="22" count="1" selected="0">
            <x v="306"/>
          </reference>
          <reference field="25" count="4">
            <x v="42"/>
            <x v="43"/>
            <x v="44"/>
            <x v="45"/>
          </reference>
          <reference field="26" count="1" selected="0">
            <x v="11"/>
          </reference>
        </references>
      </pivotArea>
    </format>
    <format dxfId="9652">
      <pivotArea dataOnly="0" labelOnly="1" outline="0" fieldPosition="0">
        <references count="3">
          <reference field="22" count="1" selected="0">
            <x v="307"/>
          </reference>
          <reference field="25" count="4">
            <x v="11"/>
            <x v="12"/>
            <x v="13"/>
            <x v="22"/>
          </reference>
          <reference field="26" count="1" selected="0">
            <x v="3"/>
          </reference>
        </references>
      </pivotArea>
    </format>
    <format dxfId="9653">
      <pivotArea dataOnly="0" labelOnly="1" outline="0" fieldPosition="0">
        <references count="3">
          <reference field="22" count="1" selected="0">
            <x v="308"/>
          </reference>
          <reference field="25" count="3">
            <x v="38"/>
            <x v="39"/>
            <x v="46"/>
          </reference>
          <reference field="26" count="1" selected="0">
            <x v="7"/>
          </reference>
        </references>
      </pivotArea>
    </format>
    <format dxfId="9654">
      <pivotArea dataOnly="0" labelOnly="1" outline="0" fieldPosition="0">
        <references count="3">
          <reference field="22" count="1" selected="0">
            <x v="309"/>
          </reference>
          <reference field="25" count="3">
            <x v="7"/>
            <x v="47"/>
            <x v="48"/>
          </reference>
          <reference field="26" count="1" selected="0">
            <x v="12"/>
          </reference>
        </references>
      </pivotArea>
    </format>
    <format dxfId="9655">
      <pivotArea dataOnly="0" labelOnly="1" outline="0" fieldPosition="0">
        <references count="3">
          <reference field="22" count="1" selected="0">
            <x v="310"/>
          </reference>
          <reference field="25" count="1">
            <x v="14"/>
          </reference>
          <reference field="26" count="1" selected="0">
            <x v="4"/>
          </reference>
        </references>
      </pivotArea>
    </format>
    <format dxfId="9656">
      <pivotArea dataOnly="0" labelOnly="1" outline="0" fieldPosition="0">
        <references count="3">
          <reference field="22" count="1" selected="0">
            <x v="311"/>
          </reference>
          <reference field="25" count="1">
            <x v="27"/>
          </reference>
          <reference field="26" count="1" selected="0">
            <x v="8"/>
          </reference>
        </references>
      </pivotArea>
    </format>
    <format dxfId="9657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9658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15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9659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9660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9661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9662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9663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9664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9665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9666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9667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9668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"/>
          </reference>
        </references>
      </pivotArea>
    </format>
    <format dxfId="9669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"/>
          </reference>
        </references>
      </pivotArea>
    </format>
    <format dxfId="9670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"/>
          </reference>
        </references>
      </pivotArea>
    </format>
    <format dxfId="9671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"/>
          </reference>
        </references>
      </pivotArea>
    </format>
    <format dxfId="9672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73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74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75">
      <pivotArea dataOnly="0" labelOnly="1" outline="0" fieldPosition="0">
        <references count="4">
          <reference field="22" count="1" selected="0">
            <x v="5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"/>
          </reference>
        </references>
      </pivotArea>
    </format>
    <format dxfId="9676">
      <pivotArea dataOnly="0" labelOnly="1" outline="0" fieldPosition="0">
        <references count="4">
          <reference field="22" count="1" selected="0">
            <x v="5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"/>
          </reference>
        </references>
      </pivotArea>
    </format>
    <format dxfId="9677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"/>
          </reference>
        </references>
      </pivotArea>
    </format>
    <format dxfId="9678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"/>
          </reference>
        </references>
      </pivotArea>
    </format>
    <format dxfId="9679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"/>
          </reference>
        </references>
      </pivotArea>
    </format>
    <format dxfId="9680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"/>
          </reference>
        </references>
      </pivotArea>
    </format>
    <format dxfId="9681">
      <pivotArea dataOnly="0" labelOnly="1" outline="0" fieldPosition="0">
        <references count="4">
          <reference field="22" count="1" selected="0">
            <x v="7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"/>
          </reference>
        </references>
      </pivotArea>
    </format>
    <format dxfId="9682">
      <pivotArea dataOnly="0" labelOnly="1" outline="0" fieldPosition="0">
        <references count="4">
          <reference field="22" count="1" selected="0">
            <x v="8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"/>
          </reference>
        </references>
      </pivotArea>
    </format>
    <format dxfId="9683">
      <pivotArea dataOnly="0" labelOnly="1" outline="0" fieldPosition="0">
        <references count="4">
          <reference field="22" count="1" selected="0">
            <x v="8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"/>
          </reference>
        </references>
      </pivotArea>
    </format>
    <format dxfId="9684">
      <pivotArea dataOnly="0" labelOnly="1" outline="0" fieldPosition="0">
        <references count="4">
          <reference field="22" count="1" selected="0">
            <x v="9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2"/>
          </reference>
        </references>
      </pivotArea>
    </format>
    <format dxfId="9685">
      <pivotArea dataOnly="0" labelOnly="1" outline="0" fieldPosition="0">
        <references count="4">
          <reference field="22" count="1" selected="0">
            <x v="10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2"/>
          </reference>
        </references>
      </pivotArea>
    </format>
    <format dxfId="9686">
      <pivotArea dataOnly="0" labelOnly="1" outline="0" fieldPosition="0">
        <references count="4">
          <reference field="22" count="1" selected="0">
            <x v="10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2"/>
          </reference>
        </references>
      </pivotArea>
    </format>
    <format dxfId="9687">
      <pivotArea dataOnly="0" labelOnly="1" outline="0" fieldPosition="0">
        <references count="4">
          <reference field="22" count="1" selected="0">
            <x v="11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"/>
          </reference>
        </references>
      </pivotArea>
    </format>
    <format dxfId="9688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89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90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9691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2"/>
          </reference>
        </references>
      </pivotArea>
    </format>
    <format dxfId="9692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2"/>
          </reference>
        </references>
      </pivotArea>
    </format>
    <format dxfId="9693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2"/>
          </reference>
        </references>
      </pivotArea>
    </format>
    <format dxfId="9694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9695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9696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9697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9698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9699">
      <pivotArea dataOnly="0" labelOnly="1" outline="0" fieldPosition="0">
        <references count="4">
          <reference field="22" count="1" selected="0">
            <x v="1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1"/>
          </reference>
        </references>
      </pivotArea>
    </format>
    <format dxfId="9700">
      <pivotArea dataOnly="0" labelOnly="1" outline="0" fieldPosition="0">
        <references count="4">
          <reference field="22" count="1" selected="0">
            <x v="1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1"/>
          </reference>
        </references>
      </pivotArea>
    </format>
    <format dxfId="9701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9702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9703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9704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9705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9706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9707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9708">
      <pivotArea dataOnly="0" labelOnly="1" outline="0" fieldPosition="0">
        <references count="4">
          <reference field="22" count="1" selected="0">
            <x v="18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9709">
      <pivotArea dataOnly="0" labelOnly="1" outline="0" fieldPosition="0">
        <references count="4">
          <reference field="22" count="1" selected="0">
            <x v="18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9710">
      <pivotArea dataOnly="0" labelOnly="1" outline="0" fieldPosition="0">
        <references count="4">
          <reference field="22" count="1" selected="0">
            <x v="19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1"/>
          </reference>
        </references>
      </pivotArea>
    </format>
    <format dxfId="9711">
      <pivotArea dataOnly="0" labelOnly="1" outline="0" fieldPosition="0">
        <references count="4">
          <reference field="22" count="1" selected="0">
            <x v="19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1"/>
          </reference>
        </references>
      </pivotArea>
    </format>
    <format dxfId="9712">
      <pivotArea dataOnly="0" labelOnly="1" outline="0" fieldPosition="0">
        <references count="4">
          <reference field="22" count="1" selected="0">
            <x v="20"/>
          </reference>
          <reference field="25" count="1" selected="0">
            <x v="49"/>
          </reference>
          <reference field="26" count="1" selected="0">
            <x v="7"/>
          </reference>
          <reference field="29" count="1">
            <x v="21"/>
          </reference>
        </references>
      </pivotArea>
    </format>
    <format dxfId="9713">
      <pivotArea dataOnly="0" labelOnly="1" outline="0" fieldPosition="0">
        <references count="4">
          <reference field="22" count="1" selected="0">
            <x v="20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21"/>
          </reference>
        </references>
      </pivotArea>
    </format>
    <format dxfId="9714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1"/>
          </reference>
        </references>
      </pivotArea>
    </format>
    <format dxfId="9715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1"/>
          </reference>
        </references>
      </pivotArea>
    </format>
    <format dxfId="9716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1"/>
          </reference>
        </references>
      </pivotArea>
    </format>
    <format dxfId="9717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1"/>
          </reference>
        </references>
      </pivotArea>
    </format>
    <format dxfId="9718">
      <pivotArea dataOnly="0" labelOnly="1" outline="0" fieldPosition="0">
        <references count="4">
          <reference field="22" count="1" selected="0">
            <x v="22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1"/>
          </reference>
        </references>
      </pivotArea>
    </format>
    <format dxfId="9719">
      <pivotArea dataOnly="0" labelOnly="1" outline="0" fieldPosition="0">
        <references count="4">
          <reference field="22" count="1" selected="0">
            <x v="23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6"/>
          </reference>
        </references>
      </pivotArea>
    </format>
    <format dxfId="9720">
      <pivotArea dataOnly="0" labelOnly="1" outline="0" fieldPosition="0">
        <references count="4">
          <reference field="22" count="1" selected="0">
            <x v="23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6"/>
          </reference>
        </references>
      </pivotArea>
    </format>
    <format dxfId="9721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9722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9723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9724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9725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9726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9727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9728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9729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9730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9731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9732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9733">
      <pivotArea dataOnly="0" labelOnly="1" outline="0" fieldPosition="0">
        <references count="4">
          <reference field="22" count="1" selected="0">
            <x v="27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6"/>
          </reference>
        </references>
      </pivotArea>
    </format>
    <format dxfId="9734">
      <pivotArea dataOnly="0" labelOnly="1" outline="0" fieldPosition="0">
        <references count="4">
          <reference field="22" count="1" selected="0">
            <x v="27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6"/>
          </reference>
        </references>
      </pivotArea>
    </format>
    <format dxfId="9735">
      <pivotArea dataOnly="0" labelOnly="1" outline="0" fieldPosition="0">
        <references count="4">
          <reference field="22" count="1" selected="0">
            <x v="28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6"/>
          </reference>
        </references>
      </pivotArea>
    </format>
    <format dxfId="9736">
      <pivotArea dataOnly="0" labelOnly="1" outline="0" fieldPosition="0">
        <references count="4">
          <reference field="22" count="1" selected="0">
            <x v="29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6"/>
          </reference>
        </references>
      </pivotArea>
    </format>
    <format dxfId="9737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6"/>
          </reference>
        </references>
      </pivotArea>
    </format>
    <format dxfId="9738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6"/>
          </reference>
        </references>
      </pivotArea>
    </format>
    <format dxfId="9739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6"/>
          </reference>
        </references>
      </pivotArea>
    </format>
    <format dxfId="9740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6"/>
          </reference>
        </references>
      </pivotArea>
    </format>
    <format dxfId="9741">
      <pivotArea dataOnly="0" labelOnly="1" outline="0" fieldPosition="0">
        <references count="4">
          <reference field="22" count="1" selected="0">
            <x v="31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5"/>
          </reference>
        </references>
      </pivotArea>
    </format>
    <format dxfId="9742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25"/>
          </reference>
        </references>
      </pivotArea>
    </format>
    <format dxfId="9743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25"/>
          </reference>
        </references>
      </pivotArea>
    </format>
    <format dxfId="9744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25"/>
          </reference>
        </references>
      </pivotArea>
    </format>
    <format dxfId="9745">
      <pivotArea dataOnly="0" labelOnly="1" outline="0" fieldPosition="0">
        <references count="4">
          <reference field="22" count="1" selected="0">
            <x v="33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5"/>
          </reference>
        </references>
      </pivotArea>
    </format>
    <format dxfId="9746">
      <pivotArea dataOnly="0" labelOnly="1" outline="0" fieldPosition="0">
        <references count="4">
          <reference field="22" count="1" selected="0">
            <x v="33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5"/>
          </reference>
        </references>
      </pivotArea>
    </format>
    <format dxfId="9747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48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49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50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9751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9752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9753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9754">
      <pivotArea dataOnly="0" labelOnly="1" outline="0" fieldPosition="0">
        <references count="4">
          <reference field="22" count="1" selected="0">
            <x v="36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25"/>
          </reference>
        </references>
      </pivotArea>
    </format>
    <format dxfId="9755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9756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9757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9758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5"/>
          </reference>
        </references>
      </pivotArea>
    </format>
    <format dxfId="9759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5"/>
          </reference>
        </references>
      </pivotArea>
    </format>
    <format dxfId="9760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5"/>
          </reference>
        </references>
      </pivotArea>
    </format>
    <format dxfId="9761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5"/>
          </reference>
        </references>
      </pivotArea>
    </format>
    <format dxfId="9762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5"/>
          </reference>
        </references>
      </pivotArea>
    </format>
    <format dxfId="9763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5"/>
          </reference>
        </references>
      </pivotArea>
    </format>
    <format dxfId="9764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5"/>
          </reference>
        </references>
      </pivotArea>
    </format>
    <format dxfId="9765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5"/>
          </reference>
        </references>
      </pivotArea>
    </format>
    <format dxfId="9766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5"/>
          </reference>
        </references>
      </pivotArea>
    </format>
    <format dxfId="9767">
      <pivotArea dataOnly="0" labelOnly="1" outline="0" fieldPosition="0">
        <references count="4">
          <reference field="22" count="1" selected="0">
            <x v="4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9768">
      <pivotArea dataOnly="0" labelOnly="1" outline="0" fieldPosition="0">
        <references count="4">
          <reference field="22" count="1" selected="0">
            <x v="4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9769">
      <pivotArea dataOnly="0" labelOnly="1" outline="0" fieldPosition="0">
        <references count="4">
          <reference field="22" count="1" selected="0">
            <x v="41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5"/>
          </reference>
        </references>
      </pivotArea>
    </format>
    <format dxfId="9770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25"/>
          </reference>
        </references>
      </pivotArea>
    </format>
    <format dxfId="9771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25"/>
          </reference>
        </references>
      </pivotArea>
    </format>
    <format dxfId="9772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46"/>
          </reference>
          <reference field="26" count="1" selected="0">
            <x v="7"/>
          </reference>
          <reference field="29" count="1">
            <x v="25"/>
          </reference>
        </references>
      </pivotArea>
    </format>
    <format dxfId="9773">
      <pivotArea dataOnly="0" labelOnly="1" outline="0" fieldPosition="0">
        <references count="4">
          <reference field="22" count="1" selected="0">
            <x v="43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5"/>
          </reference>
        </references>
      </pivotArea>
    </format>
    <format dxfId="9774">
      <pivotArea dataOnly="0" labelOnly="1" outline="0" fieldPosition="0">
        <references count="4">
          <reference field="22" count="1" selected="0">
            <x v="43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5"/>
          </reference>
        </references>
      </pivotArea>
    </format>
    <format dxfId="9775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76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77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9778">
      <pivotArea dataOnly="0" labelOnly="1" outline="0" fieldPosition="0">
        <references count="4">
          <reference field="22" count="1" selected="0">
            <x v="4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2"/>
          </reference>
        </references>
      </pivotArea>
    </format>
    <format dxfId="9779">
      <pivotArea dataOnly="0" labelOnly="1" outline="0" fieldPosition="0">
        <references count="4">
          <reference field="22" count="1" selected="0">
            <x v="4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2"/>
          </reference>
        </references>
      </pivotArea>
    </format>
    <format dxfId="9780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9781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9782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9783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9784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9785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9786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9787">
      <pivotArea dataOnly="0" labelOnly="1" outline="0" fieldPosition="0">
        <references count="4">
          <reference field="22" count="1" selected="0">
            <x v="48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9788">
      <pivotArea dataOnly="0" labelOnly="1" outline="0" fieldPosition="0">
        <references count="4">
          <reference field="22" count="1" selected="0">
            <x v="48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9789">
      <pivotArea dataOnly="0" labelOnly="1" outline="0" fieldPosition="0">
        <references count="4">
          <reference field="22" count="1" selected="0">
            <x v="49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2"/>
          </reference>
        </references>
      </pivotArea>
    </format>
    <format dxfId="9790">
      <pivotArea dataOnly="0" labelOnly="1" outline="0" fieldPosition="0">
        <references count="4">
          <reference field="22" count="1" selected="0">
            <x v="49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2"/>
          </reference>
        </references>
      </pivotArea>
    </format>
    <format dxfId="9791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2"/>
          </reference>
        </references>
      </pivotArea>
    </format>
    <format dxfId="9792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2"/>
          </reference>
        </references>
      </pivotArea>
    </format>
    <format dxfId="9793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2"/>
          </reference>
        </references>
      </pivotArea>
    </format>
    <format dxfId="9794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2"/>
          </reference>
        </references>
      </pivotArea>
    </format>
    <format dxfId="9795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9796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9797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9798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9799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9800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12"/>
          </reference>
        </references>
      </pivotArea>
    </format>
    <format dxfId="9801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12"/>
          </reference>
        </references>
      </pivotArea>
    </format>
    <format dxfId="9802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12"/>
          </reference>
        </references>
      </pivotArea>
    </format>
    <format dxfId="9803">
      <pivotArea dataOnly="0" labelOnly="1" outline="0" fieldPosition="0">
        <references count="4">
          <reference field="22" count="1" selected="0">
            <x v="5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2"/>
          </reference>
        </references>
      </pivotArea>
    </format>
    <format dxfId="9804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9805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9806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9807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9808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9809">
      <pivotArea dataOnly="0" labelOnly="1" outline="0" fieldPosition="0">
        <references count="4">
          <reference field="22" count="1" selected="0">
            <x v="5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5"/>
          </reference>
        </references>
      </pivotArea>
    </format>
    <format dxfId="9810">
      <pivotArea dataOnly="0" labelOnly="1" outline="0" fieldPosition="0">
        <references count="4">
          <reference field="22" count="1" selected="0">
            <x v="5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5"/>
          </reference>
        </references>
      </pivotArea>
    </format>
    <format dxfId="9811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9812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9813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9814">
      <pivotArea dataOnly="0" labelOnly="1" outline="0" fieldPosition="0">
        <references count="4">
          <reference field="22" count="1" selected="0">
            <x v="57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5"/>
          </reference>
        </references>
      </pivotArea>
    </format>
    <format dxfId="9815">
      <pivotArea dataOnly="0" labelOnly="1" outline="0" fieldPosition="0">
        <references count="4">
          <reference field="22" count="1" selected="0">
            <x v="58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5"/>
          </reference>
        </references>
      </pivotArea>
    </format>
    <format dxfId="9816">
      <pivotArea dataOnly="0" labelOnly="1" outline="0" fieldPosition="0">
        <references count="4">
          <reference field="22" count="1" selected="0">
            <x v="59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5"/>
          </reference>
        </references>
      </pivotArea>
    </format>
    <format dxfId="9817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40"/>
          </reference>
          <reference field="26" count="1" selected="0">
            <x v="1"/>
          </reference>
          <reference field="29" count="1">
            <x v="5"/>
          </reference>
        </references>
      </pivotArea>
    </format>
    <format dxfId="9818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5"/>
          </reference>
        </references>
      </pivotArea>
    </format>
    <format dxfId="9819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5"/>
          </reference>
        </references>
      </pivotArea>
    </format>
    <format dxfId="9820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5"/>
          </reference>
        </references>
      </pivotArea>
    </format>
    <format dxfId="9821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5"/>
          </reference>
        </references>
      </pivotArea>
    </format>
    <format dxfId="9822">
      <pivotArea dataOnly="0" labelOnly="1" outline="0" fieldPosition="0">
        <references count="4">
          <reference field="22" count="1" selected="0">
            <x v="61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5"/>
          </reference>
        </references>
      </pivotArea>
    </format>
    <format dxfId="9823">
      <pivotArea dataOnly="0" labelOnly="1" outline="0" fieldPosition="0">
        <references count="4">
          <reference field="22" count="1" selected="0">
            <x v="61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5"/>
          </reference>
        </references>
      </pivotArea>
    </format>
    <format dxfId="9824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5"/>
          </reference>
        </references>
      </pivotArea>
    </format>
    <format dxfId="9825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5"/>
          </reference>
        </references>
      </pivotArea>
    </format>
    <format dxfId="9826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5"/>
          </reference>
        </references>
      </pivotArea>
    </format>
    <format dxfId="9827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5"/>
          </reference>
        </references>
      </pivotArea>
    </format>
    <format dxfId="9828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5"/>
          </reference>
        </references>
      </pivotArea>
    </format>
    <format dxfId="9829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5"/>
          </reference>
        </references>
      </pivotArea>
    </format>
    <format dxfId="9830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5"/>
          </reference>
        </references>
      </pivotArea>
    </format>
    <format dxfId="9831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5"/>
          </reference>
        </references>
      </pivotArea>
    </format>
    <format dxfId="9832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5"/>
          </reference>
        </references>
      </pivotArea>
    </format>
    <format dxfId="9833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5"/>
          </reference>
        </references>
      </pivotArea>
    </format>
    <format dxfId="9834">
      <pivotArea dataOnly="0" labelOnly="1" outline="0" fieldPosition="0">
        <references count="4">
          <reference field="22" count="1" selected="0">
            <x v="65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9835">
      <pivotArea dataOnly="0" labelOnly="1" outline="0" fieldPosition="0">
        <references count="4">
          <reference field="22" count="1" selected="0">
            <x v="65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9836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2"/>
          </reference>
        </references>
      </pivotArea>
    </format>
    <format dxfId="9837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2"/>
          </reference>
        </references>
      </pivotArea>
    </format>
    <format dxfId="9838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2"/>
          </reference>
        </references>
      </pivotArea>
    </format>
    <format dxfId="9839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2"/>
          </reference>
        </references>
      </pivotArea>
    </format>
    <format dxfId="9840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2"/>
          </reference>
        </references>
      </pivotArea>
    </format>
    <format dxfId="9841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2"/>
          </reference>
        </references>
      </pivotArea>
    </format>
    <format dxfId="9842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2"/>
          </reference>
        </references>
      </pivotArea>
    </format>
    <format dxfId="9843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2"/>
          </reference>
        </references>
      </pivotArea>
    </format>
    <format dxfId="9844">
      <pivotArea dataOnly="0" labelOnly="1" outline="0" fieldPosition="0">
        <references count="4">
          <reference field="22" count="1" selected="0">
            <x v="68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2"/>
          </reference>
        </references>
      </pivotArea>
    </format>
    <format dxfId="9845">
      <pivotArea dataOnly="0" labelOnly="1" outline="0" fieldPosition="0">
        <references count="4">
          <reference field="22" count="1" selected="0">
            <x v="68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2"/>
          </reference>
        </references>
      </pivotArea>
    </format>
    <format dxfId="9846">
      <pivotArea dataOnly="0" labelOnly="1" outline="0" fieldPosition="0">
        <references count="4">
          <reference field="22" count="1" selected="0">
            <x v="69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2"/>
          </reference>
        </references>
      </pivotArea>
    </format>
    <format dxfId="9847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9848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9849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9850">
      <pivotArea dataOnly="0" labelOnly="1" outline="0" fieldPosition="0">
        <references count="4">
          <reference field="22" count="1" selected="0">
            <x v="71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2"/>
          </reference>
        </references>
      </pivotArea>
    </format>
    <format dxfId="9851">
      <pivotArea dataOnly="0" labelOnly="1" outline="0" fieldPosition="0">
        <references count="4">
          <reference field="22" count="1" selected="0">
            <x v="71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2"/>
          </reference>
        </references>
      </pivotArea>
    </format>
    <format dxfId="9852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9853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9854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9855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9856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9857">
      <pivotArea dataOnly="0" labelOnly="1" outline="0" fieldPosition="0">
        <references count="4">
          <reference field="22" count="1" selected="0">
            <x v="7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2"/>
          </reference>
        </references>
      </pivotArea>
    </format>
    <format dxfId="9858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2"/>
          </reference>
        </references>
      </pivotArea>
    </format>
    <format dxfId="9859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2"/>
          </reference>
        </references>
      </pivotArea>
    </format>
    <format dxfId="9860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2"/>
          </reference>
        </references>
      </pivotArea>
    </format>
    <format dxfId="9861">
      <pivotArea dataOnly="0" labelOnly="1" outline="0" fieldPosition="0">
        <references count="4">
          <reference field="22" count="1" selected="0">
            <x v="75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22"/>
          </reference>
        </references>
      </pivotArea>
    </format>
    <format dxfId="9862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9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9863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9864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9865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9866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9867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9868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9869">
      <pivotArea dataOnly="0" labelOnly="1" outline="0" fieldPosition="0">
        <references count="4">
          <reference field="22" count="1" selected="0">
            <x v="78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9870">
      <pivotArea dataOnly="0" labelOnly="1" outline="0" fieldPosition="0">
        <references count="4">
          <reference field="22" count="1" selected="0">
            <x v="78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9871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9872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9873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9874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9875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9876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9877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9878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9879">
      <pivotArea dataOnly="0" labelOnly="1" outline="0" fieldPosition="0">
        <references count="4">
          <reference field="22" count="1" selected="0">
            <x v="81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9"/>
          </reference>
        </references>
      </pivotArea>
    </format>
    <format dxfId="9880">
      <pivotArea dataOnly="0" labelOnly="1" outline="0" fieldPosition="0">
        <references count="4">
          <reference field="22" count="1" selected="0">
            <x v="81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9"/>
          </reference>
        </references>
      </pivotArea>
    </format>
    <format dxfId="9881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9"/>
          </reference>
        </references>
      </pivotArea>
    </format>
    <format dxfId="9882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9"/>
          </reference>
        </references>
      </pivotArea>
    </format>
    <format dxfId="9883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9"/>
          </reference>
        </references>
      </pivotArea>
    </format>
    <format dxfId="9884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9"/>
          </reference>
        </references>
      </pivotArea>
    </format>
    <format dxfId="9885">
      <pivotArea dataOnly="0" labelOnly="1" outline="0" fieldPosition="0">
        <references count="4">
          <reference field="22" count="1" selected="0">
            <x v="8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9"/>
          </reference>
        </references>
      </pivotArea>
    </format>
    <format dxfId="9886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7"/>
          </reference>
          <reference field="26" count="1" selected="0">
            <x v="7"/>
          </reference>
          <reference field="29" count="1">
            <x v="9"/>
          </reference>
        </references>
      </pivotArea>
    </format>
    <format dxfId="9887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9"/>
          </reference>
        </references>
      </pivotArea>
    </format>
    <format dxfId="9888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9"/>
          </reference>
        </references>
      </pivotArea>
    </format>
    <format dxfId="9889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46"/>
          </reference>
          <reference field="26" count="1" selected="0">
            <x v="7"/>
          </reference>
          <reference field="29" count="1">
            <x v="9"/>
          </reference>
        </references>
      </pivotArea>
    </format>
    <format dxfId="9890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9891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9892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9893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9894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9895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9896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9897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9898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9899">
      <pivotArea dataOnly="0" labelOnly="1" outline="0" fieldPosition="0">
        <references count="4">
          <reference field="22" count="1" selected="0">
            <x v="87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9900">
      <pivotArea dataOnly="0" labelOnly="1" outline="0" fieldPosition="0">
        <references count="4">
          <reference field="22" count="1" selected="0">
            <x v="87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9901">
      <pivotArea dataOnly="0" labelOnly="1" outline="0" fieldPosition="0">
        <references count="4">
          <reference field="22" count="1" selected="0">
            <x v="88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8"/>
          </reference>
        </references>
      </pivotArea>
    </format>
    <format dxfId="9902">
      <pivotArea dataOnly="0" labelOnly="1" outline="0" fieldPosition="0">
        <references count="4">
          <reference field="22" count="1" selected="0">
            <x v="88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8"/>
          </reference>
        </references>
      </pivotArea>
    </format>
    <format dxfId="9903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9904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9905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9906">
      <pivotArea dataOnly="0" labelOnly="1" outline="0" fieldPosition="0">
        <references count="4">
          <reference field="22" count="1" selected="0">
            <x v="90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8"/>
          </reference>
        </references>
      </pivotArea>
    </format>
    <format dxfId="9907">
      <pivotArea dataOnly="0" labelOnly="1" outline="0" fieldPosition="0">
        <references count="4">
          <reference field="22" count="1" selected="0">
            <x v="90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8"/>
          </reference>
        </references>
      </pivotArea>
    </format>
    <format dxfId="9908">
      <pivotArea dataOnly="0" labelOnly="1" outline="0" fieldPosition="0">
        <references count="4">
          <reference field="22" count="1" selected="0">
            <x v="91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8"/>
          </reference>
        </references>
      </pivotArea>
    </format>
    <format dxfId="9909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8"/>
          </reference>
        </references>
      </pivotArea>
    </format>
    <format dxfId="9910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8"/>
          </reference>
        </references>
      </pivotArea>
    </format>
    <format dxfId="9911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8"/>
          </reference>
        </references>
      </pivotArea>
    </format>
    <format dxfId="9912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8"/>
          </reference>
        </references>
      </pivotArea>
    </format>
    <format dxfId="9913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8"/>
          </reference>
        </references>
      </pivotArea>
    </format>
    <format dxfId="9914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8"/>
          </reference>
        </references>
      </pivotArea>
    </format>
    <format dxfId="9915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8"/>
          </reference>
        </references>
      </pivotArea>
    </format>
    <format dxfId="9916">
      <pivotArea dataOnly="0" labelOnly="1" outline="0" fieldPosition="0">
        <references count="4">
          <reference field="22" count="1" selected="0">
            <x v="94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8"/>
          </reference>
        </references>
      </pivotArea>
    </format>
    <format dxfId="9917">
      <pivotArea dataOnly="0" labelOnly="1" outline="0" fieldPosition="0">
        <references count="4">
          <reference field="22" count="1" selected="0">
            <x v="95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8"/>
          </reference>
        </references>
      </pivotArea>
    </format>
    <format dxfId="9918">
      <pivotArea dataOnly="0" labelOnly="1" outline="0" fieldPosition="0">
        <references count="4">
          <reference field="22" count="1" selected="0">
            <x v="96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8"/>
          </reference>
        </references>
      </pivotArea>
    </format>
    <format dxfId="9919">
      <pivotArea dataOnly="0" labelOnly="1" outline="0" fieldPosition="0">
        <references count="4">
          <reference field="22" count="1" selected="0">
            <x v="96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8"/>
          </reference>
        </references>
      </pivotArea>
    </format>
    <format dxfId="9920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8"/>
          </reference>
        </references>
      </pivotArea>
    </format>
    <format dxfId="9921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8"/>
          </reference>
        </references>
      </pivotArea>
    </format>
    <format dxfId="9922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8"/>
          </reference>
        </references>
      </pivotArea>
    </format>
    <format dxfId="9923">
      <pivotArea dataOnly="0" labelOnly="1" outline="0" fieldPosition="0">
        <references count="4">
          <reference field="22" count="1" selected="0">
            <x v="9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9924">
      <pivotArea dataOnly="0" labelOnly="1" outline="0" fieldPosition="0">
        <references count="4">
          <reference field="22" count="1" selected="0">
            <x v="9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9925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9926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9927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9928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9929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9930">
      <pivotArea dataOnly="0" labelOnly="1" outline="0" fieldPosition="0">
        <references count="4">
          <reference field="22" count="1" selected="0">
            <x v="100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4"/>
          </reference>
        </references>
      </pivotArea>
    </format>
    <format dxfId="9931">
      <pivotArea dataOnly="0" labelOnly="1" outline="0" fieldPosition="0">
        <references count="4">
          <reference field="22" count="1" selected="0">
            <x v="100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4"/>
          </reference>
        </references>
      </pivotArea>
    </format>
    <format dxfId="9932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9933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9934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9935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9936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4"/>
          </reference>
        </references>
      </pivotArea>
    </format>
    <format dxfId="9937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4"/>
          </reference>
        </references>
      </pivotArea>
    </format>
    <format dxfId="9938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4"/>
          </reference>
        </references>
      </pivotArea>
    </format>
    <format dxfId="9939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4"/>
          </reference>
        </references>
      </pivotArea>
    </format>
    <format dxfId="9940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4"/>
          </reference>
        </references>
      </pivotArea>
    </format>
    <format dxfId="9941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4"/>
          </reference>
        </references>
      </pivotArea>
    </format>
    <format dxfId="9942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4"/>
          </reference>
        </references>
      </pivotArea>
    </format>
    <format dxfId="9943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9944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9945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9946">
      <pivotArea dataOnly="0" labelOnly="1" outline="0" fieldPosition="0">
        <references count="4">
          <reference field="22" count="1" selected="0">
            <x v="10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4"/>
          </reference>
        </references>
      </pivotArea>
    </format>
    <format dxfId="9947">
      <pivotArea dataOnly="0" labelOnly="1" outline="0" fieldPosition="0">
        <references count="4">
          <reference field="22" count="1" selected="0">
            <x v="10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4"/>
          </reference>
        </references>
      </pivotArea>
    </format>
    <format dxfId="9948">
      <pivotArea dataOnly="0" labelOnly="1" outline="0" fieldPosition="0">
        <references count="4">
          <reference field="22" count="1" selected="0">
            <x v="106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4"/>
          </reference>
        </references>
      </pivotArea>
    </format>
    <format dxfId="9949">
      <pivotArea dataOnly="0" labelOnly="1" outline="0" fieldPosition="0">
        <references count="4">
          <reference field="22" count="1" selected="0">
            <x v="107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4"/>
          </reference>
        </references>
      </pivotArea>
    </format>
    <format dxfId="9950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4"/>
          </reference>
        </references>
      </pivotArea>
    </format>
    <format dxfId="9951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4"/>
          </reference>
        </references>
      </pivotArea>
    </format>
    <format dxfId="9952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4"/>
          </reference>
        </references>
      </pivotArea>
    </format>
    <format dxfId="9953">
      <pivotArea dataOnly="0" labelOnly="1" outline="0" fieldPosition="0">
        <references count="4">
          <reference field="22" count="1" selected="0">
            <x v="109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3"/>
          </reference>
        </references>
      </pivotArea>
    </format>
    <format dxfId="9954">
      <pivotArea dataOnly="0" labelOnly="1" outline="0" fieldPosition="0">
        <references count="4">
          <reference field="22" count="1" selected="0">
            <x v="109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3"/>
          </reference>
        </references>
      </pivotArea>
    </format>
    <format dxfId="9955">
      <pivotArea dataOnly="0" labelOnly="1" outline="0" fieldPosition="0">
        <references count="4">
          <reference field="22" count="1" selected="0">
            <x v="110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3"/>
          </reference>
        </references>
      </pivotArea>
    </format>
    <format dxfId="9956">
      <pivotArea dataOnly="0" labelOnly="1" outline="0" fieldPosition="0">
        <references count="4">
          <reference field="22" count="1" selected="0">
            <x v="110"/>
          </reference>
          <reference field="25" count="1" selected="0">
            <x v="28"/>
          </reference>
          <reference field="26" count="1" selected="0">
            <x v="5"/>
          </reference>
          <reference field="29" count="1">
            <x v="23"/>
          </reference>
        </references>
      </pivotArea>
    </format>
    <format dxfId="9957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9958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9959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9960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9961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9962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9963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9964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9965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3"/>
          </reference>
        </references>
      </pivotArea>
    </format>
    <format dxfId="9966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3"/>
          </reference>
        </references>
      </pivotArea>
    </format>
    <format dxfId="9967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3"/>
          </reference>
        </references>
      </pivotArea>
    </format>
    <format dxfId="9968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3"/>
          </reference>
        </references>
      </pivotArea>
    </format>
    <format dxfId="9969">
      <pivotArea dataOnly="0" labelOnly="1" outline="0" fieldPosition="0">
        <references count="4">
          <reference field="22" count="1" selected="0">
            <x v="114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23"/>
          </reference>
        </references>
      </pivotArea>
    </format>
    <format dxfId="9970">
      <pivotArea dataOnly="0" labelOnly="1" outline="0" fieldPosition="0">
        <references count="4">
          <reference field="22" count="1" selected="0">
            <x v="11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3"/>
          </reference>
        </references>
      </pivotArea>
    </format>
    <format dxfId="9971">
      <pivotArea dataOnly="0" labelOnly="1" outline="0" fieldPosition="0">
        <references count="4">
          <reference field="22" count="1" selected="0">
            <x v="11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3"/>
          </reference>
        </references>
      </pivotArea>
    </format>
    <format dxfId="9972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3"/>
          </reference>
        </references>
      </pivotArea>
    </format>
    <format dxfId="9973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3"/>
          </reference>
        </references>
      </pivotArea>
    </format>
    <format dxfId="9974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3"/>
          </reference>
        </references>
      </pivotArea>
    </format>
    <format dxfId="9975">
      <pivotArea dataOnly="0" labelOnly="1" outline="0" fieldPosition="0">
        <references count="4">
          <reference field="22" count="1" selected="0">
            <x v="117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3"/>
          </reference>
        </references>
      </pivotArea>
    </format>
    <format dxfId="9976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9977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9978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9979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9980">
      <pivotArea dataOnly="0" labelOnly="1" outline="0" fieldPosition="0">
        <references count="4">
          <reference field="22" count="1" selected="0">
            <x v="11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9981">
      <pivotArea dataOnly="0" labelOnly="1" outline="0" fieldPosition="0">
        <references count="4">
          <reference field="22" count="1" selected="0">
            <x v="11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9982">
      <pivotArea dataOnly="0" labelOnly="1" outline="0" fieldPosition="0">
        <references count="4">
          <reference field="22" count="1" selected="0">
            <x v="120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0"/>
          </reference>
        </references>
      </pivotArea>
    </format>
    <format dxfId="9983">
      <pivotArea dataOnly="0" labelOnly="1" outline="0" fieldPosition="0">
        <references count="4">
          <reference field="22" count="1" selected="0">
            <x v="120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0"/>
          </reference>
        </references>
      </pivotArea>
    </format>
    <format dxfId="9984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0"/>
          </reference>
        </references>
      </pivotArea>
    </format>
    <format dxfId="9985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0"/>
          </reference>
        </references>
      </pivotArea>
    </format>
    <format dxfId="9986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0"/>
          </reference>
        </references>
      </pivotArea>
    </format>
    <format dxfId="9987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0"/>
          </reference>
        </references>
      </pivotArea>
    </format>
    <format dxfId="9988">
      <pivotArea dataOnly="0" labelOnly="1" outline="0" fieldPosition="0">
        <references count="4">
          <reference field="22" count="1" selected="0">
            <x v="122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0"/>
          </reference>
        </references>
      </pivotArea>
    </format>
    <format dxfId="9989">
      <pivotArea dataOnly="0" labelOnly="1" outline="0" fieldPosition="0">
        <references count="4">
          <reference field="22" count="1" selected="0">
            <x v="12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0"/>
          </reference>
        </references>
      </pivotArea>
    </format>
    <format dxfId="9990">
      <pivotArea dataOnly="0" labelOnly="1" outline="0" fieldPosition="0">
        <references count="4">
          <reference field="22" count="1" selected="0">
            <x v="124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9991">
      <pivotArea dataOnly="0" labelOnly="1" outline="0" fieldPosition="0">
        <references count="4">
          <reference field="22" count="1" selected="0">
            <x v="124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9992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9993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9994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9995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9996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9997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9998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9999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0000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0001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0002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0003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0004">
      <pivotArea dataOnly="0" labelOnly="1" outline="0" fieldPosition="0">
        <references count="4">
          <reference field="22" count="1" selected="0">
            <x v="128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0"/>
          </reference>
        </references>
      </pivotArea>
    </format>
    <format dxfId="10005">
      <pivotArea dataOnly="0" labelOnly="1" outline="0" fieldPosition="0">
        <references count="4">
          <reference field="22" count="1" selected="0">
            <x v="128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0"/>
          </reference>
        </references>
      </pivotArea>
    </format>
    <format dxfId="10006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0007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0008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0009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0010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0011">
      <pivotArea dataOnly="0" labelOnly="1" outline="0" fieldPosition="0">
        <references count="4">
          <reference field="22" count="1" selected="0">
            <x v="13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0012">
      <pivotArea dataOnly="0" labelOnly="1" outline="0" fieldPosition="0">
        <references count="4">
          <reference field="22" count="1" selected="0">
            <x v="13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0013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0014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0015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0016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0017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0018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0019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0020">
      <pivotArea dataOnly="0" labelOnly="1" outline="0" fieldPosition="0">
        <references count="4">
          <reference field="22" count="1" selected="0">
            <x v="133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0"/>
          </reference>
        </references>
      </pivotArea>
    </format>
    <format dxfId="10021">
      <pivotArea dataOnly="0" labelOnly="1" outline="0" fieldPosition="0">
        <references count="4">
          <reference field="22" count="1" selected="0">
            <x v="134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0"/>
          </reference>
        </references>
      </pivotArea>
    </format>
    <format dxfId="10022">
      <pivotArea dataOnly="0" labelOnly="1" outline="0" fieldPosition="0">
        <references count="4">
          <reference field="22" count="1" selected="0">
            <x v="134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0"/>
          </reference>
        </references>
      </pivotArea>
    </format>
    <format dxfId="10023">
      <pivotArea dataOnly="0" labelOnly="1" outline="0" fieldPosition="0">
        <references count="4">
          <reference field="22" count="1" selected="0">
            <x v="135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0"/>
          </reference>
        </references>
      </pivotArea>
    </format>
    <format dxfId="10024">
      <pivotArea dataOnly="0" labelOnly="1" outline="0" fieldPosition="0">
        <references count="4">
          <reference field="22" count="1" selected="0">
            <x v="135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0"/>
          </reference>
        </references>
      </pivotArea>
    </format>
    <format dxfId="10025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0"/>
          </reference>
        </references>
      </pivotArea>
    </format>
    <format dxfId="10026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0"/>
          </reference>
        </references>
      </pivotArea>
    </format>
    <format dxfId="10027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0"/>
          </reference>
        </references>
      </pivotArea>
    </format>
    <format dxfId="10028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0"/>
          </reference>
        </references>
      </pivotArea>
    </format>
    <format dxfId="10029">
      <pivotArea dataOnly="0" labelOnly="1" outline="0" fieldPosition="0">
        <references count="4">
          <reference field="22" count="1" selected="0">
            <x v="137"/>
          </reference>
          <reference field="25" count="1" selected="0">
            <x v="50"/>
          </reference>
          <reference field="26" count="1" selected="0">
            <x v="7"/>
          </reference>
          <reference field="29" count="1">
            <x v="0"/>
          </reference>
        </references>
      </pivotArea>
    </format>
    <format dxfId="10030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0"/>
          </reference>
        </references>
      </pivotArea>
    </format>
    <format dxfId="10031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0"/>
          </reference>
        </references>
      </pivotArea>
    </format>
    <format dxfId="10032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0"/>
          </reference>
        </references>
      </pivotArea>
    </format>
    <format dxfId="10033">
      <pivotArea dataOnly="0" labelOnly="1" outline="0" fieldPosition="0">
        <references count="4">
          <reference field="22" count="1" selected="0">
            <x v="139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0034">
      <pivotArea dataOnly="0" labelOnly="1" outline="0" fieldPosition="0">
        <references count="4">
          <reference field="22" count="1" selected="0">
            <x v="140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0"/>
          </reference>
        </references>
      </pivotArea>
    </format>
    <format dxfId="10035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51"/>
          </reference>
          <reference field="26" count="1" selected="0">
            <x v="13"/>
          </reference>
          <reference field="29" count="1">
            <x v="0"/>
          </reference>
        </references>
      </pivotArea>
    </format>
    <format dxfId="10036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52"/>
          </reference>
          <reference field="26" count="1" selected="0">
            <x v="13"/>
          </reference>
          <reference field="29" count="1">
            <x v="0"/>
          </reference>
        </references>
      </pivotArea>
    </format>
    <format dxfId="10037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53"/>
          </reference>
          <reference field="26" count="1" selected="0">
            <x v="13"/>
          </reference>
          <reference field="29" count="1">
            <x v="0"/>
          </reference>
        </references>
      </pivotArea>
    </format>
    <format dxfId="10038">
      <pivotArea dataOnly="0" labelOnly="1" outline="0" fieldPosition="0">
        <references count="4">
          <reference field="22" count="1" selected="0">
            <x v="142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7"/>
          </reference>
        </references>
      </pivotArea>
    </format>
    <format dxfId="10039">
      <pivotArea dataOnly="0" labelOnly="1" outline="0" fieldPosition="0">
        <references count="4">
          <reference field="22" count="1" selected="0">
            <x v="14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7"/>
          </reference>
        </references>
      </pivotArea>
    </format>
    <format dxfId="10040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7"/>
          </reference>
        </references>
      </pivotArea>
    </format>
    <format dxfId="10041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7"/>
          </reference>
        </references>
      </pivotArea>
    </format>
    <format dxfId="10042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7"/>
          </reference>
        </references>
      </pivotArea>
    </format>
    <format dxfId="10043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7"/>
          </reference>
        </references>
      </pivotArea>
    </format>
    <format dxfId="10044">
      <pivotArea dataOnly="0" labelOnly="1" outline="0" fieldPosition="0">
        <references count="4">
          <reference field="22" count="1" selected="0">
            <x v="145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0045">
      <pivotArea dataOnly="0" labelOnly="1" outline="0" fieldPosition="0">
        <references count="4">
          <reference field="22" count="1" selected="0">
            <x v="145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0046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29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0047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0048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0049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0050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0051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0052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0053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0054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0055">
      <pivotArea dataOnly="0" labelOnly="1" outline="0" fieldPosition="0">
        <references count="4">
          <reference field="22" count="1" selected="0">
            <x v="148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7"/>
          </reference>
        </references>
      </pivotArea>
    </format>
    <format dxfId="10056">
      <pivotArea dataOnly="0" labelOnly="1" outline="0" fieldPosition="0">
        <references count="4">
          <reference field="22" count="1" selected="0">
            <x v="148"/>
          </reference>
          <reference field="25" count="1" selected="0">
            <x v="28"/>
          </reference>
          <reference field="26" count="1" selected="0">
            <x v="5"/>
          </reference>
          <reference field="29" count="1">
            <x v="17"/>
          </reference>
        </references>
      </pivotArea>
    </format>
    <format dxfId="10057">
      <pivotArea dataOnly="0" labelOnly="1" outline="0" fieldPosition="0">
        <references count="4">
          <reference field="22" count="1" selected="0">
            <x v="149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7"/>
          </reference>
        </references>
      </pivotArea>
    </format>
    <format dxfId="10058">
      <pivotArea dataOnly="0" labelOnly="1" outline="0" fieldPosition="0">
        <references count="4">
          <reference field="22" count="1" selected="0">
            <x v="149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7"/>
          </reference>
        </references>
      </pivotArea>
    </format>
    <format dxfId="10059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0060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0061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0062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7"/>
          </reference>
        </references>
      </pivotArea>
    </format>
    <format dxfId="10063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7"/>
          </reference>
        </references>
      </pivotArea>
    </format>
    <format dxfId="10064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7"/>
          </reference>
        </references>
      </pivotArea>
    </format>
    <format dxfId="10065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7"/>
          </reference>
        </references>
      </pivotArea>
    </format>
    <format dxfId="10066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8"/>
          </reference>
          <reference field="26" count="1" selected="0">
            <x v="17"/>
          </reference>
          <reference field="29" count="1">
            <x v="17"/>
          </reference>
        </references>
      </pivotArea>
    </format>
    <format dxfId="10067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9"/>
          </reference>
          <reference field="26" count="1" selected="0">
            <x v="17"/>
          </reference>
          <reference field="29" count="1">
            <x v="17"/>
          </reference>
        </references>
      </pivotArea>
    </format>
    <format dxfId="10068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10"/>
          </reference>
          <reference field="26" count="1" selected="0">
            <x v="17"/>
          </reference>
          <reference field="29" count="1">
            <x v="17"/>
          </reference>
        </references>
      </pivotArea>
    </format>
    <format dxfId="10069">
      <pivotArea dataOnly="0" labelOnly="1" outline="0" fieldPosition="0">
        <references count="4">
          <reference field="22" count="1" selected="0">
            <x v="153"/>
          </reference>
          <reference field="25" count="1" selected="0">
            <x v="55"/>
          </reference>
          <reference field="26" count="1" selected="0">
            <x v="14"/>
          </reference>
          <reference field="29" count="1">
            <x v="17"/>
          </reference>
        </references>
      </pivotArea>
    </format>
    <format dxfId="10070">
      <pivotArea dataOnly="0" labelOnly="1" outline="0" fieldPosition="0">
        <references count="4">
          <reference field="22" count="1" selected="0">
            <x v="154"/>
          </reference>
          <reference field="25" count="1" selected="0">
            <x v="56"/>
          </reference>
          <reference field="26" count="1" selected="0">
            <x v="15"/>
          </reference>
          <reference field="29" count="1">
            <x v="17"/>
          </reference>
        </references>
      </pivotArea>
    </format>
    <format dxfId="10071">
      <pivotArea dataOnly="0" labelOnly="1" outline="0" fieldPosition="0">
        <references count="4">
          <reference field="22" count="1" selected="0">
            <x v="155"/>
          </reference>
          <reference field="25" count="1" selected="0">
            <x v="55"/>
          </reference>
          <reference field="26" count="1" selected="0">
            <x v="16"/>
          </reference>
          <reference field="29" count="1">
            <x v="17"/>
          </reference>
        </references>
      </pivotArea>
    </format>
    <format dxfId="10072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16"/>
          </reference>
          <reference field="26" count="1" selected="0">
            <x v="18"/>
          </reference>
          <reference field="29" count="1">
            <x v="17"/>
          </reference>
        </references>
      </pivotArea>
    </format>
    <format dxfId="10073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9"/>
          </reference>
          <reference field="26" count="1" selected="0">
            <x v="18"/>
          </reference>
          <reference field="29" count="1">
            <x v="17"/>
          </reference>
        </references>
      </pivotArea>
    </format>
    <format dxfId="10074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10"/>
          </reference>
          <reference field="26" count="1" selected="0">
            <x v="18"/>
          </reference>
          <reference field="29" count="1">
            <x v="17"/>
          </reference>
        </references>
      </pivotArea>
    </format>
    <format dxfId="10075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17"/>
          </reference>
        </references>
      </pivotArea>
    </format>
    <format dxfId="10076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17"/>
          </reference>
        </references>
      </pivotArea>
    </format>
    <format dxfId="10077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17"/>
          </reference>
        </references>
      </pivotArea>
    </format>
    <format dxfId="10078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0079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0080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0081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0082">
      <pivotArea dataOnly="0" labelOnly="1" outline="0" fieldPosition="0">
        <references count="4">
          <reference field="22" count="1" selected="0">
            <x v="159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18"/>
          </reference>
        </references>
      </pivotArea>
    </format>
    <format dxfId="10083">
      <pivotArea dataOnly="0" labelOnly="1" outline="0" fieldPosition="0">
        <references count="4">
          <reference field="22" count="1" selected="0">
            <x v="159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8"/>
          </reference>
        </references>
      </pivotArea>
    </format>
    <format dxfId="10084">
      <pivotArea dataOnly="0" labelOnly="1" outline="0" fieldPosition="0">
        <references count="4">
          <reference field="22" count="1" selected="0">
            <x v="16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0085">
      <pivotArea dataOnly="0" labelOnly="1" outline="0" fieldPosition="0">
        <references count="4">
          <reference field="22" count="1" selected="0">
            <x v="16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0086">
      <pivotArea dataOnly="0" labelOnly="1" outline="0" fieldPosition="0">
        <references count="4">
          <reference field="22" count="1" selected="0">
            <x v="161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8"/>
          </reference>
        </references>
      </pivotArea>
    </format>
    <format dxfId="10087">
      <pivotArea dataOnly="0" labelOnly="1" outline="0" fieldPosition="0">
        <references count="4">
          <reference field="22" count="1" selected="0">
            <x v="161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8"/>
          </reference>
        </references>
      </pivotArea>
    </format>
    <format dxfId="10088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8"/>
          </reference>
        </references>
      </pivotArea>
    </format>
    <format dxfId="10089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41"/>
          </reference>
          <reference field="26" count="1" selected="0">
            <x v="6"/>
          </reference>
          <reference field="29" count="1">
            <x v="18"/>
          </reference>
        </references>
      </pivotArea>
    </format>
    <format dxfId="10090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8"/>
          </reference>
        </references>
      </pivotArea>
    </format>
    <format dxfId="10091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8"/>
          </reference>
        </references>
      </pivotArea>
    </format>
    <format dxfId="10092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8"/>
          </reference>
        </references>
      </pivotArea>
    </format>
    <format dxfId="10093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8"/>
          </reference>
        </references>
      </pivotArea>
    </format>
    <format dxfId="10094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8"/>
          </reference>
        </references>
      </pivotArea>
    </format>
    <format dxfId="10095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18"/>
          </reference>
        </references>
      </pivotArea>
    </format>
    <format dxfId="10096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18"/>
          </reference>
        </references>
      </pivotArea>
    </format>
    <format dxfId="10097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18"/>
          </reference>
        </references>
      </pivotArea>
    </format>
    <format dxfId="10098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0099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0100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0101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0102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0103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0104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0105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0106">
      <pivotArea dataOnly="0" labelOnly="1" outline="0" fieldPosition="0">
        <references count="4">
          <reference field="22" count="1" selected="0">
            <x v="167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8"/>
          </reference>
        </references>
      </pivotArea>
    </format>
    <format dxfId="10107">
      <pivotArea dataOnly="0" labelOnly="1" outline="0" fieldPosition="0">
        <references count="4">
          <reference field="22" count="1" selected="0">
            <x v="168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"/>
          </reference>
        </references>
      </pivotArea>
    </format>
    <format dxfId="10108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0109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0110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0111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0112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0113">
      <pivotArea dataOnly="0" labelOnly="1" outline="0" fieldPosition="0">
        <references count="4">
          <reference field="22" count="1" selected="0">
            <x v="17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0114">
      <pivotArea dataOnly="0" labelOnly="1" outline="0" fieldPosition="0">
        <references count="4">
          <reference field="22" count="1" selected="0">
            <x v="17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0115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0116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0117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0118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0119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0120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0121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0122">
      <pivotArea dataOnly="0" labelOnly="1" outline="0" fieldPosition="0">
        <references count="4">
          <reference field="22" count="1" selected="0">
            <x v="173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"/>
          </reference>
        </references>
      </pivotArea>
    </format>
    <format dxfId="10123">
      <pivotArea dataOnly="0" labelOnly="1" outline="0" fieldPosition="0">
        <references count="4">
          <reference field="22" count="1" selected="0">
            <x v="174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"/>
          </reference>
        </references>
      </pivotArea>
    </format>
    <format dxfId="10124">
      <pivotArea dataOnly="0" labelOnly="1" outline="0" fieldPosition="0">
        <references count="4">
          <reference field="22" count="1" selected="0">
            <x v="174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"/>
          </reference>
        </references>
      </pivotArea>
    </format>
    <format dxfId="10125">
      <pivotArea dataOnly="0" labelOnly="1" outline="0" fieldPosition="0">
        <references count="4">
          <reference field="22" count="1" selected="0">
            <x v="175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"/>
          </reference>
        </references>
      </pivotArea>
    </format>
    <format dxfId="10126">
      <pivotArea dataOnly="0" labelOnly="1" outline="0" fieldPosition="0">
        <references count="4">
          <reference field="22" count="1" selected="0">
            <x v="175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"/>
          </reference>
        </references>
      </pivotArea>
    </format>
    <format dxfId="10127">
      <pivotArea dataOnly="0" labelOnly="1" outline="0" fieldPosition="0">
        <references count="4">
          <reference field="22" count="1" selected="0">
            <x v="176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"/>
          </reference>
        </references>
      </pivotArea>
    </format>
    <format dxfId="10128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1"/>
          </reference>
        </references>
      </pivotArea>
    </format>
    <format dxfId="10129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"/>
          </reference>
        </references>
      </pivotArea>
    </format>
    <format dxfId="10130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46"/>
          </reference>
          <reference field="26" count="1" selected="0">
            <x v="7"/>
          </reference>
          <reference field="29" count="1">
            <x v="1"/>
          </reference>
        </references>
      </pivotArea>
    </format>
    <format dxfId="10131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"/>
          </reference>
        </references>
      </pivotArea>
    </format>
    <format dxfId="10132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"/>
          </reference>
        </references>
      </pivotArea>
    </format>
    <format dxfId="10133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"/>
          </reference>
        </references>
      </pivotArea>
    </format>
    <format dxfId="10134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"/>
          </reference>
        </references>
      </pivotArea>
    </format>
    <format dxfId="10135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1"/>
          </reference>
        </references>
      </pivotArea>
    </format>
    <format dxfId="10136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1"/>
          </reference>
        </references>
      </pivotArea>
    </format>
    <format dxfId="10137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1"/>
          </reference>
        </references>
      </pivotArea>
    </format>
    <format dxfId="10138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0139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0140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0141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0142">
      <pivotArea dataOnly="0" labelOnly="1" outline="0" fieldPosition="0">
        <references count="4">
          <reference field="22" count="1" selected="0">
            <x v="181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0143">
      <pivotArea dataOnly="0" labelOnly="1" outline="0" fieldPosition="0">
        <references count="4">
          <reference field="22" count="1" selected="0">
            <x v="181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0144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0145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0146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0147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0148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0149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0150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0151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0152">
      <pivotArea dataOnly="0" labelOnly="1" outline="0" fieldPosition="0">
        <references count="4">
          <reference field="22" count="1" selected="0">
            <x v="184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3"/>
          </reference>
        </references>
      </pivotArea>
    </format>
    <format dxfId="10153">
      <pivotArea dataOnly="0" labelOnly="1" outline="0" fieldPosition="0">
        <references count="4">
          <reference field="22" count="1" selected="0">
            <x v="184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3"/>
          </reference>
        </references>
      </pivotArea>
    </format>
    <format dxfId="10154">
      <pivotArea dataOnly="0" labelOnly="1" outline="0" fieldPosition="0">
        <references count="4">
          <reference field="22" count="1" selected="0">
            <x v="185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3"/>
          </reference>
        </references>
      </pivotArea>
    </format>
    <format dxfId="10155">
      <pivotArea dataOnly="0" labelOnly="1" outline="0" fieldPosition="0">
        <references count="4">
          <reference field="22" count="1" selected="0">
            <x v="185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3"/>
          </reference>
        </references>
      </pivotArea>
    </format>
    <format dxfId="10156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3"/>
          </reference>
        </references>
      </pivotArea>
    </format>
    <format dxfId="10157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3"/>
          </reference>
        </references>
      </pivotArea>
    </format>
    <format dxfId="10158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3"/>
          </reference>
        </references>
      </pivotArea>
    </format>
    <format dxfId="10159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3"/>
          </reference>
        </references>
      </pivotArea>
    </format>
    <format dxfId="10160">
      <pivotArea dataOnly="0" labelOnly="1" outline="0" fieldPosition="0">
        <references count="4">
          <reference field="22" count="1" selected="0">
            <x v="187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3"/>
          </reference>
        </references>
      </pivotArea>
    </format>
    <format dxfId="10161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13"/>
          </reference>
        </references>
      </pivotArea>
    </format>
    <format dxfId="10162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13"/>
          </reference>
        </references>
      </pivotArea>
    </format>
    <format dxfId="10163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13"/>
          </reference>
        </references>
      </pivotArea>
    </format>
    <format dxfId="10164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55"/>
          </reference>
          <reference field="26" count="1" selected="0">
            <x v="5"/>
          </reference>
          <reference field="29" count="1">
            <x v="13"/>
          </reference>
        </references>
      </pivotArea>
    </format>
    <format dxfId="10165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3"/>
          </reference>
        </references>
      </pivotArea>
    </format>
    <format dxfId="10166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28"/>
          </reference>
          <reference field="26" count="1" selected="0">
            <x v="5"/>
          </reference>
          <reference field="29" count="1">
            <x v="13"/>
          </reference>
        </references>
      </pivotArea>
    </format>
    <format dxfId="10167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0168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0169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0170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0171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0172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0173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0174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0175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0176">
      <pivotArea dataOnly="0" labelOnly="1" outline="0" fieldPosition="0">
        <references count="4">
          <reference field="22" count="1" selected="0">
            <x v="192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0"/>
          </reference>
        </references>
      </pivotArea>
    </format>
    <format dxfId="10177">
      <pivotArea dataOnly="0" labelOnly="1" outline="0" fieldPosition="0">
        <references count="4">
          <reference field="22" count="1" selected="0">
            <x v="192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0"/>
          </reference>
        </references>
      </pivotArea>
    </format>
    <format dxfId="10178">
      <pivotArea dataOnly="0" labelOnly="1" outline="0" fieldPosition="0">
        <references count="4">
          <reference field="22" count="1" selected="0">
            <x v="193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0179">
      <pivotArea dataOnly="0" labelOnly="1" outline="0" fieldPosition="0">
        <references count="4">
          <reference field="22" count="1" selected="0">
            <x v="193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0180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0181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0182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0183">
      <pivotArea dataOnly="0" labelOnly="1" outline="0" fieldPosition="0">
        <references count="4">
          <reference field="22" count="1" selected="0">
            <x v="195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0"/>
          </reference>
        </references>
      </pivotArea>
    </format>
    <format dxfId="10184">
      <pivotArea dataOnly="0" labelOnly="1" outline="0" fieldPosition="0">
        <references count="4">
          <reference field="22" count="1" selected="0">
            <x v="195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0"/>
          </reference>
        </references>
      </pivotArea>
    </format>
    <format dxfId="10185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0"/>
          </reference>
        </references>
      </pivotArea>
    </format>
    <format dxfId="10186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0"/>
          </reference>
        </references>
      </pivotArea>
    </format>
    <format dxfId="10187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0"/>
          </reference>
        </references>
      </pivotArea>
    </format>
    <format dxfId="10188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0"/>
          </reference>
        </references>
      </pivotArea>
    </format>
    <format dxfId="10189">
      <pivotArea dataOnly="0" labelOnly="1" outline="0" fieldPosition="0">
        <references count="4">
          <reference field="22" count="1" selected="0">
            <x v="197"/>
          </reference>
          <reference field="25" count="1" selected="0">
            <x v="49"/>
          </reference>
          <reference field="26" count="1" selected="0">
            <x v="7"/>
          </reference>
          <reference field="29" count="1">
            <x v="10"/>
          </reference>
        </references>
      </pivotArea>
    </format>
    <format dxfId="10190">
      <pivotArea dataOnly="0" labelOnly="1" outline="0" fieldPosition="0">
        <references count="4">
          <reference field="22" count="1" selected="0">
            <x v="197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0"/>
          </reference>
        </references>
      </pivotArea>
    </format>
    <format dxfId="10191">
      <pivotArea dataOnly="0" labelOnly="1" outline="0" fieldPosition="0">
        <references count="4">
          <reference field="22" count="1" selected="0">
            <x v="198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0"/>
          </reference>
        </references>
      </pivotArea>
    </format>
    <format dxfId="10192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6"/>
          </reference>
        </references>
      </pivotArea>
    </format>
    <format dxfId="10193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6"/>
          </reference>
        </references>
      </pivotArea>
    </format>
    <format dxfId="10194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6"/>
          </reference>
        </references>
      </pivotArea>
    </format>
    <format dxfId="10195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6"/>
          </reference>
        </references>
      </pivotArea>
    </format>
    <format dxfId="10196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0197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0198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0199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0200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0201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0202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0203">
      <pivotArea dataOnly="0" labelOnly="1" outline="0" fieldPosition="0">
        <references count="4">
          <reference field="22" count="1" selected="0">
            <x v="202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6"/>
          </reference>
        </references>
      </pivotArea>
    </format>
    <format dxfId="10204">
      <pivotArea dataOnly="0" labelOnly="1" outline="0" fieldPosition="0">
        <references count="4">
          <reference field="22" count="1" selected="0">
            <x v="203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6"/>
          </reference>
        </references>
      </pivotArea>
    </format>
    <format dxfId="10205">
      <pivotArea dataOnly="0" labelOnly="1" outline="0" fieldPosition="0">
        <references count="4">
          <reference field="22" count="1" selected="0">
            <x v="203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6"/>
          </reference>
        </references>
      </pivotArea>
    </format>
    <format dxfId="10206">
      <pivotArea dataOnly="0" labelOnly="1" outline="0" fieldPosition="0">
        <references count="4">
          <reference field="22" count="1" selected="0">
            <x v="204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6"/>
          </reference>
        </references>
      </pivotArea>
    </format>
    <format dxfId="10207">
      <pivotArea dataOnly="0" labelOnly="1" outline="0" fieldPosition="0">
        <references count="4">
          <reference field="22" count="1" selected="0">
            <x v="204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6"/>
          </reference>
        </references>
      </pivotArea>
    </format>
    <format dxfId="10208">
      <pivotArea dataOnly="0" labelOnly="1" outline="0" fieldPosition="0">
        <references count="4">
          <reference field="22" count="1" selected="0">
            <x v="205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6"/>
          </reference>
        </references>
      </pivotArea>
    </format>
    <format dxfId="10209">
      <pivotArea dataOnly="0" labelOnly="1" outline="0" fieldPosition="0">
        <references count="4">
          <reference field="22" count="1" selected="0">
            <x v="206"/>
          </reference>
          <reference field="25" count="1" selected="0">
            <x v="49"/>
          </reference>
          <reference field="26" count="1" selected="0">
            <x v="7"/>
          </reference>
          <reference field="29" count="1">
            <x v="26"/>
          </reference>
        </references>
      </pivotArea>
    </format>
    <format dxfId="10210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0211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0212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0213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0214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0215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0216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0217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0218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0219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0220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0221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0222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0223">
      <pivotArea dataOnly="0" labelOnly="1" outline="0" fieldPosition="0">
        <references count="4">
          <reference field="22" count="1" selected="0">
            <x v="21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0224">
      <pivotArea dataOnly="0" labelOnly="1" outline="0" fieldPosition="0">
        <references count="4">
          <reference field="22" count="1" selected="0">
            <x v="21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0225">
      <pivotArea dataOnly="0" labelOnly="1" outline="0" fieldPosition="0">
        <references count="4">
          <reference field="22" count="1" selected="0">
            <x v="211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4"/>
          </reference>
        </references>
      </pivotArea>
    </format>
    <format dxfId="10226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0227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0228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0229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0230">
      <pivotArea dataOnly="0" labelOnly="1" outline="0" fieldPosition="0">
        <references count="4">
          <reference field="22" count="1" selected="0">
            <x v="213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4"/>
          </reference>
        </references>
      </pivotArea>
    </format>
    <format dxfId="10231">
      <pivotArea dataOnly="0" labelOnly="1" outline="0" fieldPosition="0">
        <references count="4">
          <reference field="22" count="1" selected="0">
            <x v="213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4"/>
          </reference>
        </references>
      </pivotArea>
    </format>
    <format dxfId="10232">
      <pivotArea dataOnly="0" labelOnly="1" outline="0" fieldPosition="0">
        <references count="4">
          <reference field="22" count="1" selected="0">
            <x v="214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4"/>
          </reference>
        </references>
      </pivotArea>
    </format>
    <format dxfId="10233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4"/>
          </reference>
        </references>
      </pivotArea>
    </format>
    <format dxfId="10234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4"/>
          </reference>
        </references>
      </pivotArea>
    </format>
    <format dxfId="10235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4"/>
          </reference>
        </references>
      </pivotArea>
    </format>
    <format dxfId="10236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4"/>
          </reference>
        </references>
      </pivotArea>
    </format>
    <format dxfId="10237">
      <pivotArea dataOnly="0" labelOnly="1" outline="0" fieldPosition="0">
        <references count="4">
          <reference field="22" count="1" selected="0">
            <x v="216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14"/>
          </reference>
        </references>
      </pivotArea>
    </format>
    <format dxfId="10238">
      <pivotArea dataOnly="0" labelOnly="1" outline="0" fieldPosition="0">
        <references count="4">
          <reference field="22" count="1" selected="0">
            <x v="216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4"/>
          </reference>
        </references>
      </pivotArea>
    </format>
    <format dxfId="10239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14"/>
          </reference>
        </references>
      </pivotArea>
    </format>
    <format dxfId="10240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14"/>
          </reference>
        </references>
      </pivotArea>
    </format>
    <format dxfId="10241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14"/>
          </reference>
        </references>
      </pivotArea>
    </format>
    <format dxfId="10242">
      <pivotArea dataOnly="0" labelOnly="1" outline="0" fieldPosition="0">
        <references count="4">
          <reference field="22" count="1" selected="0">
            <x v="218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4"/>
          </reference>
        </references>
      </pivotArea>
    </format>
    <format dxfId="10243">
      <pivotArea dataOnly="0" labelOnly="1" outline="0" fieldPosition="0">
        <references count="4">
          <reference field="22" count="1" selected="0">
            <x v="218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4"/>
          </reference>
        </references>
      </pivotArea>
    </format>
    <format dxfId="10244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0245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0246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0247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0248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0249">
      <pivotArea dataOnly="0" labelOnly="1" outline="0" fieldPosition="0">
        <references count="4">
          <reference field="22" count="1" selected="0">
            <x v="22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0250">
      <pivotArea dataOnly="0" labelOnly="1" outline="0" fieldPosition="0">
        <references count="4">
          <reference field="22" count="1" selected="0">
            <x v="22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0251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0252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0253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0254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0255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56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57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58">
      <pivotArea dataOnly="0" labelOnly="1" outline="0" fieldPosition="0">
        <references count="4">
          <reference field="22" count="1" selected="0">
            <x v="223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3"/>
          </reference>
        </references>
      </pivotArea>
    </format>
    <format dxfId="10259">
      <pivotArea dataOnly="0" labelOnly="1" outline="0" fieldPosition="0">
        <references count="4">
          <reference field="22" count="1" selected="0">
            <x v="223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3"/>
          </reference>
        </references>
      </pivotArea>
    </format>
    <format dxfId="10260">
      <pivotArea dataOnly="0" labelOnly="1" outline="0" fieldPosition="0">
        <references count="4">
          <reference field="22" count="1" selected="0">
            <x v="224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3"/>
          </reference>
        </references>
      </pivotArea>
    </format>
    <format dxfId="10261">
      <pivotArea dataOnly="0" labelOnly="1" outline="0" fieldPosition="0">
        <references count="4">
          <reference field="22" count="1" selected="0">
            <x v="225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0262">
      <pivotArea dataOnly="0" labelOnly="1" outline="0" fieldPosition="0">
        <references count="4">
          <reference field="22" count="1" selected="0">
            <x v="226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3"/>
          </reference>
        </references>
      </pivotArea>
    </format>
    <format dxfId="10263">
      <pivotArea dataOnly="0" labelOnly="1" outline="0" fieldPosition="0">
        <references count="4">
          <reference field="22" count="1" selected="0">
            <x v="226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3"/>
          </reference>
        </references>
      </pivotArea>
    </format>
    <format dxfId="10264">
      <pivotArea dataOnly="0" labelOnly="1" outline="0" fieldPosition="0">
        <references count="4">
          <reference field="22" count="1" selected="0">
            <x v="227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3"/>
          </reference>
        </references>
      </pivotArea>
    </format>
    <format dxfId="10265">
      <pivotArea dataOnly="0" labelOnly="1" outline="0" fieldPosition="0">
        <references count="4">
          <reference field="22" count="1" selected="0">
            <x v="227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3"/>
          </reference>
        </references>
      </pivotArea>
    </format>
    <format dxfId="10266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3"/>
          </reference>
        </references>
      </pivotArea>
    </format>
    <format dxfId="10267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3"/>
          </reference>
        </references>
      </pivotArea>
    </format>
    <format dxfId="10268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3"/>
          </reference>
        </references>
      </pivotArea>
    </format>
    <format dxfId="10269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3"/>
          </reference>
        </references>
      </pivotArea>
    </format>
    <format dxfId="10270">
      <pivotArea dataOnly="0" labelOnly="1" outline="0" fieldPosition="0">
        <references count="4">
          <reference field="22" count="1" selected="0">
            <x v="229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3"/>
          </reference>
        </references>
      </pivotArea>
    </format>
    <format dxfId="10271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0272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0273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0274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30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75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31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76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10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0277">
      <pivotArea dataOnly="0" labelOnly="1" outline="0" fieldPosition="0">
        <references count="4">
          <reference field="22" count="1" selected="0">
            <x v="232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7"/>
          </reference>
        </references>
      </pivotArea>
    </format>
    <format dxfId="10278">
      <pivotArea dataOnly="0" labelOnly="1" outline="0" fieldPosition="0">
        <references count="4">
          <reference field="22" count="1" selected="0">
            <x v="233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0279">
      <pivotArea dataOnly="0" labelOnly="1" outline="0" fieldPosition="0">
        <references count="4">
          <reference field="22" count="1" selected="0">
            <x v="233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0280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0281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0282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0283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0284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0285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0286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0287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0288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0289">
      <pivotArea dataOnly="0" labelOnly="1" outline="0" fieldPosition="0">
        <references count="4">
          <reference field="22" count="1" selected="0">
            <x v="236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7"/>
          </reference>
        </references>
      </pivotArea>
    </format>
    <format dxfId="10290">
      <pivotArea dataOnly="0" labelOnly="1" outline="0" fieldPosition="0">
        <references count="4">
          <reference field="22" count="1" selected="0">
            <x v="236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7"/>
          </reference>
        </references>
      </pivotArea>
    </format>
    <format dxfId="10291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0292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0293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0294">
      <pivotArea dataOnly="0" labelOnly="1" outline="0" fieldPosition="0">
        <references count="4">
          <reference field="22" count="1" selected="0">
            <x v="238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7"/>
          </reference>
        </references>
      </pivotArea>
    </format>
    <format dxfId="10295">
      <pivotArea dataOnly="0" labelOnly="1" outline="0" fieldPosition="0">
        <references count="4">
          <reference field="22" count="1" selected="0">
            <x v="238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7"/>
          </reference>
        </references>
      </pivotArea>
    </format>
    <format dxfId="10296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7"/>
          </reference>
        </references>
      </pivotArea>
    </format>
    <format dxfId="10297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7"/>
          </reference>
        </references>
      </pivotArea>
    </format>
    <format dxfId="10298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7"/>
          </reference>
        </references>
      </pivotArea>
    </format>
    <format dxfId="10299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7"/>
          </reference>
        </references>
      </pivotArea>
    </format>
    <format dxfId="10300">
      <pivotArea dataOnly="0" labelOnly="1" outline="0" fieldPosition="0">
        <references count="4">
          <reference field="22" count="1" selected="0">
            <x v="240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7"/>
          </reference>
        </references>
      </pivotArea>
    </format>
    <format dxfId="10301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0302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0303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0304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0305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0306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0307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35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0308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26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09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0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1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2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3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4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0315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0316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0317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0318">
      <pivotArea dataOnly="0" labelOnly="1" outline="0" fieldPosition="0">
        <references count="4">
          <reference field="22" count="1" selected="0">
            <x v="245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0319">
      <pivotArea dataOnly="0" labelOnly="1" outline="0" fieldPosition="0">
        <references count="4">
          <reference field="22" count="1" selected="0">
            <x v="245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0320">
      <pivotArea dataOnly="0" labelOnly="1" outline="0" fieldPosition="0">
        <references count="4">
          <reference field="22" count="1" selected="0">
            <x v="246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9"/>
          </reference>
        </references>
      </pivotArea>
    </format>
    <format dxfId="10321">
      <pivotArea dataOnly="0" labelOnly="1" outline="0" fieldPosition="0">
        <references count="4">
          <reference field="22" count="1" selected="0">
            <x v="246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9"/>
          </reference>
        </references>
      </pivotArea>
    </format>
    <format dxfId="10322">
      <pivotArea dataOnly="0" labelOnly="1" outline="0" fieldPosition="0">
        <references count="4">
          <reference field="22" count="1" selected="0">
            <x v="247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9"/>
          </reference>
        </references>
      </pivotArea>
    </format>
    <format dxfId="10323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9"/>
          </reference>
        </references>
      </pivotArea>
    </format>
    <format dxfId="10324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9"/>
          </reference>
        </references>
      </pivotArea>
    </format>
    <format dxfId="10325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9"/>
          </reference>
        </references>
      </pivotArea>
    </format>
    <format dxfId="10326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9"/>
          </reference>
        </references>
      </pivotArea>
    </format>
    <format dxfId="10327">
      <pivotArea dataOnly="0" labelOnly="1" outline="0" fieldPosition="0">
        <references count="4">
          <reference field="22" count="1" selected="0">
            <x v="249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9"/>
          </reference>
        </references>
      </pivotArea>
    </format>
    <format dxfId="10328">
      <pivotArea dataOnly="0" labelOnly="1" outline="0" fieldPosition="0">
        <references count="4">
          <reference field="22" count="1" selected="0">
            <x v="250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9"/>
          </reference>
        </references>
      </pivotArea>
    </format>
    <format dxfId="10329">
      <pivotArea dataOnly="0" labelOnly="1" outline="0" fieldPosition="0">
        <references count="4">
          <reference field="22" count="1" selected="0">
            <x v="251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19"/>
          </reference>
        </references>
      </pivotArea>
    </format>
    <format dxfId="10330">
      <pivotArea dataOnly="0" labelOnly="1" outline="0" fieldPosition="0">
        <references count="4">
          <reference field="22" count="1" selected="0">
            <x v="251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9"/>
          </reference>
        </references>
      </pivotArea>
    </format>
    <format dxfId="10331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0332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0333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0334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0335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0336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0337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0338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0339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0340">
      <pivotArea dataOnly="0" labelOnly="1" outline="0" fieldPosition="0">
        <references count="4">
          <reference field="22" count="1" selected="0">
            <x v="254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6"/>
          </reference>
        </references>
      </pivotArea>
    </format>
    <format dxfId="10341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9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2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20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3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21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4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5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6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7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22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0348">
      <pivotArea dataOnly="0" labelOnly="1" outline="0" fieldPosition="0">
        <references count="4">
          <reference field="22" count="1" selected="0">
            <x v="256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6"/>
          </reference>
        </references>
      </pivotArea>
    </format>
    <format dxfId="10349">
      <pivotArea dataOnly="0" labelOnly="1" outline="0" fieldPosition="0">
        <references count="4">
          <reference field="22" count="1" selected="0">
            <x v="256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6"/>
          </reference>
        </references>
      </pivotArea>
    </format>
    <format dxfId="10350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6"/>
          </reference>
          <reference field="26" count="1" selected="0">
            <x v="7"/>
          </reference>
          <reference field="29" count="1">
            <x v="6"/>
          </reference>
        </references>
      </pivotArea>
    </format>
    <format dxfId="10351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7"/>
          </reference>
          <reference field="26" count="1" selected="0">
            <x v="7"/>
          </reference>
          <reference field="29" count="1">
            <x v="6"/>
          </reference>
        </references>
      </pivotArea>
    </format>
    <format dxfId="10352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6"/>
          </reference>
        </references>
      </pivotArea>
    </format>
    <format dxfId="10353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6"/>
          </reference>
        </references>
      </pivotArea>
    </format>
    <format dxfId="10354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6"/>
          </reference>
        </references>
      </pivotArea>
    </format>
    <format dxfId="10355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6"/>
          </reference>
        </references>
      </pivotArea>
    </format>
    <format dxfId="10356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6"/>
          </reference>
        </references>
      </pivotArea>
    </format>
    <format dxfId="10357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6"/>
          </reference>
        </references>
      </pivotArea>
    </format>
    <format dxfId="10358">
      <pivotArea dataOnly="0" labelOnly="1" outline="0" fieldPosition="0">
        <references count="4">
          <reference field="22" count="1" selected="0">
            <x v="259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6"/>
          </reference>
        </references>
      </pivotArea>
    </format>
    <format dxfId="10359">
      <pivotArea dataOnly="0" labelOnly="1" outline="0" fieldPosition="0">
        <references count="4">
          <reference field="22" count="1" selected="0">
            <x v="259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6"/>
          </reference>
        </references>
      </pivotArea>
    </format>
    <format dxfId="10360">
      <pivotArea dataOnly="0" labelOnly="1" outline="0" fieldPosition="0">
        <references count="4">
          <reference field="22" count="1" selected="0">
            <x v="260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6"/>
          </reference>
        </references>
      </pivotArea>
    </format>
    <format dxfId="10361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0362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0363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0364">
      <pivotArea dataOnly="0" labelOnly="1" outline="0" fieldPosition="0">
        <references count="4">
          <reference field="22" count="1" selected="0">
            <x v="262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6"/>
          </reference>
        </references>
      </pivotArea>
    </format>
    <format dxfId="10365">
      <pivotArea dataOnly="0" labelOnly="1" outline="0" fieldPosition="0">
        <references count="4">
          <reference field="22" count="1" selected="0">
            <x v="263"/>
          </reference>
          <reference field="25" count="1" selected="0">
            <x v="49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0366">
      <pivotArea dataOnly="0" labelOnly="1" outline="0" fieldPosition="0">
        <references count="4">
          <reference field="22" count="1" selected="0">
            <x v="264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0367">
      <pivotArea dataOnly="0" labelOnly="1" outline="0" fieldPosition="0">
        <references count="4">
          <reference field="22" count="1" selected="0">
            <x v="264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0368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0369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0370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0371">
      <pivotArea dataOnly="0" labelOnly="1" outline="0" fieldPosition="0">
        <references count="4">
          <reference field="22" count="1" selected="0">
            <x v="266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1"/>
          </reference>
        </references>
      </pivotArea>
    </format>
    <format dxfId="10372">
      <pivotArea dataOnly="0" labelOnly="1" outline="0" fieldPosition="0">
        <references count="4">
          <reference field="22" count="1" selected="0">
            <x v="266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1"/>
          </reference>
        </references>
      </pivotArea>
    </format>
    <format dxfId="10373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0374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0375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0376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0377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0378">
      <pivotArea dataOnly="0" labelOnly="1" outline="0" fieldPosition="0">
        <references count="4">
          <reference field="22" count="1" selected="0">
            <x v="268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1"/>
          </reference>
        </references>
      </pivotArea>
    </format>
    <format dxfId="10379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0380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0381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0382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0383">
      <pivotArea dataOnly="0" labelOnly="1" outline="0" fieldPosition="0">
        <references count="4">
          <reference field="22" count="1" selected="0">
            <x v="270"/>
          </reference>
          <reference field="25" count="1" selected="0">
            <x v="23"/>
          </reference>
          <reference field="26" count="1" selected="0">
            <x v="7"/>
          </reference>
          <reference field="29" count="1">
            <x v="11"/>
          </reference>
        </references>
      </pivotArea>
    </format>
    <format dxfId="10384">
      <pivotArea dataOnly="0" labelOnly="1" outline="0" fieldPosition="0">
        <references count="4">
          <reference field="22" count="1" selected="0">
            <x v="271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1"/>
          </reference>
        </references>
      </pivotArea>
    </format>
    <format dxfId="10385">
      <pivotArea dataOnly="0" labelOnly="1" outline="0" fieldPosition="0">
        <references count="4">
          <reference field="22" count="1" selected="0">
            <x v="271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1"/>
          </reference>
        </references>
      </pivotArea>
    </format>
    <format dxfId="10386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1"/>
          </reference>
        </references>
      </pivotArea>
    </format>
    <format dxfId="10387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1"/>
          </reference>
        </references>
      </pivotArea>
    </format>
    <format dxfId="10388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1"/>
          </reference>
        </references>
      </pivotArea>
    </format>
    <format dxfId="10389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1"/>
          </reference>
        </references>
      </pivotArea>
    </format>
    <format dxfId="10390">
      <pivotArea dataOnly="0" labelOnly="1" outline="0" fieldPosition="0">
        <references count="4">
          <reference field="22" count="1" selected="0">
            <x v="273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1"/>
          </reference>
        </references>
      </pivotArea>
    </format>
    <format dxfId="10391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11"/>
          </reference>
        </references>
      </pivotArea>
    </format>
    <format dxfId="10392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11"/>
          </reference>
        </references>
      </pivotArea>
    </format>
    <format dxfId="10393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11"/>
          </reference>
        </references>
      </pivotArea>
    </format>
    <format dxfId="10394">
      <pivotArea dataOnly="0" labelOnly="1" outline="0" fieldPosition="0">
        <references count="4">
          <reference field="22" count="1" selected="0">
            <x v="275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1"/>
          </reference>
        </references>
      </pivotArea>
    </format>
    <format dxfId="10395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11"/>
          </reference>
        </references>
      </pivotArea>
    </format>
    <format dxfId="10396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11"/>
          </reference>
        </references>
      </pivotArea>
    </format>
    <format dxfId="10397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11"/>
          </reference>
        </references>
      </pivotArea>
    </format>
    <format dxfId="10398">
      <pivotArea dataOnly="0" labelOnly="1" outline="0" fieldPosition="0">
        <references count="4">
          <reference field="22" count="1" selected="0">
            <x v="277"/>
          </reference>
          <reference field="25" count="1" selected="0">
            <x v="49"/>
          </reference>
          <reference field="26" count="1" selected="0">
            <x v="4"/>
          </reference>
          <reference field="29" count="1">
            <x v="11"/>
          </reference>
        </references>
      </pivotArea>
    </format>
    <format dxfId="10399">
      <pivotArea dataOnly="0" labelOnly="1" outline="0" fieldPosition="0">
        <references count="4">
          <reference field="22" count="1" selected="0">
            <x v="278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4"/>
          </reference>
        </references>
      </pivotArea>
    </format>
    <format dxfId="10400">
      <pivotArea dataOnly="0" labelOnly="1" outline="0" fieldPosition="0">
        <references count="4">
          <reference field="22" count="1" selected="0">
            <x v="278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4"/>
          </reference>
        </references>
      </pivotArea>
    </format>
    <format dxfId="10401">
      <pivotArea dataOnly="0" labelOnly="1" outline="0" fieldPosition="0">
        <references count="4">
          <reference field="22" count="1" selected="0">
            <x v="27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0402">
      <pivotArea dataOnly="0" labelOnly="1" outline="0" fieldPosition="0">
        <references count="4">
          <reference field="22" count="1" selected="0">
            <x v="27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0403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0404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0405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0406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0407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4"/>
          </reference>
        </references>
      </pivotArea>
    </format>
    <format dxfId="10408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4"/>
          </reference>
        </references>
      </pivotArea>
    </format>
    <format dxfId="10409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4"/>
          </reference>
        </references>
      </pivotArea>
    </format>
    <format dxfId="10410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4"/>
          </reference>
        </references>
      </pivotArea>
    </format>
    <format dxfId="10411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0412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0413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0414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0415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0416">
      <pivotArea dataOnly="0" labelOnly="1" outline="0" fieldPosition="0">
        <references count="4">
          <reference field="22" count="1" selected="0">
            <x v="283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4"/>
          </reference>
        </references>
      </pivotArea>
    </format>
    <format dxfId="10417">
      <pivotArea dataOnly="0" labelOnly="1" outline="0" fieldPosition="0">
        <references count="4">
          <reference field="22" count="1" selected="0">
            <x v="283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4"/>
          </reference>
        </references>
      </pivotArea>
    </format>
    <format dxfId="10418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0419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0420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0421">
      <pivotArea dataOnly="0" labelOnly="1" outline="0" fieldPosition="0">
        <references count="4">
          <reference field="22" count="1" selected="0">
            <x v="285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4"/>
          </reference>
        </references>
      </pivotArea>
    </format>
    <format dxfId="10422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24"/>
          </reference>
        </references>
      </pivotArea>
    </format>
    <format dxfId="10423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24"/>
          </reference>
        </references>
      </pivotArea>
    </format>
    <format dxfId="10424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24"/>
          </reference>
        </references>
      </pivotArea>
    </format>
    <format dxfId="10425">
      <pivotArea dataOnly="0" labelOnly="1" outline="0" fieldPosition="0">
        <references count="4">
          <reference field="22" count="1" selected="0">
            <x v="287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24"/>
          </reference>
        </references>
      </pivotArea>
    </format>
    <format dxfId="10426">
      <pivotArea dataOnly="0" labelOnly="1" outline="0" fieldPosition="0">
        <references count="4">
          <reference field="22" count="1" selected="0">
            <x v="288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24"/>
          </reference>
        </references>
      </pivotArea>
    </format>
    <format dxfId="10427">
      <pivotArea dataOnly="0" labelOnly="1" outline="0" fieldPosition="0">
        <references count="4">
          <reference field="22" count="1" selected="0">
            <x v="289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27"/>
          </reference>
        </references>
      </pivotArea>
    </format>
    <format dxfId="10428">
      <pivotArea dataOnly="0" labelOnly="1" outline="0" fieldPosition="0">
        <references count="4">
          <reference field="22" count="1" selected="0">
            <x v="289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27"/>
          </reference>
        </references>
      </pivotArea>
    </format>
    <format dxfId="10429">
      <pivotArea dataOnly="0" labelOnly="1" outline="0" fieldPosition="0">
        <references count="4">
          <reference field="22" count="1" selected="0">
            <x v="289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27"/>
          </reference>
        </references>
      </pivotArea>
    </format>
    <format dxfId="10430">
      <pivotArea dataOnly="0" labelOnly="1" outline="0" fieldPosition="0">
        <references count="4">
          <reference field="22" count="1" selected="0">
            <x v="289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27"/>
          </reference>
        </references>
      </pivotArea>
    </format>
    <format dxfId="10431">
      <pivotArea dataOnly="0" labelOnly="1" outline="0" fieldPosition="0">
        <references count="4">
          <reference field="22" count="1" selected="0">
            <x v="290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27"/>
          </reference>
        </references>
      </pivotArea>
    </format>
    <format dxfId="10432">
      <pivotArea dataOnly="0" labelOnly="1" outline="0" fieldPosition="0">
        <references count="4">
          <reference field="22" count="1" selected="0">
            <x v="290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27"/>
          </reference>
        </references>
      </pivotArea>
    </format>
    <format dxfId="10433">
      <pivotArea dataOnly="0" labelOnly="1" outline="0" fieldPosition="0">
        <references count="4">
          <reference field="22" count="1" selected="0">
            <x v="291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0434">
      <pivotArea dataOnly="0" labelOnly="1" outline="0" fieldPosition="0">
        <references count="4">
          <reference field="22" count="1" selected="0">
            <x v="291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0435">
      <pivotArea dataOnly="0" labelOnly="1" outline="0" fieldPosition="0">
        <references count="4">
          <reference field="22" count="1" selected="0">
            <x v="292"/>
          </reference>
          <reference field="25" count="1" selected="0">
            <x v="54"/>
          </reference>
          <reference field="26" count="1" selected="0">
            <x v="7"/>
          </reference>
          <reference field="29" count="1">
            <x v="27"/>
          </reference>
        </references>
      </pivotArea>
    </format>
    <format dxfId="10436">
      <pivotArea dataOnly="0" labelOnly="1" outline="0" fieldPosition="0">
        <references count="4">
          <reference field="22" count="1" selected="0">
            <x v="293"/>
          </reference>
          <reference field="25" count="1" selected="0">
            <x v="30"/>
          </reference>
          <reference field="26" count="1" selected="0">
            <x v="9"/>
          </reference>
          <reference field="29" count="1">
            <x v="27"/>
          </reference>
        </references>
      </pivotArea>
    </format>
    <format dxfId="10437">
      <pivotArea dataOnly="0" labelOnly="1" outline="0" fieldPosition="0">
        <references count="4">
          <reference field="22" count="1" selected="0">
            <x v="293"/>
          </reference>
          <reference field="25" count="1" selected="0">
            <x v="31"/>
          </reference>
          <reference field="26" count="1" selected="0">
            <x v="9"/>
          </reference>
          <reference field="29" count="1">
            <x v="27"/>
          </reference>
        </references>
      </pivotArea>
    </format>
    <format dxfId="10438">
      <pivotArea dataOnly="0" labelOnly="1" outline="0" fieldPosition="0">
        <references count="4">
          <reference field="22" count="1" selected="0">
            <x v="293"/>
          </reference>
          <reference field="25" count="1" selected="0">
            <x v="32"/>
          </reference>
          <reference field="26" count="1" selected="0">
            <x v="9"/>
          </reference>
          <reference field="29" count="1">
            <x v="27"/>
          </reference>
        </references>
      </pivotArea>
    </format>
    <format dxfId="10439">
      <pivotArea dataOnly="0" labelOnly="1" outline="0" fieldPosition="0">
        <references count="4">
          <reference field="22" count="1" selected="0">
            <x v="294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27"/>
          </reference>
        </references>
      </pivotArea>
    </format>
    <format dxfId="10440">
      <pivotArea dataOnly="0" labelOnly="1" outline="0" fieldPosition="0">
        <references count="4">
          <reference field="22" count="1" selected="0">
            <x v="295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0441">
      <pivotArea dataOnly="0" labelOnly="1" outline="0" fieldPosition="0">
        <references count="4">
          <reference field="22" count="1" selected="0">
            <x v="29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0442">
      <pivotArea dataOnly="0" labelOnly="1" outline="0" fieldPosition="0">
        <references count="4">
          <reference field="22" count="1" selected="0">
            <x v="29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0443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0444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0445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0446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0447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0448">
      <pivotArea dataOnly="0" labelOnly="1" outline="0" fieldPosition="0">
        <references count="4">
          <reference field="22" count="1" selected="0">
            <x v="297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27"/>
          </reference>
        </references>
      </pivotArea>
    </format>
    <format dxfId="10449">
      <pivotArea dataOnly="0" labelOnly="1" outline="0" fieldPosition="0">
        <references count="4">
          <reference field="22" count="1" selected="0">
            <x v="297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27"/>
          </reference>
        </references>
      </pivotArea>
    </format>
    <format dxfId="10450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27"/>
          </reference>
        </references>
      </pivotArea>
    </format>
    <format dxfId="10451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27"/>
          </reference>
        </references>
      </pivotArea>
    </format>
    <format dxfId="10452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27"/>
          </reference>
        </references>
      </pivotArea>
    </format>
    <format dxfId="10453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27"/>
          </reference>
        </references>
      </pivotArea>
    </format>
    <format dxfId="10454">
      <pivotArea dataOnly="0" labelOnly="1" outline="0" fieldPosition="0">
        <references count="4">
          <reference field="22" count="1" selected="0">
            <x v="300"/>
          </reference>
          <reference field="25" count="1" selected="0">
            <x v="16"/>
          </reference>
          <reference field="26" count="1" selected="0">
            <x v="5"/>
          </reference>
          <reference field="29" count="1">
            <x v="15"/>
          </reference>
        </references>
      </pivotArea>
    </format>
    <format dxfId="10455">
      <pivotArea dataOnly="0" labelOnly="1" outline="0" fieldPosition="0">
        <references count="4">
          <reference field="22" count="1" selected="0">
            <x v="300"/>
          </reference>
          <reference field="25" count="1" selected="0">
            <x v="24"/>
          </reference>
          <reference field="26" count="1" selected="0">
            <x v="5"/>
          </reference>
          <reference field="29" count="1">
            <x v="15"/>
          </reference>
        </references>
      </pivotArea>
    </format>
    <format dxfId="10456">
      <pivotArea dataOnly="0" labelOnly="1" outline="0" fieldPosition="0">
        <references count="4">
          <reference field="22" count="1" selected="0">
            <x v="300"/>
          </reference>
          <reference field="25" count="1" selected="0">
            <x v="25"/>
          </reference>
          <reference field="26" count="1" selected="0">
            <x v="5"/>
          </reference>
          <reference field="29" count="1">
            <x v="15"/>
          </reference>
        </references>
      </pivotArea>
    </format>
    <format dxfId="10457">
      <pivotArea dataOnly="0" labelOnly="1" outline="0" fieldPosition="0">
        <references count="4">
          <reference field="22" count="1" selected="0">
            <x v="301"/>
          </reference>
          <reference field="25" count="1" selected="0">
            <x v="17"/>
          </reference>
          <reference field="26" count="1" selected="0">
            <x v="6"/>
          </reference>
          <reference field="29" count="1">
            <x v="15"/>
          </reference>
        </references>
      </pivotArea>
    </format>
    <format dxfId="10458">
      <pivotArea dataOnly="0" labelOnly="1" outline="0" fieldPosition="0">
        <references count="4">
          <reference field="22" count="1" selected="0">
            <x v="301"/>
          </reference>
          <reference field="25" count="1" selected="0">
            <x v="18"/>
          </reference>
          <reference field="26" count="1" selected="0">
            <x v="6"/>
          </reference>
          <reference field="29" count="1">
            <x v="15"/>
          </reference>
        </references>
      </pivotArea>
    </format>
    <format dxfId="10459">
      <pivotArea dataOnly="0" labelOnly="1" outline="0" fieldPosition="0">
        <references count="4">
          <reference field="22" count="1" selected="0">
            <x v="302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0460">
      <pivotArea dataOnly="0" labelOnly="1" outline="0" fieldPosition="0">
        <references count="4">
          <reference field="22" count="1" selected="0">
            <x v="302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0461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26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2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6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3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7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4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5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6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0467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2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0468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3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0469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4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0470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0471">
      <pivotArea dataOnly="0" labelOnly="1" outline="0" fieldPosition="0">
        <references count="4">
          <reference field="22" count="1" selected="0">
            <x v="305"/>
          </reference>
          <reference field="25" count="1" selected="0">
            <x v="33"/>
          </reference>
          <reference field="26" count="1" selected="0">
            <x v="10"/>
          </reference>
          <reference field="29" count="1">
            <x v="15"/>
          </reference>
        </references>
      </pivotArea>
    </format>
    <format dxfId="10472">
      <pivotArea dataOnly="0" labelOnly="1" outline="0" fieldPosition="0">
        <references count="4">
          <reference field="22" count="1" selected="0">
            <x v="305"/>
          </reference>
          <reference field="25" count="1" selected="0">
            <x v="34"/>
          </reference>
          <reference field="26" count="1" selected="0">
            <x v="10"/>
          </reference>
          <reference field="29" count="1">
            <x v="15"/>
          </reference>
        </references>
      </pivotArea>
    </format>
    <format dxfId="10473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2"/>
          </reference>
          <reference field="26" count="1" selected="0">
            <x v="11"/>
          </reference>
          <reference field="29" count="1">
            <x v="15"/>
          </reference>
        </references>
      </pivotArea>
    </format>
    <format dxfId="10474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3"/>
          </reference>
          <reference field="26" count="1" selected="0">
            <x v="11"/>
          </reference>
          <reference field="29" count="1">
            <x v="15"/>
          </reference>
        </references>
      </pivotArea>
    </format>
    <format dxfId="10475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4"/>
          </reference>
          <reference field="26" count="1" selected="0">
            <x v="11"/>
          </reference>
          <reference field="29" count="1">
            <x v="15"/>
          </reference>
        </references>
      </pivotArea>
    </format>
    <format dxfId="10476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5"/>
          </reference>
          <reference field="26" count="1" selected="0">
            <x v="11"/>
          </reference>
          <reference field="29" count="1">
            <x v="15"/>
          </reference>
        </references>
      </pivotArea>
    </format>
    <format dxfId="10477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11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0478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0479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0480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22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0481">
      <pivotArea dataOnly="0" labelOnly="1" outline="0" fieldPosition="0">
        <references count="4">
          <reference field="22" count="1" selected="0">
            <x v="308"/>
          </reference>
          <reference field="25" count="1" selected="0">
            <x v="38"/>
          </reference>
          <reference field="26" count="1" selected="0">
            <x v="7"/>
          </reference>
          <reference field="29" count="1">
            <x v="15"/>
          </reference>
        </references>
      </pivotArea>
    </format>
    <format dxfId="10482">
      <pivotArea dataOnly="0" labelOnly="1" outline="0" fieldPosition="0">
        <references count="4">
          <reference field="22" count="1" selected="0">
            <x v="308"/>
          </reference>
          <reference field="25" count="1" selected="0">
            <x v="39"/>
          </reference>
          <reference field="26" count="1" selected="0">
            <x v="7"/>
          </reference>
          <reference field="29" count="1">
            <x v="15"/>
          </reference>
        </references>
      </pivotArea>
    </format>
    <format dxfId="10483">
      <pivotArea dataOnly="0" labelOnly="1" outline="0" fieldPosition="0">
        <references count="4">
          <reference field="22" count="1" selected="0">
            <x v="308"/>
          </reference>
          <reference field="25" count="1" selected="0">
            <x v="46"/>
          </reference>
          <reference field="26" count="1" selected="0">
            <x v="7"/>
          </reference>
          <reference field="29" count="1">
            <x v="15"/>
          </reference>
        </references>
      </pivotArea>
    </format>
    <format dxfId="10484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7"/>
          </reference>
          <reference field="26" count="1" selected="0">
            <x v="12"/>
          </reference>
          <reference field="29" count="1">
            <x v="15"/>
          </reference>
        </references>
      </pivotArea>
    </format>
    <format dxfId="10485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47"/>
          </reference>
          <reference field="26" count="1" selected="0">
            <x v="12"/>
          </reference>
          <reference field="29" count="1">
            <x v="15"/>
          </reference>
        </references>
      </pivotArea>
    </format>
    <format dxfId="10486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48"/>
          </reference>
          <reference field="26" count="1" selected="0">
            <x v="12"/>
          </reference>
          <reference field="29" count="1">
            <x v="15"/>
          </reference>
        </references>
      </pivotArea>
    </format>
    <format dxfId="10487">
      <pivotArea dataOnly="0" labelOnly="1" outline="0" fieldPosition="0">
        <references count="4">
          <reference field="22" count="1" selected="0">
            <x v="310"/>
          </reference>
          <reference field="25" count="1" selected="0">
            <x v="14"/>
          </reference>
          <reference field="26" count="1" selected="0">
            <x v="4"/>
          </reference>
          <reference field="29" count="1">
            <x v="15"/>
          </reference>
        </references>
      </pivotArea>
    </format>
    <format dxfId="10488">
      <pivotArea dataOnly="0" labelOnly="1" outline="0" fieldPosition="0">
        <references count="4">
          <reference field="22" count="1" selected="0">
            <x v="311"/>
          </reference>
          <reference field="25" count="1" selected="0">
            <x v="27"/>
          </reference>
          <reference field="26" count="1" selected="0">
            <x v="8"/>
          </reference>
          <reference field="29" count="1">
            <x v="15"/>
          </reference>
        </references>
      </pivotArea>
    </format>
    <format dxfId="3811">
      <pivotArea field="29" type="button" dataOnly="0" labelOnly="1" outline="0" axis="axisRow" fieldPosition="3"/>
    </format>
    <format dxfId="38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08">
      <pivotArea field="29" type="button" dataOnly="0" labelOnly="1" outline="0" axis="axisRow" fieldPosition="3"/>
    </format>
    <format dxfId="38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0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805">
      <pivotArea field="29" type="button" dataOnly="0" labelOnly="1" outline="0" axis="axisRow" fieldPosition="3"/>
    </format>
    <format dxfId="38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9">
      <pivotArea field="25" type="button" dataOnly="0" labelOnly="1" outline="0" axis="axisRow" fieldPosition="2"/>
    </format>
    <format dxfId="3798">
      <pivotArea field="25" type="button" dataOnly="0" labelOnly="1" outline="0" axis="axisRow" fieldPosition="2"/>
    </format>
    <format dxfId="3797">
      <pivotArea field="26" type="button" dataOnly="0" labelOnly="1" outline="0" axis="axisRow" fieldPosition="1"/>
    </format>
    <format dxfId="3796">
      <pivotArea field="26" type="button" dataOnly="0" labelOnly="1" outline="0" axis="axisRow" fieldPosition="1"/>
    </format>
    <format dxfId="3795">
      <pivotArea field="22" type="button" dataOnly="0" labelOnly="1" outline="0" axis="axisRow" fieldPosition="0"/>
    </format>
    <format dxfId="3794">
      <pivotArea field="22" type="button" dataOnly="0" labelOnly="1" outline="0" axis="axisRow" fieldPosition="0"/>
    </format>
    <format dxfId="3793">
      <pivotArea field="29" type="button" dataOnly="0" labelOnly="1" outline="0" axis="axisRow" fieldPosition="3"/>
    </format>
    <format dxfId="37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90">
      <pivotArea field="25" type="button" dataOnly="0" labelOnly="1" outline="0" axis="axisRow" fieldPosition="2"/>
    </format>
    <format dxfId="3789">
      <pivotArea field="26" type="button" dataOnly="0" labelOnly="1" outline="0" axis="axisRow" fieldPosition="1"/>
    </format>
    <format dxfId="3788">
      <pivotArea field="22" type="button" dataOnly="0" labelOnly="1" outline="0" axis="axisRow" fieldPosition="0"/>
    </format>
    <format dxfId="3787">
      <pivotArea field="-2" type="button" dataOnly="0" labelOnly="1" outline="0" axis="axisCol" fieldPosition="0"/>
    </format>
    <format dxfId="3786">
      <pivotArea type="topRight" dataOnly="0" labelOnly="1" outline="0" fieldPosition="0"/>
    </format>
    <format dxfId="3785">
      <pivotArea type="origin" dataOnly="0" labelOnly="1" outline="0" fieldPosition="0"/>
    </format>
    <format dxfId="3784">
      <pivotArea field="-2" type="button" dataOnly="0" labelOnly="1" outline="0" axis="axisCol" fieldPosition="0"/>
    </format>
    <format dxfId="3783">
      <pivotArea type="topRight" dataOnly="0" labelOnly="1" outline="0" fieldPosition="0"/>
    </format>
  </formats>
  <pivotHierarchies count="9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1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T1]"/>
        <member name="[Mensuração do Resultado].[Mensuração do Resultado].[Mensuração do Resultado].&amp;[T2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Não Encontr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7"/>
        <mp field="28"/>
      </mps>
    </pivotHierarchy>
    <pivotHierarchy/>
    <pivotHierarchy>
      <mps count="2">
        <mp field="5"/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30"/>
        <mp field="31"/>
        <mp field="3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Valor da Mensuração inserida pelo Sebrae UF no SGE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112"/>
    <rowHierarchyUsage hierarchyUsage="268"/>
    <rowHierarchyUsage hierarchyUsage="292"/>
    <rowHierarchyUsage hierarchyUsage="30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3344B-BFA2-428C-B993-254576523875}" name="Tabela Dinâmica30" cacheId="748" applyNumberFormats="0" applyBorderFormats="0" applyFontFormats="0" applyPatternFormats="0" applyAlignmentFormats="0" applyWidthHeightFormats="1" dataCaption="Valores" updatedVersion="8" minRefreshableVersion="3" useAutoFormatting="1" subtotalHiddenItems="1" rowGrandTotals="0" colGrandTotals="0" itemPrintTitles="1" createdVersion="8" indent="0" compact="0" compactData="0" gridDropZones="1" multipleFieldFilters="0" fieldListSortAscending="1">
  <location ref="C10:I839" firstHeaderRow="1" firstDataRow="2" firstDataCol="5" rowPageCount="6" colPageCount="1"/>
  <pivotFields count="45"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ascending" defaultSubtotal="0" defaultAttributeDrillState="1">
      <items count="315">
        <item x="1"/>
        <item x="0"/>
        <item x="3"/>
        <item x="2"/>
        <item x="4"/>
        <item x="5"/>
        <item x="8"/>
        <item x="10"/>
        <item x="9"/>
        <item x="11"/>
        <item x="13"/>
        <item x="7"/>
        <item x="12"/>
        <item x="6"/>
        <item x="16"/>
        <item x="15"/>
        <item x="18"/>
        <item x="17"/>
        <item x="14"/>
        <item x="19"/>
        <item x="21"/>
        <item x="20"/>
        <item x="22"/>
        <item x="24"/>
        <item x="25"/>
        <item x="23"/>
        <item x="26"/>
        <item x="27"/>
        <item x="30"/>
        <item x="28"/>
        <item x="29"/>
        <item x="31"/>
        <item x="36"/>
        <item x="33"/>
        <item x="32"/>
        <item x="37"/>
        <item x="42"/>
        <item x="35"/>
        <item x="41"/>
        <item x="39"/>
        <item x="38"/>
        <item x="34"/>
        <item x="40"/>
        <item x="43"/>
        <item x="44"/>
        <item x="47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8"/>
        <item x="61"/>
        <item x="59"/>
        <item x="60"/>
        <item x="63"/>
        <item x="62"/>
        <item x="64"/>
        <item x="65"/>
        <item x="69"/>
        <item x="71"/>
        <item x="66"/>
        <item x="72"/>
        <item x="68"/>
        <item x="70"/>
        <item x="67"/>
        <item x="73"/>
        <item x="74"/>
        <item x="75"/>
        <item x="79"/>
        <item x="78"/>
        <item x="77"/>
        <item x="76"/>
        <item x="80"/>
        <item x="81"/>
        <item x="83"/>
        <item x="82"/>
        <item x="84"/>
        <item x="85"/>
        <item x="86"/>
        <item x="87"/>
        <item x="88"/>
        <item x="89"/>
        <item x="90"/>
        <item x="92"/>
        <item x="97"/>
        <item x="95"/>
        <item x="91"/>
        <item x="93"/>
        <item x="96"/>
        <item x="94"/>
        <item x="98"/>
        <item x="99"/>
        <item x="100"/>
        <item x="101"/>
        <item x="102"/>
        <item x="103"/>
        <item x="104"/>
        <item x="106"/>
        <item x="105"/>
        <item x="107"/>
        <item x="108"/>
        <item x="109"/>
        <item x="116"/>
        <item x="118"/>
        <item x="112"/>
        <item x="110"/>
        <item x="111"/>
        <item x="113"/>
        <item x="114"/>
        <item x="115"/>
        <item x="117"/>
        <item x="119"/>
        <item x="120"/>
        <item x="124"/>
        <item x="121"/>
        <item x="127"/>
        <item x="122"/>
        <item x="123"/>
        <item x="126"/>
        <item x="125"/>
        <item x="128"/>
        <item x="131"/>
        <item x="129"/>
        <item x="130"/>
        <item x="132"/>
        <item x="133"/>
        <item x="134"/>
        <item x="135"/>
        <item x="136"/>
        <item x="137"/>
        <item x="139"/>
        <item x="140"/>
        <item x="138"/>
        <item x="141"/>
        <item x="294"/>
        <item x="300"/>
        <item x="298"/>
        <item x="295"/>
        <item x="299"/>
        <item x="296"/>
        <item x="297"/>
        <item x="302"/>
        <item x="301"/>
        <item x="303"/>
        <item x="308"/>
        <item x="304"/>
        <item x="306"/>
        <item x="307"/>
        <item x="309"/>
        <item x="305"/>
        <item x="142"/>
        <item x="144"/>
        <item x="143"/>
        <item x="145"/>
        <item x="146"/>
        <item x="147"/>
        <item x="149"/>
        <item x="148"/>
        <item x="150"/>
        <item x="151"/>
        <item x="153"/>
        <item x="154"/>
        <item x="155"/>
        <item x="152"/>
        <item x="158"/>
        <item x="156"/>
        <item x="157"/>
        <item x="159"/>
        <item x="162"/>
        <item x="160"/>
        <item x="161"/>
        <item x="163"/>
        <item x="166"/>
        <item x="165"/>
        <item x="164"/>
        <item x="168"/>
        <item x="167"/>
        <item x="169"/>
        <item x="170"/>
        <item x="172"/>
        <item x="171"/>
        <item x="173"/>
        <item x="175"/>
        <item x="176"/>
        <item x="178"/>
        <item x="174"/>
        <item x="177"/>
        <item x="179"/>
        <item x="180"/>
        <item x="181"/>
        <item x="182"/>
        <item x="188"/>
        <item x="185"/>
        <item x="183"/>
        <item x="190"/>
        <item x="184"/>
        <item x="186"/>
        <item x="187"/>
        <item x="189"/>
        <item x="191"/>
        <item x="193"/>
        <item x="196"/>
        <item x="192"/>
        <item x="194"/>
        <item x="195"/>
        <item x="197"/>
        <item x="198"/>
        <item x="202"/>
        <item x="200"/>
        <item x="199"/>
        <item x="201"/>
        <item x="208"/>
        <item x="205"/>
        <item x="203"/>
        <item x="206"/>
        <item x="207"/>
        <item x="204"/>
        <item x="209"/>
        <item x="210"/>
        <item x="211"/>
        <item x="214"/>
        <item x="212"/>
        <item x="213"/>
        <item x="310"/>
        <item x="215"/>
        <item x="216"/>
        <item x="217"/>
        <item x="218"/>
        <item x="220"/>
        <item x="219"/>
        <item x="221"/>
        <item x="223"/>
        <item x="222"/>
        <item x="225"/>
        <item x="224"/>
        <item x="226"/>
        <item x="227"/>
        <item x="229"/>
        <item x="228"/>
        <item x="234"/>
        <item x="233"/>
        <item x="230"/>
        <item x="232"/>
        <item x="231"/>
        <item x="238"/>
        <item x="236"/>
        <item x="237"/>
        <item x="235"/>
        <item x="239"/>
        <item x="240"/>
        <item x="241"/>
        <item x="243"/>
        <item x="242"/>
        <item x="244"/>
        <item x="245"/>
        <item x="246"/>
        <item x="248"/>
        <item x="253"/>
        <item x="252"/>
        <item x="251"/>
        <item x="250"/>
        <item x="247"/>
        <item x="249"/>
        <item x="254"/>
        <item x="257"/>
        <item x="258"/>
        <item x="259"/>
        <item x="255"/>
        <item x="256"/>
        <item x="311"/>
        <item x="260"/>
        <item x="261"/>
        <item x="263"/>
        <item x="262"/>
        <item x="268"/>
        <item x="266"/>
        <item x="264"/>
        <item x="270"/>
        <item x="267"/>
        <item x="265"/>
        <item x="269"/>
        <item x="313"/>
        <item x="312"/>
        <item x="314"/>
        <item x="273"/>
        <item x="278"/>
        <item x="274"/>
        <item x="275"/>
        <item x="272"/>
        <item x="279"/>
        <item x="271"/>
        <item x="277"/>
        <item x="276"/>
        <item x="281"/>
        <item x="280"/>
        <item x="284"/>
        <item x="282"/>
        <item x="283"/>
        <item x="285"/>
        <item x="286"/>
        <item x="287"/>
        <item x="291"/>
        <item x="292"/>
        <item x="293"/>
        <item x="288"/>
        <item x="290"/>
        <item x="2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35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  <item c="1" x="221"/>
        <item c="1" x="222"/>
        <item c="1" x="223"/>
        <item c="1" x="224"/>
        <item c="1" x="225"/>
        <item c="1" x="226"/>
        <item c="1" x="227"/>
        <item c="1" x="228"/>
        <item x="229"/>
        <item x="230"/>
        <item x="231"/>
        <item x="232"/>
        <item x="233"/>
        <item x="2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9"/>
    <field x="22"/>
    <field x="26"/>
    <field x="25"/>
    <field x="33"/>
  </rowFields>
  <rowItems count="828">
    <i>
      <x/>
      <x/>
      <x v="1"/>
      <x v="5"/>
      <x v="1"/>
    </i>
    <i r="3">
      <x v="6"/>
      <x v="1"/>
    </i>
    <i r="3">
      <x v="7"/>
      <x v="1"/>
    </i>
    <i r="1">
      <x v="1"/>
      <x/>
      <x/>
      <x/>
    </i>
    <i r="3">
      <x v="1"/>
      <x/>
    </i>
    <i r="3">
      <x v="2"/>
      <x/>
    </i>
    <i r="3">
      <x v="3"/>
      <x/>
    </i>
    <i r="3">
      <x v="4"/>
      <x/>
    </i>
    <i r="1">
      <x v="2"/>
      <x v="3"/>
      <x v="12"/>
      <x v="3"/>
    </i>
    <i r="3">
      <x v="13"/>
      <x v="3"/>
    </i>
    <i r="3">
      <x v="14"/>
      <x v="3"/>
    </i>
    <i r="1">
      <x v="3"/>
      <x v="2"/>
      <x v="8"/>
      <x v="2"/>
    </i>
    <i r="3">
      <x v="9"/>
      <x v="2"/>
    </i>
    <i r="3">
      <x v="10"/>
      <x v="2"/>
    </i>
    <i r="3">
      <x v="11"/>
      <x v="2"/>
    </i>
    <i r="1">
      <x v="4"/>
      <x v="4"/>
      <x v="15"/>
      <x v="4"/>
    </i>
    <i r="3">
      <x v="16"/>
      <x v="4"/>
    </i>
    <i r="3">
      <x v="17"/>
      <x v="4"/>
    </i>
    <i r="1">
      <x v="5"/>
      <x v="5"/>
      <x v="18"/>
      <x v="5"/>
    </i>
    <i r="3">
      <x v="19"/>
      <x v="5"/>
    </i>
    <i r="1">
      <x v="6"/>
      <x v="8"/>
      <x v="23"/>
      <x v="8"/>
    </i>
    <i r="3">
      <x v="24"/>
      <x v="8"/>
    </i>
    <i r="3">
      <x v="25"/>
      <x v="8"/>
    </i>
    <i r="3">
      <x v="26"/>
      <x v="8"/>
    </i>
    <i r="1">
      <x v="7"/>
      <x v="10"/>
      <x v="29"/>
      <x v="10"/>
    </i>
    <i r="1">
      <x v="8"/>
      <x v="9"/>
      <x v="27"/>
      <x v="9"/>
    </i>
    <i r="3">
      <x v="28"/>
      <x v="9"/>
    </i>
    <i r="1">
      <x v="9"/>
      <x v="11"/>
      <x v="30"/>
      <x v="11"/>
    </i>
    <i r="1">
      <x v="10"/>
      <x v="12"/>
      <x v="31"/>
      <x v="13"/>
    </i>
    <i r="3">
      <x v="32"/>
      <x v="13"/>
    </i>
    <i r="1">
      <x v="11"/>
      <x v="7"/>
      <x v="22"/>
      <x v="7"/>
    </i>
    <i r="1">
      <x v="12"/>
      <x v="4"/>
      <x v="15"/>
      <x v="12"/>
    </i>
    <i r="3">
      <x v="16"/>
      <x v="12"/>
    </i>
    <i r="3">
      <x v="17"/>
      <x v="12"/>
    </i>
    <i r="1">
      <x v="13"/>
      <x v="6"/>
      <x v="1"/>
      <x v="6"/>
    </i>
    <i r="3">
      <x v="20"/>
      <x v="6"/>
    </i>
    <i r="3">
      <x v="21"/>
      <x v="6"/>
    </i>
    <i>
      <x v="1"/>
      <x v="14"/>
      <x/>
      <x/>
      <x v="16"/>
    </i>
    <i r="3">
      <x v="1"/>
      <x v="16"/>
    </i>
    <i r="3">
      <x v="2"/>
      <x v="16"/>
    </i>
    <i r="3">
      <x v="3"/>
      <x v="16"/>
    </i>
    <i r="3">
      <x v="4"/>
      <x v="16"/>
    </i>
    <i r="1">
      <x v="15"/>
      <x v="9"/>
      <x v="27"/>
      <x v="15"/>
    </i>
    <i r="3">
      <x v="28"/>
      <x v="15"/>
    </i>
    <i r="1">
      <x v="16"/>
      <x v="2"/>
      <x v="8"/>
      <x v="15"/>
    </i>
    <i r="3">
      <x v="9"/>
      <x v="15"/>
    </i>
    <i r="3">
      <x v="10"/>
      <x v="15"/>
    </i>
    <i r="3">
      <x v="11"/>
      <x v="15"/>
    </i>
    <i r="1">
      <x v="17"/>
      <x v="3"/>
      <x v="12"/>
      <x v="17"/>
    </i>
    <i r="3">
      <x v="13"/>
      <x v="17"/>
    </i>
    <i r="3">
      <x v="14"/>
      <x v="17"/>
    </i>
    <i r="1">
      <x v="18"/>
      <x v="1"/>
      <x v="5"/>
      <x v="14"/>
    </i>
    <i r="3">
      <x v="7"/>
      <x v="14"/>
    </i>
    <i r="1">
      <x v="19"/>
      <x v="5"/>
      <x v="18"/>
      <x v="18"/>
    </i>
    <i r="3">
      <x v="19"/>
      <x v="18"/>
    </i>
    <i r="1">
      <x v="20"/>
      <x v="12"/>
      <x v="33"/>
      <x v="20"/>
    </i>
    <i r="3">
      <x v="32"/>
      <x v="20"/>
    </i>
    <i r="1">
      <x v="21"/>
      <x v="8"/>
      <x v="23"/>
      <x v="19"/>
    </i>
    <i r="3">
      <x v="24"/>
      <x v="19"/>
    </i>
    <i r="3">
      <x v="25"/>
      <x v="19"/>
    </i>
    <i r="3">
      <x v="26"/>
      <x v="19"/>
    </i>
    <i r="1">
      <x v="22"/>
      <x v="7"/>
      <x v="22"/>
      <x v="21"/>
    </i>
    <i>
      <x v="2"/>
      <x v="23"/>
      <x v="9"/>
      <x v="27"/>
      <x v="22"/>
    </i>
    <i r="3">
      <x v="28"/>
      <x v="22"/>
    </i>
    <i r="1">
      <x v="24"/>
      <x v="2"/>
      <x v="8"/>
      <x v="22"/>
    </i>
    <i r="3">
      <x v="9"/>
      <x v="22"/>
    </i>
    <i r="3">
      <x v="10"/>
      <x v="22"/>
    </i>
    <i r="3">
      <x v="11"/>
      <x v="22"/>
    </i>
    <i r="1">
      <x v="25"/>
      <x/>
      <x/>
      <x v="22"/>
    </i>
    <i r="3">
      <x v="1"/>
      <x v="22"/>
    </i>
    <i r="3">
      <x v="2"/>
      <x v="22"/>
    </i>
    <i r="3">
      <x v="3"/>
      <x v="22"/>
    </i>
    <i r="3">
      <x v="4"/>
      <x v="22"/>
    </i>
    <i r="1">
      <x v="26"/>
      <x v="3"/>
      <x v="12"/>
      <x v="22"/>
    </i>
    <i r="3">
      <x v="13"/>
      <x v="22"/>
    </i>
    <i r="3">
      <x v="14"/>
      <x v="22"/>
    </i>
    <i r="1">
      <x v="27"/>
      <x v="5"/>
      <x v="18"/>
      <x v="22"/>
    </i>
    <i r="3">
      <x v="19"/>
      <x v="22"/>
    </i>
    <i r="1">
      <x v="28"/>
      <x v="7"/>
      <x v="22"/>
      <x v="22"/>
    </i>
    <i r="1">
      <x v="29"/>
      <x v="11"/>
      <x v="30"/>
      <x v="23"/>
    </i>
    <i r="1">
      <x v="30"/>
      <x v="8"/>
      <x v="23"/>
      <x v="24"/>
    </i>
    <i r="3">
      <x v="24"/>
      <x v="24"/>
    </i>
    <i r="3">
      <x v="25"/>
      <x v="24"/>
    </i>
    <i r="3">
      <x v="26"/>
      <x v="24"/>
    </i>
    <i>
      <x v="3"/>
      <x v="31"/>
      <x v="7"/>
      <x v="22"/>
      <x v="25"/>
    </i>
    <i r="1">
      <x v="32"/>
      <x v="6"/>
      <x v="1"/>
      <x v="30"/>
    </i>
    <i r="3">
      <x v="20"/>
      <x v="30"/>
    </i>
    <i r="3">
      <x v="21"/>
      <x v="30"/>
    </i>
    <i r="1">
      <x v="33"/>
      <x v="9"/>
      <x v="27"/>
      <x v="27"/>
    </i>
    <i r="3">
      <x v="28"/>
      <x v="27"/>
    </i>
    <i r="1">
      <x v="34"/>
      <x v="4"/>
      <x v="15"/>
      <x v="26"/>
    </i>
    <i r="3">
      <x v="16"/>
      <x v="26"/>
    </i>
    <i r="3">
      <x v="17"/>
      <x v="26"/>
    </i>
    <i r="1">
      <x v="35"/>
      <x v="2"/>
      <x v="8"/>
      <x v="31"/>
    </i>
    <i r="3">
      <x v="9"/>
      <x v="31"/>
    </i>
    <i r="3">
      <x v="10"/>
      <x v="31"/>
    </i>
    <i r="3">
      <x v="11"/>
      <x v="31"/>
    </i>
    <i r="1">
      <x v="36"/>
      <x v="11"/>
      <x v="30"/>
      <x v="36"/>
    </i>
    <i r="1">
      <x v="37"/>
      <x v="3"/>
      <x v="12"/>
      <x v="29"/>
    </i>
    <i r="3">
      <x v="13"/>
      <x v="29"/>
    </i>
    <i r="3">
      <x v="14"/>
      <x v="29"/>
    </i>
    <i r="1">
      <x v="38"/>
      <x v="8"/>
      <x v="23"/>
      <x v="35"/>
    </i>
    <i r="3">
      <x v="24"/>
      <x v="35"/>
    </i>
    <i r="3">
      <x v="25"/>
      <x v="35"/>
    </i>
    <i r="3">
      <x v="26"/>
      <x v="35"/>
    </i>
    <i r="1">
      <x v="39"/>
      <x/>
      <x/>
      <x v="33"/>
    </i>
    <i r="3">
      <x v="1"/>
      <x v="33"/>
    </i>
    <i r="3">
      <x v="2"/>
      <x v="33"/>
    </i>
    <i r="3">
      <x v="3"/>
      <x v="33"/>
    </i>
    <i r="3">
      <x v="4"/>
      <x v="33"/>
    </i>
    <i r="1">
      <x v="40"/>
      <x v="1"/>
      <x v="5"/>
      <x v="32"/>
    </i>
    <i r="3">
      <x v="7"/>
      <x v="32"/>
    </i>
    <i r="1">
      <x v="41"/>
      <x v="10"/>
      <x v="29"/>
      <x v="28"/>
    </i>
    <i r="1">
      <x v="42"/>
      <x v="12"/>
      <x v="31"/>
      <x v="34"/>
    </i>
    <i r="3">
      <x v="32"/>
      <x v="34"/>
    </i>
    <i r="3">
      <x v="34"/>
      <x v="34"/>
    </i>
    <i r="1">
      <x v="43"/>
      <x v="5"/>
      <x v="18"/>
      <x v="37"/>
    </i>
    <i r="3">
      <x v="19"/>
      <x v="37"/>
    </i>
    <i r="1">
      <x v="44"/>
      <x v="4"/>
      <x v="15"/>
      <x v="38"/>
    </i>
    <i r="3">
      <x v="16"/>
      <x v="38"/>
    </i>
    <i r="3">
      <x v="17"/>
      <x v="38"/>
    </i>
    <i>
      <x v="4"/>
      <x v="45"/>
      <x v="9"/>
      <x v="27"/>
      <x v="41"/>
    </i>
    <i r="3">
      <x v="28"/>
      <x v="41"/>
    </i>
    <i r="1">
      <x v="46"/>
      <x v="2"/>
      <x v="8"/>
      <x v="39"/>
    </i>
    <i r="3">
      <x v="9"/>
      <x v="39"/>
    </i>
    <i r="3">
      <x v="10"/>
      <x v="39"/>
    </i>
    <i r="3">
      <x v="11"/>
      <x v="39"/>
    </i>
    <i r="1">
      <x v="47"/>
      <x v="3"/>
      <x v="12"/>
      <x v="40"/>
    </i>
    <i r="3">
      <x v="13"/>
      <x v="40"/>
    </i>
    <i r="3">
      <x v="14"/>
      <x v="40"/>
    </i>
    <i r="1">
      <x v="48"/>
      <x v="1"/>
      <x v="5"/>
      <x v="42"/>
    </i>
    <i r="3">
      <x v="7"/>
      <x v="42"/>
    </i>
    <i r="1">
      <x v="49"/>
      <x v="5"/>
      <x v="18"/>
      <x v="43"/>
    </i>
    <i r="3">
      <x v="19"/>
      <x v="43"/>
    </i>
    <i r="1">
      <x v="50"/>
      <x v="8"/>
      <x v="23"/>
      <x v="44"/>
    </i>
    <i r="3">
      <x v="24"/>
      <x v="44"/>
    </i>
    <i r="3">
      <x v="25"/>
      <x v="44"/>
    </i>
    <i r="3">
      <x v="26"/>
      <x v="44"/>
    </i>
    <i r="1">
      <x v="51"/>
      <x/>
      <x/>
      <x v="45"/>
    </i>
    <i r="3">
      <x v="1"/>
      <x v="45"/>
    </i>
    <i r="3">
      <x v="2"/>
      <x v="45"/>
    </i>
    <i r="3">
      <x v="3"/>
      <x v="45"/>
    </i>
    <i r="3">
      <x v="4"/>
      <x v="45"/>
    </i>
    <i r="1">
      <x v="52"/>
      <x v="4"/>
      <x v="15"/>
      <x v="39"/>
    </i>
    <i r="3">
      <x v="16"/>
      <x v="39"/>
    </i>
    <i r="3">
      <x v="17"/>
      <x v="39"/>
    </i>
    <i r="1">
      <x v="53"/>
      <x v="7"/>
      <x v="22"/>
      <x v="46"/>
    </i>
    <i>
      <x v="5"/>
      <x v="54"/>
      <x/>
      <x/>
      <x v="47"/>
    </i>
    <i r="3">
      <x v="1"/>
      <x v="47"/>
    </i>
    <i r="3">
      <x v="2"/>
      <x v="47"/>
    </i>
    <i r="3">
      <x v="3"/>
      <x v="47"/>
    </i>
    <i r="3">
      <x v="4"/>
      <x v="47"/>
    </i>
    <i r="1">
      <x v="55"/>
      <x v="9"/>
      <x v="27"/>
      <x v="48"/>
    </i>
    <i r="3">
      <x v="28"/>
      <x v="48"/>
    </i>
    <i r="1">
      <x v="56"/>
      <x v="3"/>
      <x v="12"/>
      <x v="49"/>
    </i>
    <i r="3">
      <x v="13"/>
      <x v="49"/>
    </i>
    <i r="3">
      <x v="14"/>
      <x v="49"/>
    </i>
    <i r="1">
      <x v="57"/>
      <x v="10"/>
      <x v="29"/>
      <x v="50"/>
    </i>
    <i r="1">
      <x v="58"/>
      <x v="12"/>
      <x v="32"/>
      <x v="51"/>
    </i>
    <i r="1">
      <x v="59"/>
      <x v="7"/>
      <x v="22"/>
      <x v="54"/>
    </i>
    <i r="1">
      <x v="60"/>
      <x v="2"/>
      <x v="35"/>
      <x v="52"/>
    </i>
    <i r="3">
      <x v="8"/>
      <x v="52"/>
    </i>
    <i r="3">
      <x v="9"/>
      <x v="52"/>
    </i>
    <i r="3">
      <x v="10"/>
      <x v="52"/>
    </i>
    <i r="3">
      <x v="11"/>
      <x v="52"/>
    </i>
    <i r="1">
      <x v="61"/>
      <x v="5"/>
      <x v="18"/>
      <x v="53"/>
    </i>
    <i r="3">
      <x v="19"/>
      <x v="53"/>
    </i>
    <i r="1">
      <x v="62"/>
      <x v="8"/>
      <x v="23"/>
      <x v="56"/>
    </i>
    <i r="3">
      <x v="24"/>
      <x v="56"/>
    </i>
    <i r="3">
      <x v="25"/>
      <x v="56"/>
    </i>
    <i r="3">
      <x v="26"/>
      <x v="56"/>
    </i>
    <i r="1">
      <x v="63"/>
      <x v="4"/>
      <x v="15"/>
      <x v="55"/>
    </i>
    <i r="3">
      <x v="16"/>
      <x v="55"/>
    </i>
    <i r="3">
      <x v="17"/>
      <x v="55"/>
    </i>
    <i r="1">
      <x v="64"/>
      <x v="6"/>
      <x v="1"/>
      <x v="54"/>
    </i>
    <i r="3">
      <x v="20"/>
      <x v="54"/>
    </i>
    <i r="3">
      <x v="21"/>
      <x v="54"/>
    </i>
    <i>
      <x v="6"/>
      <x v="65"/>
      <x v="1"/>
      <x v="5"/>
      <x v="57"/>
    </i>
    <i r="3">
      <x v="7"/>
      <x v="57"/>
    </i>
    <i r="1">
      <x v="66"/>
      <x v="2"/>
      <x v="8"/>
      <x v="61"/>
    </i>
    <i r="3">
      <x v="9"/>
      <x v="61"/>
    </i>
    <i r="3">
      <x v="10"/>
      <x v="61"/>
    </i>
    <i r="3">
      <x v="11"/>
      <x v="61"/>
    </i>
    <i r="1">
      <x v="67"/>
      <x v="8"/>
      <x v="23"/>
      <x v="63"/>
    </i>
    <i r="3">
      <x v="24"/>
      <x v="63"/>
    </i>
    <i r="3">
      <x v="25"/>
      <x v="63"/>
    </i>
    <i r="3">
      <x v="26"/>
      <x v="63"/>
    </i>
    <i r="1">
      <x v="68"/>
      <x v="5"/>
      <x v="18"/>
      <x v="58"/>
    </i>
    <i r="3">
      <x v="19"/>
      <x v="58"/>
    </i>
    <i r="1">
      <x v="69"/>
      <x v="10"/>
      <x v="29"/>
      <x v="64"/>
    </i>
    <i r="1">
      <x v="70"/>
      <x v="3"/>
      <x v="12"/>
      <x v="60"/>
    </i>
    <i r="3">
      <x v="13"/>
      <x v="60"/>
    </i>
    <i r="3">
      <x v="14"/>
      <x v="60"/>
    </i>
    <i r="1">
      <x v="71"/>
      <x v="9"/>
      <x v="27"/>
      <x v="62"/>
    </i>
    <i r="3">
      <x v="28"/>
      <x v="62"/>
    </i>
    <i r="1">
      <x v="72"/>
      <x/>
      <x/>
      <x v="59"/>
    </i>
    <i r="3">
      <x v="1"/>
      <x v="59"/>
    </i>
    <i r="3">
      <x v="2"/>
      <x v="59"/>
    </i>
    <i r="3">
      <x v="3"/>
      <x v="59"/>
    </i>
    <i r="3">
      <x v="4"/>
      <x v="59"/>
    </i>
    <i r="1">
      <x v="73"/>
      <x v="7"/>
      <x v="22"/>
      <x v="65"/>
    </i>
    <i r="1">
      <x v="74"/>
      <x v="4"/>
      <x v="15"/>
      <x v="66"/>
    </i>
    <i r="3">
      <x v="16"/>
      <x v="66"/>
    </i>
    <i r="3">
      <x v="17"/>
      <x v="66"/>
    </i>
    <i r="1">
      <x v="75"/>
      <x v="11"/>
      <x v="30"/>
      <x v="64"/>
    </i>
    <i>
      <x v="7"/>
      <x v="76"/>
      <x v="9"/>
      <x v="3"/>
      <x v="67"/>
    </i>
    <i r="3">
      <x v="27"/>
      <x v="67"/>
    </i>
    <i r="3">
      <x v="28"/>
      <x v="67"/>
    </i>
    <i r="1">
      <x v="77"/>
      <x v="2"/>
      <x v="8"/>
      <x v="67"/>
    </i>
    <i r="3">
      <x v="9"/>
      <x v="67"/>
    </i>
    <i r="3">
      <x v="10"/>
      <x v="67"/>
    </i>
    <i r="3">
      <x v="11"/>
      <x v="67"/>
    </i>
    <i r="1">
      <x v="78"/>
      <x v="1"/>
      <x v="5"/>
      <x v="68"/>
    </i>
    <i r="3">
      <x v="7"/>
      <x v="68"/>
    </i>
    <i r="1">
      <x v="79"/>
      <x/>
      <x/>
      <x v="67"/>
    </i>
    <i r="3">
      <x v="1"/>
      <x v="67"/>
    </i>
    <i r="3">
      <x v="2"/>
      <x v="67"/>
    </i>
    <i r="3">
      <x v="3"/>
      <x v="67"/>
    </i>
    <i r="3">
      <x v="4"/>
      <x v="67"/>
    </i>
    <i r="1">
      <x v="80"/>
      <x v="3"/>
      <x v="12"/>
      <x v="69"/>
    </i>
    <i r="3">
      <x v="13"/>
      <x v="69"/>
    </i>
    <i r="3">
      <x v="14"/>
      <x v="69"/>
    </i>
    <i r="1">
      <x v="81"/>
      <x v="5"/>
      <x v="18"/>
      <x v="70"/>
    </i>
    <i r="3">
      <x v="19"/>
      <x v="70"/>
    </i>
    <i r="1">
      <x v="82"/>
      <x v="8"/>
      <x v="23"/>
      <x v="72"/>
    </i>
    <i r="3">
      <x v="24"/>
      <x v="72"/>
    </i>
    <i r="3">
      <x v="25"/>
      <x v="72"/>
    </i>
    <i r="3">
      <x v="26"/>
      <x v="72"/>
    </i>
    <i r="1">
      <x v="83"/>
      <x v="7"/>
      <x v="22"/>
      <x v="71"/>
    </i>
    <i r="1">
      <x v="84"/>
      <x v="12"/>
      <x v="36"/>
      <x v="71"/>
    </i>
    <i r="3">
      <x v="31"/>
      <x v="71"/>
    </i>
    <i r="3">
      <x v="32"/>
      <x v="71"/>
    </i>
    <i r="3">
      <x v="34"/>
      <x v="71"/>
    </i>
    <i>
      <x v="8"/>
      <x v="85"/>
      <x/>
      <x/>
      <x v="73"/>
    </i>
    <i r="3">
      <x v="1"/>
      <x v="73"/>
    </i>
    <i r="3">
      <x v="2"/>
      <x v="73"/>
    </i>
    <i r="3">
      <x v="3"/>
      <x v="73"/>
    </i>
    <i r="3">
      <x v="4"/>
      <x v="73"/>
    </i>
    <i r="1">
      <x v="86"/>
      <x v="2"/>
      <x v="8"/>
      <x v="74"/>
    </i>
    <i r="3">
      <x v="9"/>
      <x v="74"/>
    </i>
    <i r="3">
      <x v="10"/>
      <x v="74"/>
    </i>
    <i r="3">
      <x v="11"/>
      <x v="74"/>
    </i>
    <i r="1">
      <x v="87"/>
      <x v="1"/>
      <x v="5"/>
      <x v="75"/>
    </i>
    <i r="3">
      <x v="7"/>
      <x v="75"/>
    </i>
    <i r="1">
      <x v="88"/>
      <x v="9"/>
      <x v="27"/>
      <x v="76"/>
    </i>
    <i r="3">
      <x v="28"/>
      <x v="76"/>
    </i>
    <i r="1">
      <x v="89"/>
      <x v="3"/>
      <x v="12"/>
      <x v="77"/>
    </i>
    <i r="3">
      <x v="13"/>
      <x v="77"/>
    </i>
    <i r="3">
      <x v="14"/>
      <x v="77"/>
    </i>
    <i r="1">
      <x v="90"/>
      <x v="5"/>
      <x v="18"/>
      <x v="78"/>
    </i>
    <i r="3">
      <x v="19"/>
      <x v="78"/>
    </i>
    <i r="1">
      <x v="91"/>
      <x v="7"/>
      <x v="22"/>
      <x v="80"/>
    </i>
    <i r="1">
      <x v="92"/>
      <x v="6"/>
      <x v="1"/>
      <x v="83"/>
    </i>
    <i r="3">
      <x v="20"/>
      <x v="83"/>
    </i>
    <i r="3">
      <x v="21"/>
      <x v="83"/>
    </i>
    <i r="1">
      <x v="93"/>
      <x v="8"/>
      <x v="23"/>
      <x v="82"/>
    </i>
    <i r="3">
      <x v="24"/>
      <x v="82"/>
    </i>
    <i r="3">
      <x v="25"/>
      <x v="82"/>
    </i>
    <i r="3">
      <x v="26"/>
      <x v="82"/>
    </i>
    <i r="1">
      <x v="94"/>
      <x v="10"/>
      <x v="29"/>
      <x v="79"/>
    </i>
    <i r="1">
      <x v="95"/>
      <x v="11"/>
      <x v="30"/>
      <x v="79"/>
    </i>
    <i r="1">
      <x v="96"/>
      <x v="12"/>
      <x v="31"/>
      <x v="83"/>
    </i>
    <i r="3">
      <x v="32"/>
      <x v="83"/>
    </i>
    <i r="1">
      <x v="97"/>
      <x v="4"/>
      <x v="15"/>
      <x v="81"/>
    </i>
    <i r="3">
      <x v="16"/>
      <x v="81"/>
    </i>
    <i r="3">
      <x v="17"/>
      <x v="81"/>
    </i>
    <i>
      <x v="9"/>
      <x v="98"/>
      <x/>
      <x/>
      <x v="84"/>
    </i>
    <i r="3">
      <x v="1"/>
      <x v="84"/>
    </i>
    <i r="3">
      <x v="2"/>
      <x v="84"/>
    </i>
    <i r="3">
      <x v="3"/>
      <x v="84"/>
    </i>
    <i r="3">
      <x v="4"/>
      <x v="84"/>
    </i>
    <i r="1">
      <x v="99"/>
      <x v="1"/>
      <x v="5"/>
      <x v="85"/>
    </i>
    <i r="3">
      <x v="7"/>
      <x v="85"/>
    </i>
    <i r="1">
      <x v="100"/>
      <x v="5"/>
      <x v="18"/>
      <x v="86"/>
    </i>
    <i r="3">
      <x v="19"/>
      <x v="86"/>
    </i>
    <i r="1">
      <x v="101"/>
      <x v="2"/>
      <x v="8"/>
      <x v="87"/>
    </i>
    <i r="3">
      <x v="9"/>
      <x v="87"/>
    </i>
    <i r="3">
      <x v="10"/>
      <x v="87"/>
    </i>
    <i r="3">
      <x v="11"/>
      <x v="87"/>
    </i>
    <i r="1">
      <x v="102"/>
      <x v="8"/>
      <x v="23"/>
      <x v="88"/>
    </i>
    <i r="3">
      <x v="24"/>
      <x v="88"/>
    </i>
    <i r="3">
      <x v="25"/>
      <x v="88"/>
    </i>
    <i r="3">
      <x v="26"/>
      <x v="88"/>
    </i>
    <i r="1">
      <x v="103"/>
      <x v="4"/>
      <x v="15"/>
      <x v="89"/>
    </i>
    <i r="3">
      <x v="16"/>
      <x v="89"/>
    </i>
    <i r="3">
      <x v="17"/>
      <x v="89"/>
    </i>
    <i r="1">
      <x v="104"/>
      <x v="3"/>
      <x v="12"/>
      <x v="90"/>
    </i>
    <i r="3">
      <x v="13"/>
      <x v="90"/>
    </i>
    <i r="3">
      <x v="14"/>
      <x v="90"/>
    </i>
    <i r="1">
      <x v="105"/>
      <x v="9"/>
      <x v="27"/>
      <x v="92"/>
    </i>
    <i r="3">
      <x v="28"/>
      <x v="92"/>
    </i>
    <i r="1">
      <x v="106"/>
      <x v="10"/>
      <x v="29"/>
      <x v="91"/>
    </i>
    <i r="1">
      <x v="107"/>
      <x v="7"/>
      <x v="22"/>
      <x v="93"/>
    </i>
    <i r="1">
      <x v="108"/>
      <x v="6"/>
      <x v="1"/>
      <x v="87"/>
    </i>
    <i r="3">
      <x v="20"/>
      <x v="87"/>
    </i>
    <i r="3">
      <x v="21"/>
      <x v="87"/>
    </i>
    <i>
      <x v="10"/>
      <x v="109"/>
      <x v="5"/>
      <x v="18"/>
      <x v="94"/>
    </i>
    <i r="3">
      <x v="19"/>
      <x v="94"/>
    </i>
    <i r="1">
      <x v="110"/>
      <x v="10"/>
      <x v="29"/>
      <x v="98"/>
    </i>
    <i r="3">
      <x v="37"/>
      <x v="98"/>
    </i>
    <i r="1">
      <x v="111"/>
      <x v="3"/>
      <x v="12"/>
      <x v="95"/>
    </i>
    <i r="3">
      <x v="13"/>
      <x v="95"/>
    </i>
    <i r="3">
      <x v="14"/>
      <x v="95"/>
    </i>
    <i r="1">
      <x v="112"/>
      <x/>
      <x/>
      <x v="96"/>
    </i>
    <i r="3">
      <x v="1"/>
      <x v="96"/>
    </i>
    <i r="3">
      <x v="2"/>
      <x v="96"/>
    </i>
    <i r="3">
      <x v="3"/>
      <x v="96"/>
    </i>
    <i r="3">
      <x v="4"/>
      <x v="96"/>
    </i>
    <i r="1">
      <x v="113"/>
      <x v="8"/>
      <x v="23"/>
      <x v="95"/>
    </i>
    <i r="3">
      <x v="24"/>
      <x v="95"/>
    </i>
    <i r="3">
      <x v="25"/>
      <x v="95"/>
    </i>
    <i r="3">
      <x v="26"/>
      <x v="95"/>
    </i>
    <i r="1">
      <x v="114"/>
      <x v="11"/>
      <x v="30"/>
      <x v="95"/>
    </i>
    <i r="1">
      <x v="115"/>
      <x v="9"/>
      <x v="27"/>
      <x v="95"/>
    </i>
    <i r="3">
      <x v="28"/>
      <x v="95"/>
    </i>
    <i r="1">
      <x v="116"/>
      <x v="4"/>
      <x v="15"/>
      <x v="95"/>
    </i>
    <i r="3">
      <x v="16"/>
      <x v="95"/>
    </i>
    <i r="3">
      <x v="17"/>
      <x v="95"/>
    </i>
    <i r="1">
      <x v="117"/>
      <x v="7"/>
      <x v="22"/>
      <x v="97"/>
    </i>
    <i r="1">
      <x v="118"/>
      <x v="2"/>
      <x v="8"/>
      <x v="95"/>
    </i>
    <i r="3">
      <x v="9"/>
      <x v="95"/>
    </i>
    <i r="3">
      <x v="10"/>
      <x v="95"/>
    </i>
    <i r="3">
      <x v="11"/>
      <x v="95"/>
    </i>
    <i r="1">
      <x v="119"/>
      <x v="1"/>
      <x v="5"/>
      <x v="97"/>
    </i>
    <i r="3">
      <x v="7"/>
      <x v="97"/>
    </i>
    <i>
      <x v="11"/>
      <x v="120"/>
      <x v="5"/>
      <x v="18"/>
      <x v="99"/>
    </i>
    <i r="3">
      <x v="19"/>
      <x v="99"/>
    </i>
    <i r="1">
      <x v="121"/>
      <x v="8"/>
      <x v="23"/>
      <x v="103"/>
    </i>
    <i r="3">
      <x v="24"/>
      <x v="103"/>
    </i>
    <i r="3">
      <x v="25"/>
      <x v="103"/>
    </i>
    <i r="3">
      <x v="26"/>
      <x v="103"/>
    </i>
    <i r="1">
      <x v="122"/>
      <x v="10"/>
      <x v="29"/>
      <x v="100"/>
    </i>
    <i r="1">
      <x v="123"/>
      <x v="7"/>
      <x v="22"/>
      <x v="106"/>
    </i>
    <i r="1">
      <x v="124"/>
      <x v="1"/>
      <x v="5"/>
      <x v="101"/>
    </i>
    <i r="3">
      <x v="7"/>
      <x v="101"/>
    </i>
    <i r="1">
      <x v="125"/>
      <x v="2"/>
      <x v="8"/>
      <x v="102"/>
    </i>
    <i r="3">
      <x v="9"/>
      <x v="102"/>
    </i>
    <i r="3">
      <x v="10"/>
      <x v="102"/>
    </i>
    <i r="3">
      <x v="11"/>
      <x v="102"/>
    </i>
    <i r="1">
      <x v="126"/>
      <x/>
      <x/>
      <x v="105"/>
    </i>
    <i r="3">
      <x v="1"/>
      <x v="105"/>
    </i>
    <i r="3">
      <x v="2"/>
      <x v="105"/>
    </i>
    <i r="3">
      <x v="3"/>
      <x v="105"/>
    </i>
    <i r="3">
      <x v="4"/>
      <x v="105"/>
    </i>
    <i r="1">
      <x v="127"/>
      <x v="3"/>
      <x v="12"/>
      <x v="104"/>
    </i>
    <i r="3">
      <x v="13"/>
      <x v="104"/>
    </i>
    <i r="3">
      <x v="14"/>
      <x v="104"/>
    </i>
    <i r="1">
      <x v="128"/>
      <x v="9"/>
      <x v="27"/>
      <x v="107"/>
    </i>
    <i r="3">
      <x v="28"/>
      <x v="107"/>
    </i>
    <i>
      <x v="12"/>
      <x v="129"/>
      <x/>
      <x/>
      <x v="108"/>
    </i>
    <i r="3">
      <x v="1"/>
      <x v="108"/>
    </i>
    <i r="3">
      <x v="2"/>
      <x v="108"/>
    </i>
    <i r="3">
      <x v="3"/>
      <x v="108"/>
    </i>
    <i r="3">
      <x v="4"/>
      <x v="108"/>
    </i>
    <i r="1">
      <x v="130"/>
      <x v="1"/>
      <x v="5"/>
      <x v="108"/>
    </i>
    <i r="3">
      <x v="7"/>
      <x v="108"/>
    </i>
    <i r="1">
      <x v="131"/>
      <x v="2"/>
      <x v="8"/>
      <x v="108"/>
    </i>
    <i r="3">
      <x v="9"/>
      <x v="108"/>
    </i>
    <i r="3">
      <x v="10"/>
      <x v="108"/>
    </i>
    <i r="3">
      <x v="11"/>
      <x v="108"/>
    </i>
    <i r="1">
      <x v="132"/>
      <x v="3"/>
      <x v="12"/>
      <x v="108"/>
    </i>
    <i r="3">
      <x v="13"/>
      <x v="108"/>
    </i>
    <i r="3">
      <x v="14"/>
      <x v="108"/>
    </i>
    <i r="1">
      <x v="133"/>
      <x v="10"/>
      <x v="29"/>
      <x v="108"/>
    </i>
    <i r="1">
      <x v="134"/>
      <x v="5"/>
      <x v="18"/>
      <x v="108"/>
    </i>
    <i r="3">
      <x v="19"/>
      <x v="108"/>
    </i>
    <i r="1">
      <x v="135"/>
      <x v="9"/>
      <x v="27"/>
      <x v="108"/>
    </i>
    <i r="3">
      <x v="28"/>
      <x v="108"/>
    </i>
    <i r="1">
      <x v="136"/>
      <x v="8"/>
      <x v="23"/>
      <x v="108"/>
    </i>
    <i r="3">
      <x v="24"/>
      <x v="108"/>
    </i>
    <i r="3">
      <x v="25"/>
      <x v="108"/>
    </i>
    <i r="3">
      <x v="26"/>
      <x v="108"/>
    </i>
    <i r="1">
      <x v="137"/>
      <x v="12"/>
      <x v="38"/>
      <x v="108"/>
    </i>
    <i r="1">
      <x v="138"/>
      <x v="4"/>
      <x v="15"/>
      <x v="108"/>
    </i>
    <i r="3">
      <x v="16"/>
      <x v="108"/>
    </i>
    <i r="3">
      <x v="17"/>
      <x v="108"/>
    </i>
    <i r="1">
      <x v="139"/>
      <x v="7"/>
      <x v="22"/>
      <x v="108"/>
    </i>
    <i r="1">
      <x v="140"/>
      <x v="11"/>
      <x v="30"/>
      <x v="108"/>
    </i>
    <i r="1">
      <x v="141"/>
      <x v="13"/>
      <x v="39"/>
      <x v="108"/>
    </i>
    <i r="3">
      <x v="40"/>
      <x v="108"/>
    </i>
    <i r="3">
      <x v="41"/>
      <x v="108"/>
    </i>
    <i>
      <x v="13"/>
      <x v="158"/>
      <x v="2"/>
      <x v="8"/>
      <x v="109"/>
    </i>
    <i r="3">
      <x v="9"/>
      <x v="109"/>
    </i>
    <i r="3">
      <x v="10"/>
      <x v="109"/>
    </i>
    <i r="3">
      <x v="11"/>
      <x v="109"/>
    </i>
    <i r="1">
      <x v="159"/>
      <x v="12"/>
      <x v="31"/>
      <x v="111"/>
    </i>
    <i r="3">
      <x v="32"/>
      <x v="111"/>
    </i>
    <i r="1">
      <x v="160"/>
      <x v="1"/>
      <x v="5"/>
      <x v="110"/>
    </i>
    <i r="3">
      <x v="7"/>
      <x v="110"/>
    </i>
    <i r="1">
      <x v="161"/>
      <x v="5"/>
      <x v="18"/>
      <x v="112"/>
    </i>
    <i r="3">
      <x v="19"/>
      <x v="112"/>
    </i>
    <i r="1">
      <x v="162"/>
      <x v="9"/>
      <x v="27"/>
      <x v="113"/>
    </i>
    <i r="3">
      <x v="42"/>
      <x v="113"/>
    </i>
    <i r="3">
      <x v="28"/>
      <x v="113"/>
    </i>
    <i r="1">
      <x v="163"/>
      <x v="8"/>
      <x v="23"/>
      <x v="114"/>
    </i>
    <i r="3">
      <x v="24"/>
      <x v="114"/>
    </i>
    <i r="3">
      <x v="25"/>
      <x v="114"/>
    </i>
    <i r="3">
      <x v="26"/>
      <x v="114"/>
    </i>
    <i r="1">
      <x v="164"/>
      <x v="4"/>
      <x v="15"/>
      <x v="116"/>
    </i>
    <i r="3">
      <x v="16"/>
      <x v="116"/>
    </i>
    <i r="3">
      <x v="17"/>
      <x v="116"/>
    </i>
    <i r="1">
      <x v="165"/>
      <x v="3"/>
      <x v="12"/>
      <x v="115"/>
    </i>
    <i r="3">
      <x v="13"/>
      <x v="115"/>
    </i>
    <i r="3">
      <x v="14"/>
      <x v="115"/>
    </i>
    <i r="1">
      <x v="166"/>
      <x/>
      <x/>
      <x v="117"/>
    </i>
    <i r="3">
      <x v="1"/>
      <x v="117"/>
    </i>
    <i r="3">
      <x v="2"/>
      <x v="117"/>
    </i>
    <i r="3">
      <x v="3"/>
      <x v="117"/>
    </i>
    <i r="3">
      <x v="4"/>
      <x v="117"/>
    </i>
    <i r="1">
      <x v="167"/>
      <x v="7"/>
      <x v="22"/>
      <x v="118"/>
    </i>
    <i>
      <x v="14"/>
      <x v="168"/>
      <x v="7"/>
      <x v="22"/>
      <x v="120"/>
    </i>
    <i r="1">
      <x v="169"/>
      <x/>
      <x/>
      <x v="121"/>
    </i>
    <i r="3">
      <x v="1"/>
      <x v="121"/>
    </i>
    <i r="3">
      <x v="2"/>
      <x v="121"/>
    </i>
    <i r="3">
      <x v="3"/>
      <x v="121"/>
    </i>
    <i r="3">
      <x v="4"/>
      <x v="121"/>
    </i>
    <i r="1">
      <x v="170"/>
      <x v="1"/>
      <x v="5"/>
      <x v="122"/>
    </i>
    <i r="3">
      <x v="7"/>
      <x v="122"/>
    </i>
    <i r="1">
      <x v="171"/>
      <x v="3"/>
      <x v="12"/>
      <x v="119"/>
    </i>
    <i r="3">
      <x v="13"/>
      <x v="119"/>
    </i>
    <i r="3">
      <x v="14"/>
      <x v="119"/>
    </i>
    <i r="1">
      <x v="172"/>
      <x v="2"/>
      <x v="8"/>
      <x v="119"/>
    </i>
    <i r="3">
      <x v="9"/>
      <x v="119"/>
    </i>
    <i r="3">
      <x v="10"/>
      <x v="119"/>
    </i>
    <i r="3">
      <x v="11"/>
      <x v="119"/>
    </i>
    <i r="1">
      <x v="173"/>
      <x v="10"/>
      <x v="29"/>
      <x v="121"/>
    </i>
    <i r="1">
      <x v="174"/>
      <x v="9"/>
      <x v="27"/>
      <x v="119"/>
    </i>
    <i r="3">
      <x v="28"/>
      <x v="119"/>
    </i>
    <i r="1">
      <x v="175"/>
      <x v="5"/>
      <x v="18"/>
      <x v="123"/>
    </i>
    <i r="3">
      <x v="19"/>
      <x v="123"/>
    </i>
    <i r="1">
      <x v="176"/>
      <x v="11"/>
      <x v="30"/>
      <x v="126"/>
    </i>
    <i r="1">
      <x v="177"/>
      <x v="12"/>
      <x v="31"/>
      <x v="124"/>
    </i>
    <i r="3">
      <x v="32"/>
      <x v="124"/>
    </i>
    <i r="3">
      <x v="34"/>
      <x v="124"/>
    </i>
    <i r="1">
      <x v="178"/>
      <x v="8"/>
      <x v="23"/>
      <x v="125"/>
    </i>
    <i r="3">
      <x v="24"/>
      <x v="125"/>
    </i>
    <i r="3">
      <x v="25"/>
      <x v="125"/>
    </i>
    <i r="3">
      <x v="26"/>
      <x v="125"/>
    </i>
    <i r="1">
      <x v="179"/>
      <x v="6"/>
      <x v="1"/>
      <x v="127"/>
    </i>
    <i r="3">
      <x v="20"/>
      <x v="127"/>
    </i>
    <i r="3">
      <x v="21"/>
      <x v="127"/>
    </i>
    <i>
      <x v="15"/>
      <x v="180"/>
      <x v="2"/>
      <x v="8"/>
      <x v="130"/>
    </i>
    <i r="3">
      <x v="9"/>
      <x v="130"/>
    </i>
    <i r="3">
      <x v="10"/>
      <x v="130"/>
    </i>
    <i r="3">
      <x v="11"/>
      <x v="130"/>
    </i>
    <i r="1">
      <x v="181"/>
      <x v="1"/>
      <x v="5"/>
      <x v="129"/>
    </i>
    <i r="3">
      <x v="7"/>
      <x v="129"/>
    </i>
    <i r="1">
      <x v="182"/>
      <x v="3"/>
      <x v="12"/>
      <x v="128"/>
    </i>
    <i r="3">
      <x v="13"/>
      <x v="128"/>
    </i>
    <i r="3">
      <x v="14"/>
      <x v="128"/>
    </i>
    <i r="1">
      <x v="183"/>
      <x/>
      <x/>
      <x v="132"/>
    </i>
    <i r="3">
      <x v="1"/>
      <x v="132"/>
    </i>
    <i r="3">
      <x v="2"/>
      <x v="132"/>
    </i>
    <i r="3">
      <x v="3"/>
      <x v="132"/>
    </i>
    <i r="3">
      <x v="4"/>
      <x v="132"/>
    </i>
    <i r="1">
      <x v="184"/>
      <x v="9"/>
      <x v="27"/>
      <x v="131"/>
    </i>
    <i r="3">
      <x v="28"/>
      <x v="131"/>
    </i>
    <i r="1">
      <x v="185"/>
      <x v="5"/>
      <x v="18"/>
      <x v="133"/>
    </i>
    <i r="3">
      <x v="19"/>
      <x v="133"/>
    </i>
    <i r="1">
      <x v="186"/>
      <x v="8"/>
      <x v="23"/>
      <x v="134"/>
    </i>
    <i r="3">
      <x v="24"/>
      <x v="134"/>
    </i>
    <i r="3">
      <x v="25"/>
      <x v="134"/>
    </i>
    <i r="3">
      <x v="26"/>
      <x v="134"/>
    </i>
    <i r="1">
      <x v="187"/>
      <x v="7"/>
      <x v="22"/>
      <x v="136"/>
    </i>
    <i r="1">
      <x v="188"/>
      <x v="6"/>
      <x v="1"/>
      <x v="135"/>
    </i>
    <i r="3">
      <x v="20"/>
      <x v="135"/>
    </i>
    <i r="3">
      <x v="21"/>
      <x v="135"/>
    </i>
    <i r="1">
      <x v="189"/>
      <x v="10"/>
      <x v="43"/>
      <x v="128"/>
    </i>
    <i r="3">
      <x v="29"/>
      <x v="128"/>
    </i>
    <i r="3">
      <x v="37"/>
      <x v="128"/>
    </i>
    <i>
      <x v="16"/>
      <x v="190"/>
      <x/>
      <x/>
      <x v="138"/>
    </i>
    <i r="3">
      <x v="1"/>
      <x v="138"/>
    </i>
    <i r="3">
      <x v="2"/>
      <x v="138"/>
    </i>
    <i r="3">
      <x v="3"/>
      <x v="138"/>
    </i>
    <i r="3">
      <x v="4"/>
      <x v="138"/>
    </i>
    <i r="1">
      <x v="191"/>
      <x v="2"/>
      <x v="8"/>
      <x v="139"/>
    </i>
    <i r="3">
      <x v="9"/>
      <x v="139"/>
    </i>
    <i r="3">
      <x v="10"/>
      <x v="139"/>
    </i>
    <i r="3">
      <x v="11"/>
      <x v="139"/>
    </i>
    <i r="1">
      <x v="192"/>
      <x v="9"/>
      <x v="27"/>
      <x v="138"/>
    </i>
    <i r="3">
      <x v="28"/>
      <x v="138"/>
    </i>
    <i r="1">
      <x v="193"/>
      <x v="1"/>
      <x v="5"/>
      <x v="137"/>
    </i>
    <i r="3">
      <x v="7"/>
      <x v="137"/>
    </i>
    <i r="1">
      <x v="194"/>
      <x v="3"/>
      <x v="12"/>
      <x v="140"/>
    </i>
    <i r="3">
      <x v="13"/>
      <x v="140"/>
    </i>
    <i r="3">
      <x v="14"/>
      <x v="140"/>
    </i>
    <i r="1">
      <x v="195"/>
      <x v="5"/>
      <x v="18"/>
      <x v="141"/>
    </i>
    <i r="3">
      <x v="19"/>
      <x v="141"/>
    </i>
    <i r="1">
      <x v="196"/>
      <x v="8"/>
      <x v="23"/>
      <x v="142"/>
    </i>
    <i r="3">
      <x v="24"/>
      <x v="142"/>
    </i>
    <i r="3">
      <x v="25"/>
      <x v="142"/>
    </i>
    <i r="3">
      <x v="26"/>
      <x v="142"/>
    </i>
    <i r="1">
      <x v="197"/>
      <x v="12"/>
      <x v="33"/>
      <x v="143"/>
    </i>
    <i r="3">
      <x v="32"/>
      <x v="143"/>
    </i>
    <i r="1">
      <x v="198"/>
      <x v="7"/>
      <x v="22"/>
      <x v="144"/>
    </i>
    <i>
      <x v="17"/>
      <x v="199"/>
      <x v="8"/>
      <x v="23"/>
      <x v="145"/>
    </i>
    <i r="3">
      <x v="24"/>
      <x v="145"/>
    </i>
    <i r="3">
      <x v="25"/>
      <x v="145"/>
    </i>
    <i r="3">
      <x v="26"/>
      <x v="145"/>
    </i>
    <i r="1">
      <x v="200"/>
      <x v="2"/>
      <x v="8"/>
      <x v="146"/>
    </i>
    <i r="3">
      <x v="9"/>
      <x v="146"/>
    </i>
    <i r="3">
      <x v="10"/>
      <x v="146"/>
    </i>
    <i r="3">
      <x v="11"/>
      <x v="146"/>
    </i>
    <i r="1">
      <x v="201"/>
      <x v="3"/>
      <x v="12"/>
      <x v="145"/>
    </i>
    <i r="3">
      <x v="13"/>
      <x v="145"/>
    </i>
    <i r="3">
      <x v="14"/>
      <x v="145"/>
    </i>
    <i r="1">
      <x v="202"/>
      <x v="10"/>
      <x v="29"/>
      <x v="146"/>
    </i>
    <i r="1">
      <x v="203"/>
      <x v="9"/>
      <x v="27"/>
      <x v="145"/>
    </i>
    <i r="3">
      <x v="28"/>
      <x v="145"/>
    </i>
    <i r="1">
      <x v="204"/>
      <x v="5"/>
      <x v="18"/>
      <x v="146"/>
    </i>
    <i r="3">
      <x v="19"/>
      <x v="146"/>
    </i>
    <i r="1">
      <x v="205"/>
      <x v="7"/>
      <x v="22"/>
      <x v="146"/>
    </i>
    <i r="1">
      <x v="206"/>
      <x v="12"/>
      <x v="33"/>
      <x v="146"/>
    </i>
    <i r="1">
      <x v="207"/>
      <x/>
      <x/>
      <x v="145"/>
    </i>
    <i r="3">
      <x v="1"/>
      <x v="145"/>
    </i>
    <i r="3">
      <x v="2"/>
      <x v="145"/>
    </i>
    <i r="3">
      <x v="3"/>
      <x v="145"/>
    </i>
    <i r="3">
      <x v="4"/>
      <x v="145"/>
    </i>
    <i>
      <x v="18"/>
      <x v="208"/>
      <x/>
      <x/>
      <x v="148"/>
    </i>
    <i r="3">
      <x v="1"/>
      <x v="148"/>
    </i>
    <i r="3">
      <x v="2"/>
      <x v="148"/>
    </i>
    <i r="3">
      <x v="3"/>
      <x v="148"/>
    </i>
    <i r="3">
      <x v="4"/>
      <x v="148"/>
    </i>
    <i r="1">
      <x v="209"/>
      <x v="3"/>
      <x v="12"/>
      <x v="149"/>
    </i>
    <i r="3">
      <x v="13"/>
      <x v="149"/>
    </i>
    <i r="3">
      <x v="14"/>
      <x v="149"/>
    </i>
    <i r="1">
      <x v="210"/>
      <x v="1"/>
      <x v="5"/>
      <x v="147"/>
    </i>
    <i r="3">
      <x v="7"/>
      <x v="147"/>
    </i>
    <i r="1">
      <x v="211"/>
      <x v="10"/>
      <x v="29"/>
      <x v="148"/>
    </i>
    <i r="1">
      <x v="212"/>
      <x v="2"/>
      <x v="8"/>
      <x v="147"/>
    </i>
    <i r="3">
      <x v="9"/>
      <x v="147"/>
    </i>
    <i r="3">
      <x v="10"/>
      <x v="147"/>
    </i>
    <i r="3">
      <x v="11"/>
      <x v="147"/>
    </i>
    <i r="1">
      <x v="213"/>
      <x v="5"/>
      <x v="18"/>
      <x v="148"/>
    </i>
    <i r="3">
      <x v="19"/>
      <x v="148"/>
    </i>
    <i r="1">
      <x v="214"/>
      <x v="7"/>
      <x v="22"/>
      <x v="148"/>
    </i>
    <i r="1">
      <x v="215"/>
      <x v="8"/>
      <x v="23"/>
      <x v="147"/>
    </i>
    <i r="3">
      <x v="24"/>
      <x v="147"/>
    </i>
    <i r="3">
      <x v="25"/>
      <x v="147"/>
    </i>
    <i r="3">
      <x v="26"/>
      <x v="147"/>
    </i>
    <i r="1">
      <x v="216"/>
      <x v="12"/>
      <x v="31"/>
      <x v="150"/>
    </i>
    <i r="3">
      <x v="32"/>
      <x v="150"/>
    </i>
    <i r="1">
      <x v="217"/>
      <x v="4"/>
      <x v="15"/>
      <x v="148"/>
    </i>
    <i r="3">
      <x v="16"/>
      <x v="148"/>
    </i>
    <i r="3">
      <x v="17"/>
      <x v="148"/>
    </i>
    <i r="1">
      <x v="218"/>
      <x v="9"/>
      <x v="27"/>
      <x v="147"/>
    </i>
    <i r="3">
      <x v="28"/>
      <x v="147"/>
    </i>
    <i>
      <x v="19"/>
      <x v="219"/>
      <x/>
      <x/>
      <x v="155"/>
    </i>
    <i r="3">
      <x v="1"/>
      <x v="155"/>
    </i>
    <i r="3">
      <x v="2"/>
      <x v="155"/>
    </i>
    <i r="3">
      <x v="3"/>
      <x v="155"/>
    </i>
    <i r="3">
      <x v="4"/>
      <x v="155"/>
    </i>
    <i r="1">
      <x v="220"/>
      <x v="1"/>
      <x v="5"/>
      <x v="152"/>
    </i>
    <i r="3">
      <x v="7"/>
      <x v="152"/>
    </i>
    <i r="1">
      <x v="221"/>
      <x v="2"/>
      <x v="8"/>
      <x v="151"/>
    </i>
    <i r="3">
      <x v="9"/>
      <x v="151"/>
    </i>
    <i r="3">
      <x v="10"/>
      <x v="151"/>
    </i>
    <i r="3">
      <x v="11"/>
      <x v="151"/>
    </i>
    <i r="1">
      <x v="222"/>
      <x v="3"/>
      <x v="12"/>
      <x v="153"/>
    </i>
    <i r="3">
      <x v="13"/>
      <x v="153"/>
    </i>
    <i r="3">
      <x v="14"/>
      <x v="153"/>
    </i>
    <i r="1">
      <x v="223"/>
      <x v="9"/>
      <x v="27"/>
      <x v="154"/>
    </i>
    <i r="3">
      <x v="28"/>
      <x v="154"/>
    </i>
    <i r="1">
      <x v="224"/>
      <x v="10"/>
      <x v="29"/>
      <x v="152"/>
    </i>
    <i r="1">
      <x v="225"/>
      <x v="7"/>
      <x v="22"/>
      <x v="156"/>
    </i>
    <i r="1">
      <x v="226"/>
      <x v="12"/>
      <x v="31"/>
      <x v="157"/>
    </i>
    <i r="3">
      <x v="32"/>
      <x v="157"/>
    </i>
    <i r="1">
      <x v="227"/>
      <x v="5"/>
      <x v="18"/>
      <x v="158"/>
    </i>
    <i r="3">
      <x v="19"/>
      <x v="158"/>
    </i>
    <i r="1">
      <x v="228"/>
      <x v="8"/>
      <x v="23"/>
      <x v="159"/>
    </i>
    <i r="3">
      <x v="24"/>
      <x v="159"/>
    </i>
    <i r="3">
      <x v="25"/>
      <x v="159"/>
    </i>
    <i r="3">
      <x v="26"/>
      <x v="159"/>
    </i>
    <i r="1">
      <x v="229"/>
      <x v="11"/>
      <x v="30"/>
      <x v="151"/>
    </i>
    <i r="1">
      <x v="230"/>
      <x v="6"/>
      <x v="1"/>
      <x v="151"/>
    </i>
    <i r="3">
      <x v="20"/>
      <x v="151"/>
    </i>
    <i r="3">
      <x v="21"/>
      <x v="151"/>
    </i>
    <i>
      <x v="20"/>
      <x v="232"/>
      <x v="10"/>
      <x v="29"/>
      <x v="160"/>
    </i>
    <i r="1">
      <x v="233"/>
      <x v="1"/>
      <x v="5"/>
      <x v="161"/>
    </i>
    <i r="3">
      <x v="7"/>
      <x v="161"/>
    </i>
    <i r="1">
      <x v="234"/>
      <x/>
      <x/>
      <x v="162"/>
    </i>
    <i r="3">
      <x v="1"/>
      <x v="162"/>
    </i>
    <i r="3">
      <x v="2"/>
      <x v="162"/>
    </i>
    <i r="3">
      <x v="3"/>
      <x v="162"/>
    </i>
    <i r="3">
      <x v="4"/>
      <x v="162"/>
    </i>
    <i r="1">
      <x v="235"/>
      <x v="2"/>
      <x v="8"/>
      <x v="163"/>
    </i>
    <i r="3">
      <x v="9"/>
      <x v="163"/>
    </i>
    <i r="3">
      <x v="10"/>
      <x v="163"/>
    </i>
    <i r="3">
      <x v="11"/>
      <x v="163"/>
    </i>
    <i r="1">
      <x v="236"/>
      <x v="9"/>
      <x v="27"/>
      <x v="162"/>
    </i>
    <i r="3">
      <x v="28"/>
      <x v="162"/>
    </i>
    <i r="1">
      <x v="237"/>
      <x v="3"/>
      <x v="12"/>
      <x v="164"/>
    </i>
    <i r="3">
      <x v="13"/>
      <x v="164"/>
    </i>
    <i r="3">
      <x v="14"/>
      <x v="164"/>
    </i>
    <i r="1">
      <x v="238"/>
      <x v="5"/>
      <x v="18"/>
      <x v="164"/>
    </i>
    <i r="3">
      <x v="19"/>
      <x v="164"/>
    </i>
    <i r="1">
      <x v="239"/>
      <x v="8"/>
      <x v="23"/>
      <x v="166"/>
    </i>
    <i r="3">
      <x v="24"/>
      <x v="166"/>
    </i>
    <i r="3">
      <x v="25"/>
      <x v="166"/>
    </i>
    <i r="3">
      <x v="26"/>
      <x v="166"/>
    </i>
    <i r="1">
      <x v="240"/>
      <x v="7"/>
      <x v="22"/>
      <x v="165"/>
    </i>
    <i>
      <x v="21"/>
      <x v="241"/>
      <x v="2"/>
      <x v="8"/>
      <x v="168"/>
    </i>
    <i r="3">
      <x v="9"/>
      <x v="168"/>
    </i>
    <i r="3">
      <x v="10"/>
      <x v="168"/>
    </i>
    <i r="3">
      <x v="11"/>
      <x v="168"/>
    </i>
    <i r="1">
      <x v="242"/>
      <x v="9"/>
      <x v="27"/>
      <x v="167"/>
    </i>
    <i r="3">
      <x v="28"/>
      <x v="167"/>
    </i>
    <i r="3">
      <x v="44"/>
      <x v="167"/>
    </i>
    <i r="1">
      <x v="243"/>
      <x/>
      <x v="45"/>
      <x v="169"/>
    </i>
    <i r="3">
      <x/>
      <x v="169"/>
    </i>
    <i r="3">
      <x v="1"/>
      <x v="169"/>
    </i>
    <i r="3">
      <x v="2"/>
      <x v="169"/>
    </i>
    <i r="3">
      <x v="12"/>
      <x v="169"/>
    </i>
    <i r="3">
      <x v="3"/>
      <x v="169"/>
    </i>
    <i r="3">
      <x v="4"/>
      <x v="169"/>
    </i>
    <i r="1">
      <x v="244"/>
      <x v="3"/>
      <x v="12"/>
      <x v="170"/>
    </i>
    <i r="3">
      <x v="13"/>
      <x v="170"/>
    </i>
    <i r="3">
      <x v="14"/>
      <x v="170"/>
    </i>
    <i r="1">
      <x v="245"/>
      <x v="1"/>
      <x v="5"/>
      <x v="172"/>
    </i>
    <i r="3">
      <x v="7"/>
      <x v="172"/>
    </i>
    <i r="1">
      <x v="246"/>
      <x v="5"/>
      <x v="18"/>
      <x v="171"/>
    </i>
    <i r="3">
      <x v="19"/>
      <x v="171"/>
    </i>
    <i r="1">
      <x v="247"/>
      <x v="7"/>
      <x v="22"/>
      <x v="176"/>
    </i>
    <i r="1">
      <x v="248"/>
      <x v="8"/>
      <x v="23"/>
      <x v="175"/>
    </i>
    <i r="3">
      <x v="24"/>
      <x v="175"/>
    </i>
    <i r="3">
      <x v="25"/>
      <x v="175"/>
    </i>
    <i r="3">
      <x v="26"/>
      <x v="175"/>
    </i>
    <i r="1">
      <x v="249"/>
      <x v="11"/>
      <x v="30"/>
      <x v="173"/>
    </i>
    <i r="1">
      <x v="250"/>
      <x v="10"/>
      <x v="29"/>
      <x v="173"/>
    </i>
    <i r="1">
      <x v="251"/>
      <x v="12"/>
      <x v="31"/>
      <x v="174"/>
    </i>
    <i r="3">
      <x v="32"/>
      <x v="174"/>
    </i>
    <i>
      <x v="22"/>
      <x v="252"/>
      <x v="2"/>
      <x v="8"/>
      <x v="180"/>
    </i>
    <i r="3">
      <x v="9"/>
      <x v="180"/>
    </i>
    <i r="3">
      <x v="10"/>
      <x v="180"/>
    </i>
    <i r="3">
      <x v="11"/>
      <x v="180"/>
    </i>
    <i r="1">
      <x v="253"/>
      <x/>
      <x/>
      <x v="178"/>
    </i>
    <i r="3">
      <x v="1"/>
      <x v="178"/>
    </i>
    <i r="3">
      <x v="2"/>
      <x v="178"/>
    </i>
    <i r="3">
      <x v="3"/>
      <x v="178"/>
    </i>
    <i r="3">
      <x v="4"/>
      <x v="178"/>
    </i>
    <i r="1">
      <x v="254"/>
      <x v="10"/>
      <x v="29"/>
      <x v="179"/>
    </i>
    <i r="1">
      <x v="255"/>
      <x v="3"/>
      <x v="46"/>
      <x v="177"/>
    </i>
    <i r="3">
      <x v="47"/>
      <x v="177"/>
    </i>
    <i r="3">
      <x v="48"/>
      <x v="177"/>
    </i>
    <i r="3">
      <x v="12"/>
      <x v="177"/>
    </i>
    <i r="3">
      <x v="13"/>
      <x v="177"/>
    </i>
    <i r="3">
      <x v="14"/>
      <x v="177"/>
    </i>
    <i r="3">
      <x v="49"/>
      <x v="177"/>
    </i>
    <i r="1">
      <x v="256"/>
      <x v="9"/>
      <x v="27"/>
      <x v="181"/>
    </i>
    <i r="3">
      <x v="28"/>
      <x v="181"/>
    </i>
    <i r="1">
      <x v="257"/>
      <x v="12"/>
      <x v="50"/>
      <x v="182"/>
    </i>
    <i r="3">
      <x v="36"/>
      <x v="182"/>
    </i>
    <i r="3">
      <x v="31"/>
      <x v="182"/>
    </i>
    <i r="3">
      <x v="32"/>
      <x v="182"/>
    </i>
    <i r="1">
      <x v="258"/>
      <x v="8"/>
      <x v="23"/>
      <x v="183"/>
    </i>
    <i r="3">
      <x v="24"/>
      <x v="183"/>
    </i>
    <i r="3">
      <x v="25"/>
      <x v="183"/>
    </i>
    <i r="3">
      <x v="26"/>
      <x v="183"/>
    </i>
    <i r="1">
      <x v="259"/>
      <x v="5"/>
      <x v="18"/>
      <x v="185"/>
    </i>
    <i r="3">
      <x v="19"/>
      <x v="185"/>
    </i>
    <i r="1">
      <x v="260"/>
      <x v="7"/>
      <x v="22"/>
      <x v="184"/>
    </i>
    <i r="1">
      <x v="261"/>
      <x v="4"/>
      <x v="15"/>
      <x v="186"/>
    </i>
    <i r="3">
      <x v="16"/>
      <x v="186"/>
    </i>
    <i r="3">
      <x v="17"/>
      <x v="186"/>
    </i>
    <i r="1">
      <x v="262"/>
      <x v="11"/>
      <x v="30"/>
      <x v="187"/>
    </i>
    <i r="1">
      <x v="263"/>
      <x v="4"/>
      <x v="33"/>
      <x v="188"/>
    </i>
    <i>
      <x v="23"/>
      <x v="264"/>
      <x v="1"/>
      <x v="5"/>
      <x v="189"/>
    </i>
    <i r="3">
      <x v="7"/>
      <x v="189"/>
    </i>
    <i r="1">
      <x v="265"/>
      <x v="3"/>
      <x v="12"/>
      <x v="189"/>
    </i>
    <i r="3">
      <x v="13"/>
      <x v="189"/>
    </i>
    <i r="3">
      <x v="14"/>
      <x v="189"/>
    </i>
    <i r="1">
      <x v="266"/>
      <x v="9"/>
      <x v="27"/>
      <x v="189"/>
    </i>
    <i r="3">
      <x v="28"/>
      <x v="189"/>
    </i>
    <i r="1">
      <x v="267"/>
      <x/>
      <x/>
      <x v="190"/>
    </i>
    <i r="3">
      <x v="1"/>
      <x v="190"/>
    </i>
    <i r="3">
      <x v="2"/>
      <x v="190"/>
    </i>
    <i r="3">
      <x v="3"/>
      <x v="190"/>
    </i>
    <i r="3">
      <x v="4"/>
      <x v="190"/>
    </i>
    <i r="1">
      <x v="268"/>
      <x v="10"/>
      <x v="29"/>
      <x v="189"/>
    </i>
    <i r="1">
      <x v="269"/>
      <x v="2"/>
      <x v="8"/>
      <x v="189"/>
    </i>
    <i r="3">
      <x v="9"/>
      <x v="189"/>
    </i>
    <i r="3">
      <x v="10"/>
      <x v="189"/>
    </i>
    <i r="3">
      <x v="11"/>
      <x v="189"/>
    </i>
    <i r="1">
      <x v="270"/>
      <x v="12"/>
      <x v="51"/>
      <x v="189"/>
    </i>
    <i r="1">
      <x v="271"/>
      <x v="5"/>
      <x v="18"/>
      <x v="191"/>
    </i>
    <i r="3">
      <x v="19"/>
      <x v="191"/>
    </i>
    <i r="1">
      <x v="272"/>
      <x v="8"/>
      <x v="23"/>
      <x v="193"/>
    </i>
    <i r="3">
      <x v="24"/>
      <x v="193"/>
    </i>
    <i r="3">
      <x v="25"/>
      <x v="193"/>
    </i>
    <i r="3">
      <x v="26"/>
      <x v="193"/>
    </i>
    <i r="1">
      <x v="273"/>
      <x v="7"/>
      <x v="22"/>
      <x v="189"/>
    </i>
    <i r="1">
      <x v="274"/>
      <x v="6"/>
      <x v="1"/>
      <x v="194"/>
    </i>
    <i r="3">
      <x v="20"/>
      <x v="194"/>
    </i>
    <i r="3">
      <x v="21"/>
      <x v="194"/>
    </i>
    <i r="1">
      <x v="275"/>
      <x v="11"/>
      <x v="30"/>
      <x v="192"/>
    </i>
    <i r="1">
      <x v="276"/>
      <x v="4"/>
      <x v="15"/>
      <x v="189"/>
    </i>
    <i r="3">
      <x v="16"/>
      <x v="189"/>
    </i>
    <i r="3">
      <x v="17"/>
      <x v="189"/>
    </i>
    <i>
      <x v="24"/>
      <x v="278"/>
      <x v="5"/>
      <x v="18"/>
      <x v="195"/>
    </i>
    <i r="3">
      <x v="19"/>
      <x v="195"/>
    </i>
    <i r="1">
      <x v="279"/>
      <x v="1"/>
      <x v="5"/>
      <x v="196"/>
    </i>
    <i r="3">
      <x v="7"/>
      <x v="196"/>
    </i>
    <i r="1">
      <x v="280"/>
      <x v="2"/>
      <x v="8"/>
      <x v="198"/>
    </i>
    <i r="3">
      <x v="9"/>
      <x v="198"/>
    </i>
    <i r="3">
      <x v="10"/>
      <x v="198"/>
    </i>
    <i r="3">
      <x v="11"/>
      <x v="198"/>
    </i>
    <i r="1">
      <x v="281"/>
      <x v="8"/>
      <x v="23"/>
      <x v="197"/>
    </i>
    <i r="3">
      <x v="24"/>
      <x v="197"/>
    </i>
    <i r="3">
      <x v="25"/>
      <x v="197"/>
    </i>
    <i r="3">
      <x v="26"/>
      <x v="197"/>
    </i>
    <i r="1">
      <x v="282"/>
      <x/>
      <x/>
      <x v="196"/>
    </i>
    <i r="3">
      <x v="1"/>
      <x v="196"/>
    </i>
    <i r="3">
      <x v="2"/>
      <x v="196"/>
    </i>
    <i r="3">
      <x v="3"/>
      <x v="196"/>
    </i>
    <i r="3">
      <x v="4"/>
      <x v="196"/>
    </i>
    <i r="1">
      <x v="283"/>
      <x v="9"/>
      <x v="27"/>
      <x v="196"/>
    </i>
    <i r="3">
      <x v="28"/>
      <x v="196"/>
    </i>
    <i r="1">
      <x v="284"/>
      <x v="3"/>
      <x v="12"/>
      <x v="196"/>
    </i>
    <i r="3">
      <x v="13"/>
      <x v="196"/>
    </i>
    <i r="3">
      <x v="14"/>
      <x v="196"/>
    </i>
    <i r="1">
      <x v="285"/>
      <x v="7"/>
      <x v="22"/>
      <x v="196"/>
    </i>
    <i r="1">
      <x v="286"/>
      <x v="6"/>
      <x v="1"/>
      <x v="196"/>
    </i>
    <i r="3">
      <x v="20"/>
      <x v="196"/>
    </i>
    <i r="3">
      <x v="21"/>
      <x v="196"/>
    </i>
    <i r="1">
      <x v="287"/>
      <x v="12"/>
      <x v="32"/>
      <x v="196"/>
    </i>
    <i r="1">
      <x v="288"/>
      <x v="11"/>
      <x v="30"/>
      <x v="196"/>
    </i>
    <i>
      <x v="25"/>
      <x v="292"/>
      <x v="8"/>
      <x v="23"/>
      <x v="201"/>
    </i>
    <i r="3">
      <x v="24"/>
      <x v="201"/>
    </i>
    <i r="3">
      <x v="25"/>
      <x v="201"/>
    </i>
    <i r="3">
      <x v="26"/>
      <x v="201"/>
    </i>
    <i r="1">
      <x v="293"/>
      <x v="5"/>
      <x v="18"/>
      <x v="201"/>
    </i>
    <i r="3">
      <x v="19"/>
      <x v="201"/>
    </i>
    <i r="1">
      <x v="294"/>
      <x v="1"/>
      <x v="5"/>
      <x v="202"/>
    </i>
    <i r="3">
      <x v="7"/>
      <x v="202"/>
    </i>
    <i r="1">
      <x v="295"/>
      <x v="12"/>
      <x v="52"/>
      <x v="200"/>
    </i>
    <i r="1">
      <x v="296"/>
      <x v="4"/>
      <x v="15"/>
      <x v="200"/>
    </i>
    <i r="3">
      <x v="16"/>
      <x v="200"/>
    </i>
    <i r="3">
      <x v="17"/>
      <x v="200"/>
    </i>
    <i r="1">
      <x v="297"/>
      <x v="7"/>
      <x v="22"/>
      <x v="201"/>
    </i>
    <i r="1">
      <x v="298"/>
      <x v="3"/>
      <x v="12"/>
      <x v="199"/>
    </i>
    <i r="3">
      <x v="13"/>
      <x v="199"/>
    </i>
    <i r="3">
      <x v="14"/>
      <x v="199"/>
    </i>
    <i r="1">
      <x v="299"/>
      <x/>
      <x/>
      <x v="200"/>
    </i>
    <i r="3">
      <x v="1"/>
      <x v="200"/>
    </i>
    <i r="3">
      <x v="2"/>
      <x v="200"/>
    </i>
    <i r="3">
      <x v="3"/>
      <x v="200"/>
    </i>
    <i r="3">
      <x v="4"/>
      <x v="200"/>
    </i>
    <i r="1">
      <x v="300"/>
      <x v="9"/>
      <x v="27"/>
      <x v="200"/>
    </i>
    <i r="3">
      <x v="28"/>
      <x v="200"/>
    </i>
    <i r="1">
      <x v="301"/>
      <x v="6"/>
      <x v="1"/>
      <x v="201"/>
    </i>
    <i r="3">
      <x v="20"/>
      <x v="201"/>
    </i>
    <i r="3">
      <x v="21"/>
      <x v="201"/>
    </i>
    <i r="1">
      <x v="302"/>
      <x v="10"/>
      <x v="29"/>
      <x v="203"/>
    </i>
    <i>
      <x v="26"/>
      <x v="303"/>
      <x v="10"/>
      <x v="29"/>
      <x v="206"/>
    </i>
    <i r="3">
      <x v="53"/>
      <x v="206"/>
    </i>
    <i r="3">
      <x v="54"/>
      <x v="206"/>
    </i>
    <i r="1">
      <x v="304"/>
      <x v="9"/>
      <x v="27"/>
      <x v="204"/>
    </i>
    <i r="3">
      <x v="28"/>
      <x v="204"/>
    </i>
    <i r="1">
      <x v="305"/>
      <x v="1"/>
      <x v="5"/>
      <x v="205"/>
    </i>
    <i r="3">
      <x v="7"/>
      <x v="205"/>
    </i>
    <i r="1">
      <x v="306"/>
      <x/>
      <x v="45"/>
      <x v="207"/>
    </i>
    <i r="3">
      <x/>
      <x v="207"/>
    </i>
    <i r="3">
      <x v="1"/>
      <x v="207"/>
    </i>
    <i r="3">
      <x v="2"/>
      <x v="207"/>
    </i>
    <i r="3">
      <x v="3"/>
      <x v="207"/>
    </i>
    <i r="3">
      <x v="4"/>
      <x v="207"/>
    </i>
    <i r="1">
      <x v="307"/>
      <x v="2"/>
      <x v="8"/>
      <x v="208"/>
    </i>
    <i r="3">
      <x v="9"/>
      <x v="208"/>
    </i>
    <i r="3">
      <x v="10"/>
      <x v="208"/>
    </i>
    <i r="3">
      <x v="11"/>
      <x v="208"/>
    </i>
    <i r="1">
      <x v="308"/>
      <x v="5"/>
      <x v="18"/>
      <x v="209"/>
    </i>
    <i r="3">
      <x v="19"/>
      <x v="209"/>
    </i>
    <i r="1">
      <x v="309"/>
      <x v="8"/>
      <x v="23"/>
      <x v="212"/>
    </i>
    <i r="3">
      <x v="24"/>
      <x v="212"/>
    </i>
    <i r="3">
      <x v="25"/>
      <x v="212"/>
    </i>
    <i r="3">
      <x v="26"/>
      <x v="212"/>
    </i>
    <i r="1">
      <x v="310"/>
      <x v="3"/>
      <x v="12"/>
      <x v="204"/>
    </i>
    <i r="3">
      <x v="13"/>
      <x v="204"/>
    </i>
    <i r="3">
      <x v="14"/>
      <x v="204"/>
    </i>
    <i r="3">
      <x v="49"/>
      <x v="204"/>
    </i>
    <i r="1">
      <x v="311"/>
      <x v="12"/>
      <x v="31"/>
      <x v="213"/>
    </i>
    <i r="3">
      <x v="32"/>
      <x v="213"/>
    </i>
    <i r="3">
      <x v="34"/>
      <x v="213"/>
    </i>
    <i r="1">
      <x v="312"/>
      <x v="6"/>
      <x v="1"/>
      <x v="210"/>
    </i>
    <i r="3">
      <x v="20"/>
      <x v="210"/>
    </i>
    <i r="3">
      <x v="21"/>
      <x v="210"/>
    </i>
    <i r="1">
      <x v="313"/>
      <x v="7"/>
      <x v="22"/>
      <x v="211"/>
    </i>
    <i r="1">
      <x v="314"/>
      <x v="11"/>
      <x v="30"/>
      <x v="206"/>
    </i>
    <i>
      <x v="27"/>
      <x v="142"/>
      <x v="11"/>
      <x v="30"/>
      <x v="214"/>
    </i>
    <i r="1">
      <x v="143"/>
      <x v="7"/>
      <x v="22"/>
      <x v="220"/>
    </i>
    <i r="1">
      <x v="144"/>
      <x v="2"/>
      <x v="8"/>
      <x v="218"/>
    </i>
    <i r="3">
      <x v="9"/>
      <x v="218"/>
    </i>
    <i r="3">
      <x v="10"/>
      <x v="218"/>
    </i>
    <i r="3">
      <x v="11"/>
      <x v="218"/>
    </i>
    <i r="1">
      <x v="145"/>
      <x v="1"/>
      <x v="5"/>
      <x v="215"/>
    </i>
    <i r="3">
      <x v="7"/>
      <x v="215"/>
    </i>
    <i r="1">
      <x v="146"/>
      <x v="4"/>
      <x v="55"/>
      <x v="219"/>
    </i>
    <i r="3">
      <x v="15"/>
      <x v="219"/>
    </i>
    <i r="3">
      <x v="16"/>
      <x v="219"/>
    </i>
    <i r="3">
      <x v="17"/>
      <x v="219"/>
    </i>
    <i r="1">
      <x v="147"/>
      <x/>
      <x/>
      <x v="216"/>
    </i>
    <i r="3">
      <x v="1"/>
      <x v="216"/>
    </i>
    <i r="3">
      <x v="2"/>
      <x v="216"/>
    </i>
    <i r="3">
      <x v="3"/>
      <x v="216"/>
    </i>
    <i r="3">
      <x v="4"/>
      <x v="216"/>
    </i>
    <i r="1">
      <x v="148"/>
      <x v="10"/>
      <x v="29"/>
      <x v="217"/>
    </i>
    <i r="3">
      <x v="37"/>
      <x v="217"/>
    </i>
    <i r="1">
      <x v="149"/>
      <x v="5"/>
      <x v="18"/>
      <x v="222"/>
    </i>
    <i r="3">
      <x v="19"/>
      <x v="222"/>
    </i>
    <i r="1">
      <x v="150"/>
      <x v="3"/>
      <x v="12"/>
      <x v="221"/>
    </i>
    <i r="3">
      <x v="13"/>
      <x v="221"/>
    </i>
    <i r="3">
      <x v="14"/>
      <x v="221"/>
    </i>
    <i r="1">
      <x v="151"/>
      <x v="8"/>
      <x v="23"/>
      <x v="223"/>
    </i>
    <i r="3">
      <x v="24"/>
      <x v="223"/>
    </i>
    <i r="3">
      <x v="25"/>
      <x v="223"/>
    </i>
    <i r="3">
      <x v="26"/>
      <x v="223"/>
    </i>
    <i r="1">
      <x v="152"/>
      <x v="17"/>
      <x v="2"/>
      <x v="227"/>
    </i>
    <i r="3">
      <x v="3"/>
      <x v="227"/>
    </i>
    <i r="3">
      <x v="4"/>
      <x v="227"/>
    </i>
    <i r="1">
      <x v="153"/>
      <x v="14"/>
      <x v="43"/>
      <x v="218"/>
    </i>
    <i r="1">
      <x v="154"/>
      <x v="15"/>
      <x v="56"/>
      <x v="225"/>
    </i>
    <i r="1">
      <x v="155"/>
      <x v="16"/>
      <x v="43"/>
      <x v="226"/>
    </i>
    <i r="1">
      <x v="156"/>
      <x v="18"/>
      <x v="29"/>
      <x v="228"/>
    </i>
    <i r="3">
      <x v="3"/>
      <x v="228"/>
    </i>
    <i r="3">
      <x v="4"/>
      <x v="228"/>
    </i>
    <i r="1">
      <x v="157"/>
      <x v="6"/>
      <x v="1"/>
      <x v="224"/>
    </i>
    <i r="3">
      <x v="20"/>
      <x v="224"/>
    </i>
    <i r="3">
      <x v="21"/>
      <x v="224"/>
    </i>
  </rowItems>
  <colFields count="1">
    <field x="-2"/>
  </colFields>
  <colItems count="2">
    <i>
      <x/>
    </i>
    <i i="1">
      <x v="1"/>
    </i>
  </colItems>
  <pageFields count="6">
    <pageField fld="0" hier="262" name="[PPA].[PPA com Fotografia].[Descrição de PPA com Fotografia].&amp;[202212]" cap="PPA 2022 - 2022/Dez"/>
    <pageField fld="1" hier="332" name="[Tempo].[Ano].[Número Ano].&amp;[2022]" cap="2022"/>
    <pageField fld="2" hier="175" name="[Mensuração do Resultado].[Mensuração do Resultado].[Mensuração do Resultado].&amp;[T1]" cap="T1"/>
    <pageField fld="3" hier="270" name="[Programa].[Programa Iniciativa por Tipo].[Tipo de Programa].&amp;[1N]" cap="Programa Nacional"/>
    <pageField fld="7" hier="109" name="[Iniciativa].[Iniciativa por Tipo].[Descrição de Tipologia por Tipo].&amp;[AT]&amp;[PS]" cap="Desenvolvimento de Produtos e Serviços"/>
    <pageField fld="21" hier="101" name="[Iniciativa].[Indicador de Iniciativa Ativa].&amp;[S]" cap="S"/>
  </pageFields>
  <dataFields count="2">
    <dataField fld="23" baseField="0" baseItem="0"/>
    <dataField fld="24" baseField="0" baseItem="0"/>
  </dataFields>
  <formats count="2297">
    <format dxfId="10489">
      <pivotArea outline="0" collapsedLevelsAreSubtotals="1" fieldPosition="0"/>
    </format>
    <format dxfId="10490">
      <pivotArea dataOnly="0" labelOnly="1" outline="0" fieldPosition="0">
        <references count="1">
          <reference field="2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491">
      <pivotArea dataOnly="0" labelOnly="1" outline="0" fieldPosition="0">
        <references count="1">
          <reference field="2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92">
      <pivotArea dataOnly="0" labelOnly="1" outline="0" fieldPosition="0">
        <references count="1">
          <reference field="2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493">
      <pivotArea dataOnly="0" labelOnly="1" outline="0" fieldPosition="0">
        <references count="1">
          <reference field="2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494">
      <pivotArea dataOnly="0" labelOnly="1" outline="0" fieldPosition="0">
        <references count="1">
          <reference field="2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495">
      <pivotArea dataOnly="0" labelOnly="1" outline="0" fieldPosition="0">
        <references count="1">
          <reference field="2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</reference>
        </references>
      </pivotArea>
    </format>
    <format dxfId="10496">
      <pivotArea dataOnly="0" labelOnly="1" outline="0" fieldPosition="0">
        <references count="1">
          <reference field="22" count="12"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</reference>
        </references>
      </pivotArea>
    </format>
    <format dxfId="10497">
      <pivotArea dataOnly="0" labelOnly="1" outline="0" fieldPosition="0">
        <references count="2">
          <reference field="22" count="1" selected="0">
            <x v="0"/>
          </reference>
          <reference field="26" count="1">
            <x v="1"/>
          </reference>
        </references>
      </pivotArea>
    </format>
    <format dxfId="10498">
      <pivotArea dataOnly="0" labelOnly="1" outline="0" fieldPosition="0">
        <references count="2">
          <reference field="22" count="1" selected="0">
            <x v="1"/>
          </reference>
          <reference field="26" count="1">
            <x v="0"/>
          </reference>
        </references>
      </pivotArea>
    </format>
    <format dxfId="10499">
      <pivotArea dataOnly="0" labelOnly="1" outline="0" fieldPosition="0">
        <references count="2">
          <reference field="22" count="1" selected="0">
            <x v="2"/>
          </reference>
          <reference field="26" count="1">
            <x v="3"/>
          </reference>
        </references>
      </pivotArea>
    </format>
    <format dxfId="10500">
      <pivotArea dataOnly="0" labelOnly="1" outline="0" fieldPosition="0">
        <references count="2">
          <reference field="22" count="1" selected="0">
            <x v="3"/>
          </reference>
          <reference field="26" count="1">
            <x v="2"/>
          </reference>
        </references>
      </pivotArea>
    </format>
    <format dxfId="10501">
      <pivotArea dataOnly="0" labelOnly="1" outline="0" fieldPosition="0">
        <references count="2">
          <reference field="22" count="1" selected="0">
            <x v="4"/>
          </reference>
          <reference field="26" count="1">
            <x v="4"/>
          </reference>
        </references>
      </pivotArea>
    </format>
    <format dxfId="10502">
      <pivotArea dataOnly="0" labelOnly="1" outline="0" fieldPosition="0">
        <references count="2">
          <reference field="22" count="1" selected="0">
            <x v="5"/>
          </reference>
          <reference field="26" count="1">
            <x v="5"/>
          </reference>
        </references>
      </pivotArea>
    </format>
    <format dxfId="10503">
      <pivotArea dataOnly="0" labelOnly="1" outline="0" fieldPosition="0">
        <references count="2">
          <reference field="22" count="1" selected="0">
            <x v="6"/>
          </reference>
          <reference field="26" count="1">
            <x v="8"/>
          </reference>
        </references>
      </pivotArea>
    </format>
    <format dxfId="10504">
      <pivotArea dataOnly="0" labelOnly="1" outline="0" fieldPosition="0">
        <references count="2">
          <reference field="22" count="1" selected="0">
            <x v="7"/>
          </reference>
          <reference field="26" count="1">
            <x v="10"/>
          </reference>
        </references>
      </pivotArea>
    </format>
    <format dxfId="10505">
      <pivotArea dataOnly="0" labelOnly="1" outline="0" fieldPosition="0">
        <references count="2">
          <reference field="22" count="1" selected="0">
            <x v="8"/>
          </reference>
          <reference field="26" count="1">
            <x v="9"/>
          </reference>
        </references>
      </pivotArea>
    </format>
    <format dxfId="10506">
      <pivotArea dataOnly="0" labelOnly="1" outline="0" fieldPosition="0">
        <references count="2">
          <reference field="22" count="1" selected="0">
            <x v="9"/>
          </reference>
          <reference field="26" count="1">
            <x v="11"/>
          </reference>
        </references>
      </pivotArea>
    </format>
    <format dxfId="10507">
      <pivotArea dataOnly="0" labelOnly="1" outline="0" fieldPosition="0">
        <references count="2">
          <reference field="22" count="1" selected="0">
            <x v="10"/>
          </reference>
          <reference field="26" count="1">
            <x v="12"/>
          </reference>
        </references>
      </pivotArea>
    </format>
    <format dxfId="10508">
      <pivotArea dataOnly="0" labelOnly="1" outline="0" fieldPosition="0">
        <references count="2">
          <reference field="22" count="1" selected="0">
            <x v="11"/>
          </reference>
          <reference field="26" count="1">
            <x v="7"/>
          </reference>
        </references>
      </pivotArea>
    </format>
    <format dxfId="10509">
      <pivotArea dataOnly="0" labelOnly="1" outline="0" fieldPosition="0">
        <references count="2">
          <reference field="22" count="1" selected="0">
            <x v="12"/>
          </reference>
          <reference field="26" count="1">
            <x v="4"/>
          </reference>
        </references>
      </pivotArea>
    </format>
    <format dxfId="10510">
      <pivotArea dataOnly="0" labelOnly="1" outline="0" fieldPosition="0">
        <references count="2">
          <reference field="22" count="1" selected="0">
            <x v="13"/>
          </reference>
          <reference field="26" count="1">
            <x v="6"/>
          </reference>
        </references>
      </pivotArea>
    </format>
    <format dxfId="10511">
      <pivotArea dataOnly="0" labelOnly="1" outline="0" fieldPosition="0">
        <references count="2">
          <reference field="22" count="1" selected="0">
            <x v="14"/>
          </reference>
          <reference field="26" count="1">
            <x v="0"/>
          </reference>
        </references>
      </pivotArea>
    </format>
    <format dxfId="10512">
      <pivotArea dataOnly="0" labelOnly="1" outline="0" fieldPosition="0">
        <references count="2">
          <reference field="22" count="1" selected="0">
            <x v="15"/>
          </reference>
          <reference field="26" count="1">
            <x v="9"/>
          </reference>
        </references>
      </pivotArea>
    </format>
    <format dxfId="10513">
      <pivotArea dataOnly="0" labelOnly="1" outline="0" fieldPosition="0">
        <references count="2">
          <reference field="22" count="1" selected="0">
            <x v="16"/>
          </reference>
          <reference field="26" count="1">
            <x v="2"/>
          </reference>
        </references>
      </pivotArea>
    </format>
    <format dxfId="10514">
      <pivotArea dataOnly="0" labelOnly="1" outline="0" fieldPosition="0">
        <references count="2">
          <reference field="22" count="1" selected="0">
            <x v="17"/>
          </reference>
          <reference field="26" count="1">
            <x v="3"/>
          </reference>
        </references>
      </pivotArea>
    </format>
    <format dxfId="10515">
      <pivotArea dataOnly="0" labelOnly="1" outline="0" fieldPosition="0">
        <references count="2">
          <reference field="22" count="1" selected="0">
            <x v="18"/>
          </reference>
          <reference field="26" count="1">
            <x v="1"/>
          </reference>
        </references>
      </pivotArea>
    </format>
    <format dxfId="10516">
      <pivotArea dataOnly="0" labelOnly="1" outline="0" fieldPosition="0">
        <references count="2">
          <reference field="22" count="1" selected="0">
            <x v="19"/>
          </reference>
          <reference field="26" count="1">
            <x v="5"/>
          </reference>
        </references>
      </pivotArea>
    </format>
    <format dxfId="10517">
      <pivotArea dataOnly="0" labelOnly="1" outline="0" fieldPosition="0">
        <references count="2">
          <reference field="22" count="1" selected="0">
            <x v="20"/>
          </reference>
          <reference field="26" count="1">
            <x v="12"/>
          </reference>
        </references>
      </pivotArea>
    </format>
    <format dxfId="10518">
      <pivotArea dataOnly="0" labelOnly="1" outline="0" fieldPosition="0">
        <references count="2">
          <reference field="22" count="1" selected="0">
            <x v="21"/>
          </reference>
          <reference field="26" count="1">
            <x v="8"/>
          </reference>
        </references>
      </pivotArea>
    </format>
    <format dxfId="10519">
      <pivotArea dataOnly="0" labelOnly="1" outline="0" fieldPosition="0">
        <references count="2">
          <reference field="22" count="1" selected="0">
            <x v="22"/>
          </reference>
          <reference field="26" count="1">
            <x v="7"/>
          </reference>
        </references>
      </pivotArea>
    </format>
    <format dxfId="10520">
      <pivotArea dataOnly="0" labelOnly="1" outline="0" fieldPosition="0">
        <references count="2">
          <reference field="22" count="1" selected="0">
            <x v="23"/>
          </reference>
          <reference field="26" count="1">
            <x v="9"/>
          </reference>
        </references>
      </pivotArea>
    </format>
    <format dxfId="10521">
      <pivotArea dataOnly="0" labelOnly="1" outline="0" fieldPosition="0">
        <references count="2">
          <reference field="22" count="1" selected="0">
            <x v="24"/>
          </reference>
          <reference field="26" count="1">
            <x v="2"/>
          </reference>
        </references>
      </pivotArea>
    </format>
    <format dxfId="10522">
      <pivotArea dataOnly="0" labelOnly="1" outline="0" fieldPosition="0">
        <references count="2">
          <reference field="22" count="1" selected="0">
            <x v="25"/>
          </reference>
          <reference field="26" count="1">
            <x v="0"/>
          </reference>
        </references>
      </pivotArea>
    </format>
    <format dxfId="10523">
      <pivotArea dataOnly="0" labelOnly="1" outline="0" fieldPosition="0">
        <references count="2">
          <reference field="22" count="1" selected="0">
            <x v="26"/>
          </reference>
          <reference field="26" count="1">
            <x v="3"/>
          </reference>
        </references>
      </pivotArea>
    </format>
    <format dxfId="10524">
      <pivotArea dataOnly="0" labelOnly="1" outline="0" fieldPosition="0">
        <references count="2">
          <reference field="22" count="1" selected="0">
            <x v="27"/>
          </reference>
          <reference field="26" count="1">
            <x v="5"/>
          </reference>
        </references>
      </pivotArea>
    </format>
    <format dxfId="10525">
      <pivotArea dataOnly="0" labelOnly="1" outline="0" fieldPosition="0">
        <references count="2">
          <reference field="22" count="1" selected="0">
            <x v="28"/>
          </reference>
          <reference field="26" count="1">
            <x v="7"/>
          </reference>
        </references>
      </pivotArea>
    </format>
    <format dxfId="10526">
      <pivotArea dataOnly="0" labelOnly="1" outline="0" fieldPosition="0">
        <references count="2">
          <reference field="22" count="1" selected="0">
            <x v="29"/>
          </reference>
          <reference field="26" count="1">
            <x v="11"/>
          </reference>
        </references>
      </pivotArea>
    </format>
    <format dxfId="10527">
      <pivotArea dataOnly="0" labelOnly="1" outline="0" fieldPosition="0">
        <references count="2">
          <reference field="22" count="1" selected="0">
            <x v="30"/>
          </reference>
          <reference field="26" count="1">
            <x v="8"/>
          </reference>
        </references>
      </pivotArea>
    </format>
    <format dxfId="10528">
      <pivotArea dataOnly="0" labelOnly="1" outline="0" fieldPosition="0">
        <references count="2">
          <reference field="22" count="1" selected="0">
            <x v="31"/>
          </reference>
          <reference field="26" count="1">
            <x v="7"/>
          </reference>
        </references>
      </pivotArea>
    </format>
    <format dxfId="10529">
      <pivotArea dataOnly="0" labelOnly="1" outline="0" fieldPosition="0">
        <references count="2">
          <reference field="22" count="1" selected="0">
            <x v="32"/>
          </reference>
          <reference field="26" count="1">
            <x v="6"/>
          </reference>
        </references>
      </pivotArea>
    </format>
    <format dxfId="10530">
      <pivotArea dataOnly="0" labelOnly="1" outline="0" fieldPosition="0">
        <references count="2">
          <reference field="22" count="1" selected="0">
            <x v="33"/>
          </reference>
          <reference field="26" count="1">
            <x v="9"/>
          </reference>
        </references>
      </pivotArea>
    </format>
    <format dxfId="10531">
      <pivotArea dataOnly="0" labelOnly="1" outline="0" fieldPosition="0">
        <references count="2">
          <reference field="22" count="1" selected="0">
            <x v="34"/>
          </reference>
          <reference field="26" count="1">
            <x v="4"/>
          </reference>
        </references>
      </pivotArea>
    </format>
    <format dxfId="10532">
      <pivotArea dataOnly="0" labelOnly="1" outline="0" fieldPosition="0">
        <references count="2">
          <reference field="22" count="1" selected="0">
            <x v="35"/>
          </reference>
          <reference field="26" count="1">
            <x v="2"/>
          </reference>
        </references>
      </pivotArea>
    </format>
    <format dxfId="10533">
      <pivotArea dataOnly="0" labelOnly="1" outline="0" fieldPosition="0">
        <references count="2">
          <reference field="22" count="1" selected="0">
            <x v="36"/>
          </reference>
          <reference field="26" count="1">
            <x v="11"/>
          </reference>
        </references>
      </pivotArea>
    </format>
    <format dxfId="10534">
      <pivotArea dataOnly="0" labelOnly="1" outline="0" fieldPosition="0">
        <references count="2">
          <reference field="22" count="1" selected="0">
            <x v="37"/>
          </reference>
          <reference field="26" count="1">
            <x v="3"/>
          </reference>
        </references>
      </pivotArea>
    </format>
    <format dxfId="10535">
      <pivotArea dataOnly="0" labelOnly="1" outline="0" fieldPosition="0">
        <references count="2">
          <reference field="22" count="1" selected="0">
            <x v="38"/>
          </reference>
          <reference field="26" count="1">
            <x v="8"/>
          </reference>
        </references>
      </pivotArea>
    </format>
    <format dxfId="10536">
      <pivotArea dataOnly="0" labelOnly="1" outline="0" fieldPosition="0">
        <references count="2">
          <reference field="22" count="1" selected="0">
            <x v="39"/>
          </reference>
          <reference field="26" count="1">
            <x v="0"/>
          </reference>
        </references>
      </pivotArea>
    </format>
    <format dxfId="10537">
      <pivotArea dataOnly="0" labelOnly="1" outline="0" fieldPosition="0">
        <references count="2">
          <reference field="22" count="1" selected="0">
            <x v="40"/>
          </reference>
          <reference field="26" count="1">
            <x v="1"/>
          </reference>
        </references>
      </pivotArea>
    </format>
    <format dxfId="10538">
      <pivotArea dataOnly="0" labelOnly="1" outline="0" fieldPosition="0">
        <references count="2">
          <reference field="22" count="1" selected="0">
            <x v="41"/>
          </reference>
          <reference field="26" count="1">
            <x v="10"/>
          </reference>
        </references>
      </pivotArea>
    </format>
    <format dxfId="10539">
      <pivotArea dataOnly="0" labelOnly="1" outline="0" fieldPosition="0">
        <references count="2">
          <reference field="22" count="1" selected="0">
            <x v="42"/>
          </reference>
          <reference field="26" count="1">
            <x v="12"/>
          </reference>
        </references>
      </pivotArea>
    </format>
    <format dxfId="10540">
      <pivotArea dataOnly="0" labelOnly="1" outline="0" fieldPosition="0">
        <references count="2">
          <reference field="22" count="1" selected="0">
            <x v="43"/>
          </reference>
          <reference field="26" count="1">
            <x v="5"/>
          </reference>
        </references>
      </pivotArea>
    </format>
    <format dxfId="10541">
      <pivotArea dataOnly="0" labelOnly="1" outline="0" fieldPosition="0">
        <references count="2">
          <reference field="22" count="1" selected="0">
            <x v="44"/>
          </reference>
          <reference field="26" count="1">
            <x v="4"/>
          </reference>
        </references>
      </pivotArea>
    </format>
    <format dxfId="10542">
      <pivotArea dataOnly="0" labelOnly="1" outline="0" fieldPosition="0">
        <references count="2">
          <reference field="22" count="1" selected="0">
            <x v="45"/>
          </reference>
          <reference field="26" count="1">
            <x v="9"/>
          </reference>
        </references>
      </pivotArea>
    </format>
    <format dxfId="10543">
      <pivotArea dataOnly="0" labelOnly="1" outline="0" fieldPosition="0">
        <references count="2">
          <reference field="22" count="1" selected="0">
            <x v="46"/>
          </reference>
          <reference field="26" count="1">
            <x v="2"/>
          </reference>
        </references>
      </pivotArea>
    </format>
    <format dxfId="10544">
      <pivotArea dataOnly="0" labelOnly="1" outline="0" fieldPosition="0">
        <references count="2">
          <reference field="22" count="1" selected="0">
            <x v="47"/>
          </reference>
          <reference field="26" count="1">
            <x v="3"/>
          </reference>
        </references>
      </pivotArea>
    </format>
    <format dxfId="10545">
      <pivotArea dataOnly="0" labelOnly="1" outline="0" fieldPosition="0">
        <references count="2">
          <reference field="22" count="1" selected="0">
            <x v="48"/>
          </reference>
          <reference field="26" count="1">
            <x v="1"/>
          </reference>
        </references>
      </pivotArea>
    </format>
    <format dxfId="10546">
      <pivotArea dataOnly="0" labelOnly="1" outline="0" fieldPosition="0">
        <references count="2">
          <reference field="22" count="1" selected="0">
            <x v="49"/>
          </reference>
          <reference field="26" count="1">
            <x v="5"/>
          </reference>
        </references>
      </pivotArea>
    </format>
    <format dxfId="10547">
      <pivotArea dataOnly="0" labelOnly="1" outline="0" fieldPosition="0">
        <references count="2">
          <reference field="22" count="1" selected="0">
            <x v="50"/>
          </reference>
          <reference field="26" count="1">
            <x v="8"/>
          </reference>
        </references>
      </pivotArea>
    </format>
    <format dxfId="10548">
      <pivotArea dataOnly="0" labelOnly="1" outline="0" fieldPosition="0">
        <references count="2">
          <reference field="22" count="1" selected="0">
            <x v="51"/>
          </reference>
          <reference field="26" count="1">
            <x v="0"/>
          </reference>
        </references>
      </pivotArea>
    </format>
    <format dxfId="10549">
      <pivotArea dataOnly="0" labelOnly="1" outline="0" fieldPosition="0">
        <references count="2">
          <reference field="22" count="1" selected="0">
            <x v="52"/>
          </reference>
          <reference field="26" count="1">
            <x v="4"/>
          </reference>
        </references>
      </pivotArea>
    </format>
    <format dxfId="10550">
      <pivotArea dataOnly="0" labelOnly="1" outline="0" fieldPosition="0">
        <references count="2">
          <reference field="22" count="1" selected="0">
            <x v="53"/>
          </reference>
          <reference field="26" count="1">
            <x v="7"/>
          </reference>
        </references>
      </pivotArea>
    </format>
    <format dxfId="10551">
      <pivotArea dataOnly="0" labelOnly="1" outline="0" fieldPosition="0">
        <references count="2">
          <reference field="22" count="1" selected="0">
            <x v="54"/>
          </reference>
          <reference field="26" count="1">
            <x v="0"/>
          </reference>
        </references>
      </pivotArea>
    </format>
    <format dxfId="10552">
      <pivotArea dataOnly="0" labelOnly="1" outline="0" fieldPosition="0">
        <references count="2">
          <reference field="22" count="1" selected="0">
            <x v="55"/>
          </reference>
          <reference field="26" count="1">
            <x v="9"/>
          </reference>
        </references>
      </pivotArea>
    </format>
    <format dxfId="10553">
      <pivotArea dataOnly="0" labelOnly="1" outline="0" fieldPosition="0">
        <references count="2">
          <reference field="22" count="1" selected="0">
            <x v="56"/>
          </reference>
          <reference field="26" count="1">
            <x v="3"/>
          </reference>
        </references>
      </pivotArea>
    </format>
    <format dxfId="10554">
      <pivotArea dataOnly="0" labelOnly="1" outline="0" fieldPosition="0">
        <references count="2">
          <reference field="22" count="1" selected="0">
            <x v="57"/>
          </reference>
          <reference field="26" count="1">
            <x v="10"/>
          </reference>
        </references>
      </pivotArea>
    </format>
    <format dxfId="10555">
      <pivotArea dataOnly="0" labelOnly="1" outline="0" fieldPosition="0">
        <references count="2">
          <reference field="22" count="1" selected="0">
            <x v="58"/>
          </reference>
          <reference field="26" count="1">
            <x v="12"/>
          </reference>
        </references>
      </pivotArea>
    </format>
    <format dxfId="10556">
      <pivotArea dataOnly="0" labelOnly="1" outline="0" fieldPosition="0">
        <references count="2">
          <reference field="22" count="1" selected="0">
            <x v="59"/>
          </reference>
          <reference field="26" count="1">
            <x v="7"/>
          </reference>
        </references>
      </pivotArea>
    </format>
    <format dxfId="10557">
      <pivotArea dataOnly="0" labelOnly="1" outline="0" fieldPosition="0">
        <references count="2">
          <reference field="22" count="1" selected="0">
            <x v="60"/>
          </reference>
          <reference field="26" count="1">
            <x v="2"/>
          </reference>
        </references>
      </pivotArea>
    </format>
    <format dxfId="10558">
      <pivotArea dataOnly="0" labelOnly="1" outline="0" fieldPosition="0">
        <references count="2">
          <reference field="22" count="1" selected="0">
            <x v="61"/>
          </reference>
          <reference field="26" count="1">
            <x v="5"/>
          </reference>
        </references>
      </pivotArea>
    </format>
    <format dxfId="10559">
      <pivotArea dataOnly="0" labelOnly="1" outline="0" fieldPosition="0">
        <references count="2">
          <reference field="22" count="1" selected="0">
            <x v="62"/>
          </reference>
          <reference field="26" count="1">
            <x v="8"/>
          </reference>
        </references>
      </pivotArea>
    </format>
    <format dxfId="10560">
      <pivotArea dataOnly="0" labelOnly="1" outline="0" fieldPosition="0">
        <references count="2">
          <reference field="22" count="1" selected="0">
            <x v="63"/>
          </reference>
          <reference field="26" count="1">
            <x v="4"/>
          </reference>
        </references>
      </pivotArea>
    </format>
    <format dxfId="10561">
      <pivotArea dataOnly="0" labelOnly="1" outline="0" fieldPosition="0">
        <references count="2">
          <reference field="22" count="1" selected="0">
            <x v="64"/>
          </reference>
          <reference field="26" count="1">
            <x v="6"/>
          </reference>
        </references>
      </pivotArea>
    </format>
    <format dxfId="10562">
      <pivotArea dataOnly="0" labelOnly="1" outline="0" fieldPosition="0">
        <references count="2">
          <reference field="22" count="1" selected="0">
            <x v="65"/>
          </reference>
          <reference field="26" count="1">
            <x v="1"/>
          </reference>
        </references>
      </pivotArea>
    </format>
    <format dxfId="10563">
      <pivotArea dataOnly="0" labelOnly="1" outline="0" fieldPosition="0">
        <references count="2">
          <reference field="22" count="1" selected="0">
            <x v="66"/>
          </reference>
          <reference field="26" count="1">
            <x v="2"/>
          </reference>
        </references>
      </pivotArea>
    </format>
    <format dxfId="10564">
      <pivotArea dataOnly="0" labelOnly="1" outline="0" fieldPosition="0">
        <references count="2">
          <reference field="22" count="1" selected="0">
            <x v="67"/>
          </reference>
          <reference field="26" count="1">
            <x v="8"/>
          </reference>
        </references>
      </pivotArea>
    </format>
    <format dxfId="10565">
      <pivotArea dataOnly="0" labelOnly="1" outline="0" fieldPosition="0">
        <references count="2">
          <reference field="22" count="1" selected="0">
            <x v="68"/>
          </reference>
          <reference field="26" count="1">
            <x v="5"/>
          </reference>
        </references>
      </pivotArea>
    </format>
    <format dxfId="10566">
      <pivotArea dataOnly="0" labelOnly="1" outline="0" fieldPosition="0">
        <references count="2">
          <reference field="22" count="1" selected="0">
            <x v="69"/>
          </reference>
          <reference field="26" count="1">
            <x v="10"/>
          </reference>
        </references>
      </pivotArea>
    </format>
    <format dxfId="10567">
      <pivotArea dataOnly="0" labelOnly="1" outline="0" fieldPosition="0">
        <references count="2">
          <reference field="22" count="1" selected="0">
            <x v="70"/>
          </reference>
          <reference field="26" count="1">
            <x v="3"/>
          </reference>
        </references>
      </pivotArea>
    </format>
    <format dxfId="10568">
      <pivotArea dataOnly="0" labelOnly="1" outline="0" fieldPosition="0">
        <references count="2">
          <reference field="22" count="1" selected="0">
            <x v="71"/>
          </reference>
          <reference field="26" count="1">
            <x v="9"/>
          </reference>
        </references>
      </pivotArea>
    </format>
    <format dxfId="10569">
      <pivotArea dataOnly="0" labelOnly="1" outline="0" fieldPosition="0">
        <references count="2">
          <reference field="22" count="1" selected="0">
            <x v="72"/>
          </reference>
          <reference field="26" count="1">
            <x v="0"/>
          </reference>
        </references>
      </pivotArea>
    </format>
    <format dxfId="10570">
      <pivotArea dataOnly="0" labelOnly="1" outline="0" fieldPosition="0">
        <references count="2">
          <reference field="22" count="1" selected="0">
            <x v="73"/>
          </reference>
          <reference field="26" count="1">
            <x v="7"/>
          </reference>
        </references>
      </pivotArea>
    </format>
    <format dxfId="10571">
      <pivotArea dataOnly="0" labelOnly="1" outline="0" fieldPosition="0">
        <references count="2">
          <reference field="22" count="1" selected="0">
            <x v="74"/>
          </reference>
          <reference field="26" count="1">
            <x v="4"/>
          </reference>
        </references>
      </pivotArea>
    </format>
    <format dxfId="10572">
      <pivotArea dataOnly="0" labelOnly="1" outline="0" fieldPosition="0">
        <references count="2">
          <reference field="22" count="1" selected="0">
            <x v="75"/>
          </reference>
          <reference field="26" count="1">
            <x v="11"/>
          </reference>
        </references>
      </pivotArea>
    </format>
    <format dxfId="10573">
      <pivotArea dataOnly="0" labelOnly="1" outline="0" fieldPosition="0">
        <references count="2">
          <reference field="22" count="1" selected="0">
            <x v="76"/>
          </reference>
          <reference field="26" count="1">
            <x v="9"/>
          </reference>
        </references>
      </pivotArea>
    </format>
    <format dxfId="10574">
      <pivotArea dataOnly="0" labelOnly="1" outline="0" fieldPosition="0">
        <references count="2">
          <reference field="22" count="1" selected="0">
            <x v="77"/>
          </reference>
          <reference field="26" count="1">
            <x v="2"/>
          </reference>
        </references>
      </pivotArea>
    </format>
    <format dxfId="10575">
      <pivotArea dataOnly="0" labelOnly="1" outline="0" fieldPosition="0">
        <references count="2">
          <reference field="22" count="1" selected="0">
            <x v="78"/>
          </reference>
          <reference field="26" count="1">
            <x v="1"/>
          </reference>
        </references>
      </pivotArea>
    </format>
    <format dxfId="10576">
      <pivotArea dataOnly="0" labelOnly="1" outline="0" fieldPosition="0">
        <references count="2">
          <reference field="22" count="1" selected="0">
            <x v="79"/>
          </reference>
          <reference field="26" count="1">
            <x v="0"/>
          </reference>
        </references>
      </pivotArea>
    </format>
    <format dxfId="10577">
      <pivotArea dataOnly="0" labelOnly="1" outline="0" fieldPosition="0">
        <references count="2">
          <reference field="22" count="1" selected="0">
            <x v="80"/>
          </reference>
          <reference field="26" count="1">
            <x v="3"/>
          </reference>
        </references>
      </pivotArea>
    </format>
    <format dxfId="10578">
      <pivotArea dataOnly="0" labelOnly="1" outline="0" fieldPosition="0">
        <references count="2">
          <reference field="22" count="1" selected="0">
            <x v="81"/>
          </reference>
          <reference field="26" count="1">
            <x v="5"/>
          </reference>
        </references>
      </pivotArea>
    </format>
    <format dxfId="10579">
      <pivotArea dataOnly="0" labelOnly="1" outline="0" fieldPosition="0">
        <references count="2">
          <reference field="22" count="1" selected="0">
            <x v="82"/>
          </reference>
          <reference field="26" count="1">
            <x v="8"/>
          </reference>
        </references>
      </pivotArea>
    </format>
    <format dxfId="10580">
      <pivotArea dataOnly="0" labelOnly="1" outline="0" fieldPosition="0">
        <references count="2">
          <reference field="22" count="1" selected="0">
            <x v="83"/>
          </reference>
          <reference field="26" count="1">
            <x v="7"/>
          </reference>
        </references>
      </pivotArea>
    </format>
    <format dxfId="10581">
      <pivotArea dataOnly="0" labelOnly="1" outline="0" fieldPosition="0">
        <references count="2">
          <reference field="22" count="1" selected="0">
            <x v="84"/>
          </reference>
          <reference field="26" count="1">
            <x v="12"/>
          </reference>
        </references>
      </pivotArea>
    </format>
    <format dxfId="10582">
      <pivotArea dataOnly="0" labelOnly="1" outline="0" fieldPosition="0">
        <references count="2">
          <reference field="22" count="1" selected="0">
            <x v="85"/>
          </reference>
          <reference field="26" count="1">
            <x v="0"/>
          </reference>
        </references>
      </pivotArea>
    </format>
    <format dxfId="10583">
      <pivotArea dataOnly="0" labelOnly="1" outline="0" fieldPosition="0">
        <references count="2">
          <reference field="22" count="1" selected="0">
            <x v="86"/>
          </reference>
          <reference field="26" count="1">
            <x v="2"/>
          </reference>
        </references>
      </pivotArea>
    </format>
    <format dxfId="10584">
      <pivotArea dataOnly="0" labelOnly="1" outline="0" fieldPosition="0">
        <references count="2">
          <reference field="22" count="1" selected="0">
            <x v="87"/>
          </reference>
          <reference field="26" count="1">
            <x v="1"/>
          </reference>
        </references>
      </pivotArea>
    </format>
    <format dxfId="10585">
      <pivotArea dataOnly="0" labelOnly="1" outline="0" fieldPosition="0">
        <references count="2">
          <reference field="22" count="1" selected="0">
            <x v="88"/>
          </reference>
          <reference field="26" count="1">
            <x v="9"/>
          </reference>
        </references>
      </pivotArea>
    </format>
    <format dxfId="10586">
      <pivotArea dataOnly="0" labelOnly="1" outline="0" fieldPosition="0">
        <references count="2">
          <reference field="22" count="1" selected="0">
            <x v="89"/>
          </reference>
          <reference field="26" count="1">
            <x v="3"/>
          </reference>
        </references>
      </pivotArea>
    </format>
    <format dxfId="10587">
      <pivotArea dataOnly="0" labelOnly="1" outline="0" fieldPosition="0">
        <references count="2">
          <reference field="22" count="1" selected="0">
            <x v="90"/>
          </reference>
          <reference field="26" count="1">
            <x v="5"/>
          </reference>
        </references>
      </pivotArea>
    </format>
    <format dxfId="10588">
      <pivotArea dataOnly="0" labelOnly="1" outline="0" fieldPosition="0">
        <references count="2">
          <reference field="22" count="1" selected="0">
            <x v="91"/>
          </reference>
          <reference field="26" count="1">
            <x v="7"/>
          </reference>
        </references>
      </pivotArea>
    </format>
    <format dxfId="10589">
      <pivotArea dataOnly="0" labelOnly="1" outline="0" fieldPosition="0">
        <references count="2">
          <reference field="22" count="1" selected="0">
            <x v="92"/>
          </reference>
          <reference field="26" count="1">
            <x v="6"/>
          </reference>
        </references>
      </pivotArea>
    </format>
    <format dxfId="10590">
      <pivotArea dataOnly="0" labelOnly="1" outline="0" fieldPosition="0">
        <references count="2">
          <reference field="22" count="1" selected="0">
            <x v="93"/>
          </reference>
          <reference field="26" count="1">
            <x v="8"/>
          </reference>
        </references>
      </pivotArea>
    </format>
    <format dxfId="10591">
      <pivotArea dataOnly="0" labelOnly="1" outline="0" fieldPosition="0">
        <references count="2">
          <reference field="22" count="1" selected="0">
            <x v="94"/>
          </reference>
          <reference field="26" count="1">
            <x v="10"/>
          </reference>
        </references>
      </pivotArea>
    </format>
    <format dxfId="10592">
      <pivotArea dataOnly="0" labelOnly="1" outline="0" fieldPosition="0">
        <references count="2">
          <reference field="22" count="1" selected="0">
            <x v="95"/>
          </reference>
          <reference field="26" count="1">
            <x v="11"/>
          </reference>
        </references>
      </pivotArea>
    </format>
    <format dxfId="10593">
      <pivotArea dataOnly="0" labelOnly="1" outline="0" fieldPosition="0">
        <references count="2">
          <reference field="22" count="1" selected="0">
            <x v="96"/>
          </reference>
          <reference field="26" count="1">
            <x v="12"/>
          </reference>
        </references>
      </pivotArea>
    </format>
    <format dxfId="10594">
      <pivotArea dataOnly="0" labelOnly="1" outline="0" fieldPosition="0">
        <references count="2">
          <reference field="22" count="1" selected="0">
            <x v="97"/>
          </reference>
          <reference field="26" count="1">
            <x v="4"/>
          </reference>
        </references>
      </pivotArea>
    </format>
    <format dxfId="10595">
      <pivotArea dataOnly="0" labelOnly="1" outline="0" fieldPosition="0">
        <references count="2">
          <reference field="22" count="1" selected="0">
            <x v="99"/>
          </reference>
          <reference field="26" count="1">
            <x v="1"/>
          </reference>
        </references>
      </pivotArea>
    </format>
    <format dxfId="10596">
      <pivotArea dataOnly="0" labelOnly="1" outline="0" fieldPosition="0">
        <references count="2">
          <reference field="22" count="1" selected="0">
            <x v="98"/>
          </reference>
          <reference field="26" count="1">
            <x v="0"/>
          </reference>
        </references>
      </pivotArea>
    </format>
    <format dxfId="10597">
      <pivotArea dataOnly="0" labelOnly="1" outline="0" fieldPosition="0">
        <references count="2">
          <reference field="22" count="1" selected="0">
            <x v="100"/>
          </reference>
          <reference field="26" count="1">
            <x v="5"/>
          </reference>
        </references>
      </pivotArea>
    </format>
    <format dxfId="10598">
      <pivotArea dataOnly="0" labelOnly="1" outline="0" fieldPosition="0">
        <references count="2">
          <reference field="22" count="1" selected="0">
            <x v="101"/>
          </reference>
          <reference field="26" count="1">
            <x v="2"/>
          </reference>
        </references>
      </pivotArea>
    </format>
    <format dxfId="10599">
      <pivotArea dataOnly="0" labelOnly="1" outline="0" fieldPosition="0">
        <references count="2">
          <reference field="22" count="1" selected="0">
            <x v="102"/>
          </reference>
          <reference field="26" count="1">
            <x v="8"/>
          </reference>
        </references>
      </pivotArea>
    </format>
    <format dxfId="10600">
      <pivotArea dataOnly="0" labelOnly="1" outline="0" fieldPosition="0">
        <references count="2">
          <reference field="22" count="1" selected="0">
            <x v="103"/>
          </reference>
          <reference field="26" count="1">
            <x v="4"/>
          </reference>
        </references>
      </pivotArea>
    </format>
    <format dxfId="10601">
      <pivotArea dataOnly="0" labelOnly="1" outline="0" fieldPosition="0">
        <references count="2">
          <reference field="22" count="1" selected="0">
            <x v="104"/>
          </reference>
          <reference field="26" count="1">
            <x v="3"/>
          </reference>
        </references>
      </pivotArea>
    </format>
    <format dxfId="10602">
      <pivotArea dataOnly="0" labelOnly="1" outline="0" fieldPosition="0">
        <references count="2">
          <reference field="22" count="1" selected="0">
            <x v="105"/>
          </reference>
          <reference field="26" count="1">
            <x v="9"/>
          </reference>
        </references>
      </pivotArea>
    </format>
    <format dxfId="10603">
      <pivotArea dataOnly="0" labelOnly="1" outline="0" fieldPosition="0">
        <references count="2">
          <reference field="22" count="1" selected="0">
            <x v="106"/>
          </reference>
          <reference field="26" count="1">
            <x v="10"/>
          </reference>
        </references>
      </pivotArea>
    </format>
    <format dxfId="10604">
      <pivotArea dataOnly="0" labelOnly="1" outline="0" fieldPosition="0">
        <references count="2">
          <reference field="22" count="1" selected="0">
            <x v="107"/>
          </reference>
          <reference field="26" count="1">
            <x v="7"/>
          </reference>
        </references>
      </pivotArea>
    </format>
    <format dxfId="10605">
      <pivotArea dataOnly="0" labelOnly="1" outline="0" fieldPosition="0">
        <references count="2">
          <reference field="22" count="1" selected="0">
            <x v="108"/>
          </reference>
          <reference field="26" count="1">
            <x v="6"/>
          </reference>
        </references>
      </pivotArea>
    </format>
    <format dxfId="10606">
      <pivotArea dataOnly="0" labelOnly="1" outline="0" fieldPosition="0">
        <references count="2">
          <reference field="22" count="1" selected="0">
            <x v="109"/>
          </reference>
          <reference field="26" count="1">
            <x v="5"/>
          </reference>
        </references>
      </pivotArea>
    </format>
    <format dxfId="10607">
      <pivotArea dataOnly="0" labelOnly="1" outline="0" fieldPosition="0">
        <references count="2">
          <reference field="22" count="1" selected="0">
            <x v="110"/>
          </reference>
          <reference field="26" count="1">
            <x v="10"/>
          </reference>
        </references>
      </pivotArea>
    </format>
    <format dxfId="10608">
      <pivotArea dataOnly="0" labelOnly="1" outline="0" fieldPosition="0">
        <references count="2">
          <reference field="22" count="1" selected="0">
            <x v="111"/>
          </reference>
          <reference field="26" count="1">
            <x v="3"/>
          </reference>
        </references>
      </pivotArea>
    </format>
    <format dxfId="10609">
      <pivotArea dataOnly="0" labelOnly="1" outline="0" fieldPosition="0">
        <references count="2">
          <reference field="22" count="1" selected="0">
            <x v="112"/>
          </reference>
          <reference field="26" count="1">
            <x v="0"/>
          </reference>
        </references>
      </pivotArea>
    </format>
    <format dxfId="10610">
      <pivotArea dataOnly="0" labelOnly="1" outline="0" fieldPosition="0">
        <references count="2">
          <reference field="22" count="1" selected="0">
            <x v="113"/>
          </reference>
          <reference field="26" count="1">
            <x v="8"/>
          </reference>
        </references>
      </pivotArea>
    </format>
    <format dxfId="10611">
      <pivotArea dataOnly="0" labelOnly="1" outline="0" fieldPosition="0">
        <references count="2">
          <reference field="22" count="1" selected="0">
            <x v="114"/>
          </reference>
          <reference field="26" count="1">
            <x v="11"/>
          </reference>
        </references>
      </pivotArea>
    </format>
    <format dxfId="10612">
      <pivotArea dataOnly="0" labelOnly="1" outline="0" fieldPosition="0">
        <references count="2">
          <reference field="22" count="1" selected="0">
            <x v="115"/>
          </reference>
          <reference field="26" count="1">
            <x v="9"/>
          </reference>
        </references>
      </pivotArea>
    </format>
    <format dxfId="10613">
      <pivotArea dataOnly="0" labelOnly="1" outline="0" fieldPosition="0">
        <references count="2">
          <reference field="22" count="1" selected="0">
            <x v="116"/>
          </reference>
          <reference field="26" count="1">
            <x v="4"/>
          </reference>
        </references>
      </pivotArea>
    </format>
    <format dxfId="10614">
      <pivotArea dataOnly="0" labelOnly="1" outline="0" fieldPosition="0">
        <references count="2">
          <reference field="22" count="1" selected="0">
            <x v="117"/>
          </reference>
          <reference field="26" count="1">
            <x v="7"/>
          </reference>
        </references>
      </pivotArea>
    </format>
    <format dxfId="10615">
      <pivotArea dataOnly="0" labelOnly="1" outline="0" fieldPosition="0">
        <references count="2">
          <reference field="22" count="1" selected="0">
            <x v="118"/>
          </reference>
          <reference field="26" count="1">
            <x v="2"/>
          </reference>
        </references>
      </pivotArea>
    </format>
    <format dxfId="10616">
      <pivotArea dataOnly="0" labelOnly="1" outline="0" fieldPosition="0">
        <references count="2">
          <reference field="22" count="1" selected="0">
            <x v="119"/>
          </reference>
          <reference field="26" count="1">
            <x v="1"/>
          </reference>
        </references>
      </pivotArea>
    </format>
    <format dxfId="10617">
      <pivotArea dataOnly="0" labelOnly="1" outline="0" fieldPosition="0">
        <references count="2">
          <reference field="22" count="1" selected="0">
            <x v="120"/>
          </reference>
          <reference field="26" count="1">
            <x v="5"/>
          </reference>
        </references>
      </pivotArea>
    </format>
    <format dxfId="10618">
      <pivotArea dataOnly="0" labelOnly="1" outline="0" fieldPosition="0">
        <references count="2">
          <reference field="22" count="1" selected="0">
            <x v="121"/>
          </reference>
          <reference field="26" count="1">
            <x v="8"/>
          </reference>
        </references>
      </pivotArea>
    </format>
    <format dxfId="10619">
      <pivotArea dataOnly="0" labelOnly="1" outline="0" fieldPosition="0">
        <references count="2">
          <reference field="22" count="1" selected="0">
            <x v="122"/>
          </reference>
          <reference field="26" count="1">
            <x v="10"/>
          </reference>
        </references>
      </pivotArea>
    </format>
    <format dxfId="10620">
      <pivotArea dataOnly="0" labelOnly="1" outline="0" fieldPosition="0">
        <references count="2">
          <reference field="22" count="1" selected="0">
            <x v="123"/>
          </reference>
          <reference field="26" count="1">
            <x v="7"/>
          </reference>
        </references>
      </pivotArea>
    </format>
    <format dxfId="10621">
      <pivotArea dataOnly="0" labelOnly="1" outline="0" fieldPosition="0">
        <references count="2">
          <reference field="22" count="1" selected="0">
            <x v="124"/>
          </reference>
          <reference field="26" count="1">
            <x v="1"/>
          </reference>
        </references>
      </pivotArea>
    </format>
    <format dxfId="10622">
      <pivotArea dataOnly="0" labelOnly="1" outline="0" fieldPosition="0">
        <references count="2">
          <reference field="22" count="1" selected="0">
            <x v="125"/>
          </reference>
          <reference field="26" count="1">
            <x v="2"/>
          </reference>
        </references>
      </pivotArea>
    </format>
    <format dxfId="10623">
      <pivotArea dataOnly="0" labelOnly="1" outline="0" fieldPosition="0">
        <references count="2">
          <reference field="22" count="1" selected="0">
            <x v="126"/>
          </reference>
          <reference field="26" count="1">
            <x v="0"/>
          </reference>
        </references>
      </pivotArea>
    </format>
    <format dxfId="10624">
      <pivotArea dataOnly="0" labelOnly="1" outline="0" fieldPosition="0">
        <references count="2">
          <reference field="22" count="1" selected="0">
            <x v="127"/>
          </reference>
          <reference field="26" count="1">
            <x v="3"/>
          </reference>
        </references>
      </pivotArea>
    </format>
    <format dxfId="10625">
      <pivotArea dataOnly="0" labelOnly="1" outline="0" fieldPosition="0">
        <references count="2">
          <reference field="22" count="1" selected="0">
            <x v="128"/>
          </reference>
          <reference field="26" count="1">
            <x v="9"/>
          </reference>
        </references>
      </pivotArea>
    </format>
    <format dxfId="10626">
      <pivotArea dataOnly="0" labelOnly="1" outline="0" fieldPosition="0">
        <references count="2">
          <reference field="22" count="1" selected="0">
            <x v="129"/>
          </reference>
          <reference field="26" count="1">
            <x v="0"/>
          </reference>
        </references>
      </pivotArea>
    </format>
    <format dxfId="10627">
      <pivotArea dataOnly="0" labelOnly="1" outline="0" fieldPosition="0">
        <references count="2">
          <reference field="22" count="1" selected="0">
            <x v="130"/>
          </reference>
          <reference field="26" count="1">
            <x v="1"/>
          </reference>
        </references>
      </pivotArea>
    </format>
    <format dxfId="10628">
      <pivotArea dataOnly="0" labelOnly="1" outline="0" fieldPosition="0">
        <references count="2">
          <reference field="22" count="1" selected="0">
            <x v="131"/>
          </reference>
          <reference field="26" count="1">
            <x v="2"/>
          </reference>
        </references>
      </pivotArea>
    </format>
    <format dxfId="10629">
      <pivotArea dataOnly="0" labelOnly="1" outline="0" fieldPosition="0">
        <references count="2">
          <reference field="22" count="1" selected="0">
            <x v="132"/>
          </reference>
          <reference field="26" count="1">
            <x v="3"/>
          </reference>
        </references>
      </pivotArea>
    </format>
    <format dxfId="10630">
      <pivotArea dataOnly="0" labelOnly="1" outline="0" fieldPosition="0">
        <references count="2">
          <reference field="22" count="1" selected="0">
            <x v="133"/>
          </reference>
          <reference field="26" count="1">
            <x v="10"/>
          </reference>
        </references>
      </pivotArea>
    </format>
    <format dxfId="10631">
      <pivotArea dataOnly="0" labelOnly="1" outline="0" fieldPosition="0">
        <references count="2">
          <reference field="22" count="1" selected="0">
            <x v="134"/>
          </reference>
          <reference field="26" count="1">
            <x v="5"/>
          </reference>
        </references>
      </pivotArea>
    </format>
    <format dxfId="10632">
      <pivotArea dataOnly="0" labelOnly="1" outline="0" fieldPosition="0">
        <references count="2">
          <reference field="22" count="1" selected="0">
            <x v="135"/>
          </reference>
          <reference field="26" count="1">
            <x v="9"/>
          </reference>
        </references>
      </pivotArea>
    </format>
    <format dxfId="10633">
      <pivotArea dataOnly="0" labelOnly="1" outline="0" fieldPosition="0">
        <references count="2">
          <reference field="22" count="1" selected="0">
            <x v="136"/>
          </reference>
          <reference field="26" count="1">
            <x v="8"/>
          </reference>
        </references>
      </pivotArea>
    </format>
    <format dxfId="10634">
      <pivotArea dataOnly="0" labelOnly="1" outline="0" fieldPosition="0">
        <references count="2">
          <reference field="22" count="1" selected="0">
            <x v="137"/>
          </reference>
          <reference field="26" count="1">
            <x v="12"/>
          </reference>
        </references>
      </pivotArea>
    </format>
    <format dxfId="10635">
      <pivotArea dataOnly="0" labelOnly="1" outline="0" fieldPosition="0">
        <references count="2">
          <reference field="22" count="1" selected="0">
            <x v="138"/>
          </reference>
          <reference field="26" count="1">
            <x v="4"/>
          </reference>
        </references>
      </pivotArea>
    </format>
    <format dxfId="10636">
      <pivotArea dataOnly="0" labelOnly="1" outline="0" fieldPosition="0">
        <references count="2">
          <reference field="22" count="1" selected="0">
            <x v="139"/>
          </reference>
          <reference field="26" count="1">
            <x v="7"/>
          </reference>
        </references>
      </pivotArea>
    </format>
    <format dxfId="10637">
      <pivotArea dataOnly="0" labelOnly="1" outline="0" fieldPosition="0">
        <references count="2">
          <reference field="22" count="1" selected="0">
            <x v="140"/>
          </reference>
          <reference field="26" count="1">
            <x v="11"/>
          </reference>
        </references>
      </pivotArea>
    </format>
    <format dxfId="10638">
      <pivotArea dataOnly="0" labelOnly="1" outline="0" fieldPosition="0">
        <references count="2">
          <reference field="22" count="1" selected="0">
            <x v="141"/>
          </reference>
          <reference field="26" count="1">
            <x v="13"/>
          </reference>
        </references>
      </pivotArea>
    </format>
    <format dxfId="10639">
      <pivotArea dataOnly="0" labelOnly="1" outline="0" fieldPosition="0">
        <references count="2">
          <reference field="22" count="1" selected="0">
            <x v="142"/>
          </reference>
          <reference field="26" count="1">
            <x v="11"/>
          </reference>
        </references>
      </pivotArea>
    </format>
    <format dxfId="10640">
      <pivotArea dataOnly="0" labelOnly="1" outline="0" fieldPosition="0">
        <references count="2">
          <reference field="22" count="1" selected="0">
            <x v="143"/>
          </reference>
          <reference field="26" count="1">
            <x v="7"/>
          </reference>
        </references>
      </pivotArea>
    </format>
    <format dxfId="10641">
      <pivotArea dataOnly="0" labelOnly="1" outline="0" fieldPosition="0">
        <references count="2">
          <reference field="22" count="1" selected="0">
            <x v="144"/>
          </reference>
          <reference field="26" count="1">
            <x v="2"/>
          </reference>
        </references>
      </pivotArea>
    </format>
    <format dxfId="10642">
      <pivotArea dataOnly="0" labelOnly="1" outline="0" fieldPosition="0">
        <references count="2">
          <reference field="22" count="1" selected="0">
            <x v="145"/>
          </reference>
          <reference field="26" count="1">
            <x v="1"/>
          </reference>
        </references>
      </pivotArea>
    </format>
    <format dxfId="10643">
      <pivotArea dataOnly="0" labelOnly="1" outline="0" fieldPosition="0">
        <references count="2">
          <reference field="22" count="1" selected="0">
            <x v="146"/>
          </reference>
          <reference field="26" count="1">
            <x v="4"/>
          </reference>
        </references>
      </pivotArea>
    </format>
    <format dxfId="10644">
      <pivotArea dataOnly="0" labelOnly="1" outline="0" fieldPosition="0">
        <references count="2">
          <reference field="22" count="1" selected="0">
            <x v="147"/>
          </reference>
          <reference field="26" count="1">
            <x v="0"/>
          </reference>
        </references>
      </pivotArea>
    </format>
    <format dxfId="10645">
      <pivotArea dataOnly="0" labelOnly="1" outline="0" fieldPosition="0">
        <references count="2">
          <reference field="22" count="1" selected="0">
            <x v="148"/>
          </reference>
          <reference field="26" count="1">
            <x v="10"/>
          </reference>
        </references>
      </pivotArea>
    </format>
    <format dxfId="10646">
      <pivotArea dataOnly="0" labelOnly="1" outline="0" fieldPosition="0">
        <references count="2">
          <reference field="22" count="1" selected="0">
            <x v="149"/>
          </reference>
          <reference field="26" count="1">
            <x v="5"/>
          </reference>
        </references>
      </pivotArea>
    </format>
    <format dxfId="10647">
      <pivotArea dataOnly="0" labelOnly="1" outline="0" fieldPosition="0">
        <references count="2">
          <reference field="22" count="1" selected="0">
            <x v="150"/>
          </reference>
          <reference field="26" count="1">
            <x v="3"/>
          </reference>
        </references>
      </pivotArea>
    </format>
    <format dxfId="10648">
      <pivotArea dataOnly="0" labelOnly="1" outline="0" fieldPosition="0">
        <references count="2">
          <reference field="22" count="1" selected="0">
            <x v="151"/>
          </reference>
          <reference field="26" count="1">
            <x v="8"/>
          </reference>
        </references>
      </pivotArea>
    </format>
    <format dxfId="10649">
      <pivotArea dataOnly="0" labelOnly="1" outline="0" fieldPosition="0">
        <references count="2">
          <reference field="22" count="1" selected="0">
            <x v="152"/>
          </reference>
          <reference field="26" count="1">
            <x v="17"/>
          </reference>
        </references>
      </pivotArea>
    </format>
    <format dxfId="10650">
      <pivotArea dataOnly="0" labelOnly="1" outline="0" fieldPosition="0">
        <references count="2">
          <reference field="22" count="1" selected="0">
            <x v="153"/>
          </reference>
          <reference field="26" count="1">
            <x v="14"/>
          </reference>
        </references>
      </pivotArea>
    </format>
    <format dxfId="10651">
      <pivotArea dataOnly="0" labelOnly="1" outline="0" fieldPosition="0">
        <references count="2">
          <reference field="22" count="1" selected="0">
            <x v="154"/>
          </reference>
          <reference field="26" count="1">
            <x v="15"/>
          </reference>
        </references>
      </pivotArea>
    </format>
    <format dxfId="10652">
      <pivotArea dataOnly="0" labelOnly="1" outline="0" fieldPosition="0">
        <references count="2">
          <reference field="22" count="1" selected="0">
            <x v="155"/>
          </reference>
          <reference field="26" count="1">
            <x v="16"/>
          </reference>
        </references>
      </pivotArea>
    </format>
    <format dxfId="10653">
      <pivotArea dataOnly="0" labelOnly="1" outline="0" fieldPosition="0">
        <references count="2">
          <reference field="22" count="1" selected="0">
            <x v="156"/>
          </reference>
          <reference field="26" count="1">
            <x v="18"/>
          </reference>
        </references>
      </pivotArea>
    </format>
    <format dxfId="10654">
      <pivotArea dataOnly="0" labelOnly="1" outline="0" fieldPosition="0">
        <references count="2">
          <reference field="22" count="1" selected="0">
            <x v="157"/>
          </reference>
          <reference field="26" count="1">
            <x v="6"/>
          </reference>
        </references>
      </pivotArea>
    </format>
    <format dxfId="10655">
      <pivotArea dataOnly="0" labelOnly="1" outline="0" fieldPosition="0">
        <references count="2">
          <reference field="22" count="1" selected="0">
            <x v="158"/>
          </reference>
          <reference field="26" count="1">
            <x v="2"/>
          </reference>
        </references>
      </pivotArea>
    </format>
    <format dxfId="10656">
      <pivotArea dataOnly="0" labelOnly="1" outline="0" fieldPosition="0">
        <references count="2">
          <reference field="22" count="1" selected="0">
            <x v="159"/>
          </reference>
          <reference field="26" count="1">
            <x v="12"/>
          </reference>
        </references>
      </pivotArea>
    </format>
    <format dxfId="10657">
      <pivotArea dataOnly="0" labelOnly="1" outline="0" fieldPosition="0">
        <references count="2">
          <reference field="22" count="1" selected="0">
            <x v="160"/>
          </reference>
          <reference field="26" count="1">
            <x v="1"/>
          </reference>
        </references>
      </pivotArea>
    </format>
    <format dxfId="10658">
      <pivotArea dataOnly="0" labelOnly="1" outline="0" fieldPosition="0">
        <references count="2">
          <reference field="22" count="1" selected="0">
            <x v="161"/>
          </reference>
          <reference field="26" count="1">
            <x v="5"/>
          </reference>
        </references>
      </pivotArea>
    </format>
    <format dxfId="10659">
      <pivotArea dataOnly="0" labelOnly="1" outline="0" fieldPosition="0">
        <references count="2">
          <reference field="22" count="1" selected="0">
            <x v="162"/>
          </reference>
          <reference field="26" count="1">
            <x v="9"/>
          </reference>
        </references>
      </pivotArea>
    </format>
    <format dxfId="10660">
      <pivotArea dataOnly="0" labelOnly="1" outline="0" fieldPosition="0">
        <references count="2">
          <reference field="22" count="1" selected="0">
            <x v="163"/>
          </reference>
          <reference field="26" count="1">
            <x v="8"/>
          </reference>
        </references>
      </pivotArea>
    </format>
    <format dxfId="10661">
      <pivotArea dataOnly="0" labelOnly="1" outline="0" fieldPosition="0">
        <references count="2">
          <reference field="22" count="1" selected="0">
            <x v="164"/>
          </reference>
          <reference field="26" count="1">
            <x v="4"/>
          </reference>
        </references>
      </pivotArea>
    </format>
    <format dxfId="10662">
      <pivotArea dataOnly="0" labelOnly="1" outline="0" fieldPosition="0">
        <references count="2">
          <reference field="22" count="1" selected="0">
            <x v="165"/>
          </reference>
          <reference field="26" count="1">
            <x v="3"/>
          </reference>
        </references>
      </pivotArea>
    </format>
    <format dxfId="10663">
      <pivotArea dataOnly="0" labelOnly="1" outline="0" fieldPosition="0">
        <references count="2">
          <reference field="22" count="1" selected="0">
            <x v="166"/>
          </reference>
          <reference field="26" count="1">
            <x v="0"/>
          </reference>
        </references>
      </pivotArea>
    </format>
    <format dxfId="10664">
      <pivotArea dataOnly="0" labelOnly="1" outline="0" fieldPosition="0">
        <references count="2">
          <reference field="22" count="1" selected="0">
            <x v="167"/>
          </reference>
          <reference field="26" count="1">
            <x v="7"/>
          </reference>
        </references>
      </pivotArea>
    </format>
    <format dxfId="10665">
      <pivotArea dataOnly="0" labelOnly="1" outline="0" fieldPosition="0">
        <references count="2">
          <reference field="22" count="1" selected="0">
            <x v="169"/>
          </reference>
          <reference field="26" count="1">
            <x v="0"/>
          </reference>
        </references>
      </pivotArea>
    </format>
    <format dxfId="10666">
      <pivotArea dataOnly="0" labelOnly="1" outline="0" fieldPosition="0">
        <references count="2">
          <reference field="22" count="1" selected="0">
            <x v="170"/>
          </reference>
          <reference field="26" count="1">
            <x v="1"/>
          </reference>
        </references>
      </pivotArea>
    </format>
    <format dxfId="10667">
      <pivotArea dataOnly="0" labelOnly="1" outline="0" fieldPosition="0">
        <references count="2">
          <reference field="22" count="1" selected="0">
            <x v="171"/>
          </reference>
          <reference field="26" count="1">
            <x v="3"/>
          </reference>
        </references>
      </pivotArea>
    </format>
    <format dxfId="10668">
      <pivotArea dataOnly="0" labelOnly="1" outline="0" fieldPosition="0">
        <references count="2">
          <reference field="22" count="1" selected="0">
            <x v="172"/>
          </reference>
          <reference field="26" count="1">
            <x v="2"/>
          </reference>
        </references>
      </pivotArea>
    </format>
    <format dxfId="10669">
      <pivotArea dataOnly="0" labelOnly="1" outline="0" fieldPosition="0">
        <references count="2">
          <reference field="22" count="1" selected="0">
            <x v="173"/>
          </reference>
          <reference field="26" count="1">
            <x v="10"/>
          </reference>
        </references>
      </pivotArea>
    </format>
    <format dxfId="10670">
      <pivotArea dataOnly="0" labelOnly="1" outline="0" fieldPosition="0">
        <references count="2">
          <reference field="22" count="1" selected="0">
            <x v="174"/>
          </reference>
          <reference field="26" count="1">
            <x v="9"/>
          </reference>
        </references>
      </pivotArea>
    </format>
    <format dxfId="10671">
      <pivotArea dataOnly="0" labelOnly="1" outline="0" fieldPosition="0">
        <references count="2">
          <reference field="22" count="1" selected="0">
            <x v="175"/>
          </reference>
          <reference field="26" count="1">
            <x v="5"/>
          </reference>
        </references>
      </pivotArea>
    </format>
    <format dxfId="10672">
      <pivotArea dataOnly="0" labelOnly="1" outline="0" fieldPosition="0">
        <references count="2">
          <reference field="22" count="1" selected="0">
            <x v="176"/>
          </reference>
          <reference field="26" count="1">
            <x v="11"/>
          </reference>
        </references>
      </pivotArea>
    </format>
    <format dxfId="10673">
      <pivotArea dataOnly="0" labelOnly="1" outline="0" fieldPosition="0">
        <references count="2">
          <reference field="22" count="1" selected="0">
            <x v="177"/>
          </reference>
          <reference field="26" count="1">
            <x v="12"/>
          </reference>
        </references>
      </pivotArea>
    </format>
    <format dxfId="10674">
      <pivotArea dataOnly="0" labelOnly="1" outline="0" fieldPosition="0">
        <references count="2">
          <reference field="22" count="1" selected="0">
            <x v="178"/>
          </reference>
          <reference field="26" count="1">
            <x v="8"/>
          </reference>
        </references>
      </pivotArea>
    </format>
    <format dxfId="10675">
      <pivotArea dataOnly="0" labelOnly="1" outline="0" fieldPosition="0">
        <references count="2">
          <reference field="22" count="1" selected="0">
            <x v="179"/>
          </reference>
          <reference field="26" count="1">
            <x v="6"/>
          </reference>
        </references>
      </pivotArea>
    </format>
    <format dxfId="10676">
      <pivotArea dataOnly="0" labelOnly="1" outline="0" fieldPosition="0">
        <references count="2">
          <reference field="22" count="1" selected="0">
            <x v="180"/>
          </reference>
          <reference field="26" count="1">
            <x v="2"/>
          </reference>
        </references>
      </pivotArea>
    </format>
    <format dxfId="10677">
      <pivotArea dataOnly="0" labelOnly="1" outline="0" fieldPosition="0">
        <references count="2">
          <reference field="22" count="1" selected="0">
            <x v="181"/>
          </reference>
          <reference field="26" count="1">
            <x v="1"/>
          </reference>
        </references>
      </pivotArea>
    </format>
    <format dxfId="10678">
      <pivotArea dataOnly="0" labelOnly="1" outline="0" fieldPosition="0">
        <references count="2">
          <reference field="22" count="1" selected="0">
            <x v="182"/>
          </reference>
          <reference field="26" count="1">
            <x v="3"/>
          </reference>
        </references>
      </pivotArea>
    </format>
    <format dxfId="10679">
      <pivotArea dataOnly="0" labelOnly="1" outline="0" fieldPosition="0">
        <references count="2">
          <reference field="22" count="1" selected="0">
            <x v="183"/>
          </reference>
          <reference field="26" count="1">
            <x v="0"/>
          </reference>
        </references>
      </pivotArea>
    </format>
    <format dxfId="10680">
      <pivotArea dataOnly="0" labelOnly="1" outline="0" fieldPosition="0">
        <references count="2">
          <reference field="22" count="1" selected="0">
            <x v="184"/>
          </reference>
          <reference field="26" count="1">
            <x v="9"/>
          </reference>
        </references>
      </pivotArea>
    </format>
    <format dxfId="10681">
      <pivotArea dataOnly="0" labelOnly="1" outline="0" fieldPosition="0">
        <references count="2">
          <reference field="22" count="1" selected="0">
            <x v="185"/>
          </reference>
          <reference field="26" count="1">
            <x v="5"/>
          </reference>
        </references>
      </pivotArea>
    </format>
    <format dxfId="10682">
      <pivotArea dataOnly="0" labelOnly="1" outline="0" fieldPosition="0">
        <references count="2">
          <reference field="22" count="1" selected="0">
            <x v="186"/>
          </reference>
          <reference field="26" count="1">
            <x v="8"/>
          </reference>
        </references>
      </pivotArea>
    </format>
    <format dxfId="10683">
      <pivotArea dataOnly="0" labelOnly="1" outline="0" fieldPosition="0">
        <references count="2">
          <reference field="22" count="1" selected="0">
            <x v="187"/>
          </reference>
          <reference field="26" count="1">
            <x v="7"/>
          </reference>
        </references>
      </pivotArea>
    </format>
    <format dxfId="10684">
      <pivotArea dataOnly="0" labelOnly="1" outline="0" fieldPosition="0">
        <references count="2">
          <reference field="22" count="1" selected="0">
            <x v="188"/>
          </reference>
          <reference field="26" count="1">
            <x v="6"/>
          </reference>
        </references>
      </pivotArea>
    </format>
    <format dxfId="10685">
      <pivotArea dataOnly="0" labelOnly="1" outline="0" fieldPosition="0">
        <references count="2">
          <reference field="22" count="1" selected="0">
            <x v="189"/>
          </reference>
          <reference field="26" count="1">
            <x v="10"/>
          </reference>
        </references>
      </pivotArea>
    </format>
    <format dxfId="10686">
      <pivotArea dataOnly="0" labelOnly="1" outline="0" fieldPosition="0">
        <references count="2">
          <reference field="22" count="1" selected="0">
            <x v="190"/>
          </reference>
          <reference field="26" count="1">
            <x v="0"/>
          </reference>
        </references>
      </pivotArea>
    </format>
    <format dxfId="10687">
      <pivotArea dataOnly="0" labelOnly="1" outline="0" fieldPosition="0">
        <references count="2">
          <reference field="22" count="1" selected="0">
            <x v="191"/>
          </reference>
          <reference field="26" count="1">
            <x v="2"/>
          </reference>
        </references>
      </pivotArea>
    </format>
    <format dxfId="10688">
      <pivotArea dataOnly="0" labelOnly="1" outline="0" fieldPosition="0">
        <references count="2">
          <reference field="22" count="1" selected="0">
            <x v="192"/>
          </reference>
          <reference field="26" count="1">
            <x v="9"/>
          </reference>
        </references>
      </pivotArea>
    </format>
    <format dxfId="10689">
      <pivotArea dataOnly="0" labelOnly="1" outline="0" fieldPosition="0">
        <references count="2">
          <reference field="22" count="1" selected="0">
            <x v="193"/>
          </reference>
          <reference field="26" count="1">
            <x v="1"/>
          </reference>
        </references>
      </pivotArea>
    </format>
    <format dxfId="10690">
      <pivotArea dataOnly="0" labelOnly="1" outline="0" fieldPosition="0">
        <references count="2">
          <reference field="22" count="1" selected="0">
            <x v="194"/>
          </reference>
          <reference field="26" count="1">
            <x v="3"/>
          </reference>
        </references>
      </pivotArea>
    </format>
    <format dxfId="10691">
      <pivotArea dataOnly="0" labelOnly="1" outline="0" fieldPosition="0">
        <references count="2">
          <reference field="22" count="1" selected="0">
            <x v="195"/>
          </reference>
          <reference field="26" count="1">
            <x v="5"/>
          </reference>
        </references>
      </pivotArea>
    </format>
    <format dxfId="10692">
      <pivotArea dataOnly="0" labelOnly="1" outline="0" fieldPosition="0">
        <references count="2">
          <reference field="22" count="1" selected="0">
            <x v="196"/>
          </reference>
          <reference field="26" count="1">
            <x v="8"/>
          </reference>
        </references>
      </pivotArea>
    </format>
    <format dxfId="10693">
      <pivotArea dataOnly="0" labelOnly="1" outline="0" fieldPosition="0">
        <references count="2">
          <reference field="22" count="1" selected="0">
            <x v="197"/>
          </reference>
          <reference field="26" count="1">
            <x v="12"/>
          </reference>
        </references>
      </pivotArea>
    </format>
    <format dxfId="10694">
      <pivotArea dataOnly="0" labelOnly="1" outline="0" fieldPosition="0">
        <references count="2">
          <reference field="22" count="1" selected="0">
            <x v="198"/>
          </reference>
          <reference field="26" count="1">
            <x v="7"/>
          </reference>
        </references>
      </pivotArea>
    </format>
    <format dxfId="10695">
      <pivotArea dataOnly="0" labelOnly="1" outline="0" fieldPosition="0">
        <references count="2">
          <reference field="22" count="1" selected="0">
            <x v="199"/>
          </reference>
          <reference field="26" count="1">
            <x v="8"/>
          </reference>
        </references>
      </pivotArea>
    </format>
    <format dxfId="10696">
      <pivotArea dataOnly="0" labelOnly="1" outline="0" fieldPosition="0">
        <references count="2">
          <reference field="22" count="1" selected="0">
            <x v="200"/>
          </reference>
          <reference field="26" count="1">
            <x v="2"/>
          </reference>
        </references>
      </pivotArea>
    </format>
    <format dxfId="10697">
      <pivotArea dataOnly="0" labelOnly="1" outline="0" fieldPosition="0">
        <references count="2">
          <reference field="22" count="1" selected="0">
            <x v="201"/>
          </reference>
          <reference field="26" count="1">
            <x v="3"/>
          </reference>
        </references>
      </pivotArea>
    </format>
    <format dxfId="10698">
      <pivotArea dataOnly="0" labelOnly="1" outline="0" fieldPosition="0">
        <references count="2">
          <reference field="22" count="1" selected="0">
            <x v="202"/>
          </reference>
          <reference field="26" count="1">
            <x v="10"/>
          </reference>
        </references>
      </pivotArea>
    </format>
    <format dxfId="10699">
      <pivotArea dataOnly="0" labelOnly="1" outline="0" fieldPosition="0">
        <references count="2">
          <reference field="22" count="1" selected="0">
            <x v="203"/>
          </reference>
          <reference field="26" count="1">
            <x v="9"/>
          </reference>
        </references>
      </pivotArea>
    </format>
    <format dxfId="10700">
      <pivotArea dataOnly="0" labelOnly="1" outline="0" fieldPosition="0">
        <references count="2">
          <reference field="22" count="1" selected="0">
            <x v="204"/>
          </reference>
          <reference field="26" count="1">
            <x v="5"/>
          </reference>
        </references>
      </pivotArea>
    </format>
    <format dxfId="10701">
      <pivotArea dataOnly="0" labelOnly="1" outline="0" fieldPosition="0">
        <references count="2">
          <reference field="22" count="1" selected="0">
            <x v="205"/>
          </reference>
          <reference field="26" count="1">
            <x v="7"/>
          </reference>
        </references>
      </pivotArea>
    </format>
    <format dxfId="10702">
      <pivotArea dataOnly="0" labelOnly="1" outline="0" fieldPosition="0">
        <references count="2">
          <reference field="22" count="1" selected="0">
            <x v="206"/>
          </reference>
          <reference field="26" count="1">
            <x v="12"/>
          </reference>
        </references>
      </pivotArea>
    </format>
    <format dxfId="10703">
      <pivotArea dataOnly="0" labelOnly="1" outline="0" fieldPosition="0">
        <references count="2">
          <reference field="22" count="1" selected="0">
            <x v="207"/>
          </reference>
          <reference field="26" count="1">
            <x v="0"/>
          </reference>
        </references>
      </pivotArea>
    </format>
    <format dxfId="10704">
      <pivotArea dataOnly="0" labelOnly="1" outline="0" fieldPosition="0">
        <references count="2">
          <reference field="22" count="1" selected="0">
            <x v="209"/>
          </reference>
          <reference field="26" count="1">
            <x v="3"/>
          </reference>
        </references>
      </pivotArea>
    </format>
    <format dxfId="10705">
      <pivotArea dataOnly="0" labelOnly="1" outline="0" fieldPosition="0">
        <references count="2">
          <reference field="22" count="1" selected="0">
            <x v="210"/>
          </reference>
          <reference field="26" count="1">
            <x v="1"/>
          </reference>
        </references>
      </pivotArea>
    </format>
    <format dxfId="10706">
      <pivotArea dataOnly="0" labelOnly="1" outline="0" fieldPosition="0">
        <references count="2">
          <reference field="22" count="1" selected="0">
            <x v="211"/>
          </reference>
          <reference field="26" count="1">
            <x v="10"/>
          </reference>
        </references>
      </pivotArea>
    </format>
    <format dxfId="10707">
      <pivotArea dataOnly="0" labelOnly="1" outline="0" fieldPosition="0">
        <references count="2">
          <reference field="22" count="1" selected="0">
            <x v="212"/>
          </reference>
          <reference field="26" count="1">
            <x v="2"/>
          </reference>
        </references>
      </pivotArea>
    </format>
    <format dxfId="10708">
      <pivotArea dataOnly="0" labelOnly="1" outline="0" fieldPosition="0">
        <references count="2">
          <reference field="22" count="1" selected="0">
            <x v="213"/>
          </reference>
          <reference field="26" count="1">
            <x v="5"/>
          </reference>
        </references>
      </pivotArea>
    </format>
    <format dxfId="10709">
      <pivotArea dataOnly="0" labelOnly="1" outline="0" fieldPosition="0">
        <references count="2">
          <reference field="22" count="1" selected="0">
            <x v="214"/>
          </reference>
          <reference field="26" count="1">
            <x v="7"/>
          </reference>
        </references>
      </pivotArea>
    </format>
    <format dxfId="10710">
      <pivotArea dataOnly="0" labelOnly="1" outline="0" fieldPosition="0">
        <references count="2">
          <reference field="22" count="1" selected="0">
            <x v="215"/>
          </reference>
          <reference field="26" count="1">
            <x v="8"/>
          </reference>
        </references>
      </pivotArea>
    </format>
    <format dxfId="10711">
      <pivotArea dataOnly="0" labelOnly="1" outline="0" fieldPosition="0">
        <references count="2">
          <reference field="22" count="1" selected="0">
            <x v="216"/>
          </reference>
          <reference field="26" count="1">
            <x v="12"/>
          </reference>
        </references>
      </pivotArea>
    </format>
    <format dxfId="10712">
      <pivotArea dataOnly="0" labelOnly="1" outline="0" fieldPosition="0">
        <references count="2">
          <reference field="22" count="1" selected="0">
            <x v="217"/>
          </reference>
          <reference field="26" count="1">
            <x v="4"/>
          </reference>
        </references>
      </pivotArea>
    </format>
    <format dxfId="10713">
      <pivotArea dataOnly="0" labelOnly="1" outline="0" fieldPosition="0">
        <references count="2">
          <reference field="22" count="1" selected="0">
            <x v="218"/>
          </reference>
          <reference field="26" count="1">
            <x v="9"/>
          </reference>
        </references>
      </pivotArea>
    </format>
    <format dxfId="10714">
      <pivotArea dataOnly="0" labelOnly="1" outline="0" fieldPosition="0">
        <references count="2">
          <reference field="22" count="1" selected="0">
            <x v="219"/>
          </reference>
          <reference field="26" count="1">
            <x v="0"/>
          </reference>
        </references>
      </pivotArea>
    </format>
    <format dxfId="10715">
      <pivotArea dataOnly="0" labelOnly="1" outline="0" fieldPosition="0">
        <references count="2">
          <reference field="22" count="1" selected="0">
            <x v="220"/>
          </reference>
          <reference field="26" count="1">
            <x v="1"/>
          </reference>
        </references>
      </pivotArea>
    </format>
    <format dxfId="10716">
      <pivotArea dataOnly="0" labelOnly="1" outline="0" fieldPosition="0">
        <references count="2">
          <reference field="22" count="1" selected="0">
            <x v="221"/>
          </reference>
          <reference field="26" count="1">
            <x v="2"/>
          </reference>
        </references>
      </pivotArea>
    </format>
    <format dxfId="10717">
      <pivotArea dataOnly="0" labelOnly="1" outline="0" fieldPosition="0">
        <references count="2">
          <reference field="22" count="1" selected="0">
            <x v="222"/>
          </reference>
          <reference field="26" count="1">
            <x v="3"/>
          </reference>
        </references>
      </pivotArea>
    </format>
    <format dxfId="10718">
      <pivotArea dataOnly="0" labelOnly="1" outline="0" fieldPosition="0">
        <references count="2">
          <reference field="22" count="1" selected="0">
            <x v="223"/>
          </reference>
          <reference field="26" count="1">
            <x v="9"/>
          </reference>
        </references>
      </pivotArea>
    </format>
    <format dxfId="10719">
      <pivotArea dataOnly="0" labelOnly="1" outline="0" fieldPosition="0">
        <references count="2">
          <reference field="22" count="1" selected="0">
            <x v="224"/>
          </reference>
          <reference field="26" count="1">
            <x v="10"/>
          </reference>
        </references>
      </pivotArea>
    </format>
    <format dxfId="10720">
      <pivotArea dataOnly="0" labelOnly="1" outline="0" fieldPosition="0">
        <references count="2">
          <reference field="22" count="1" selected="0">
            <x v="225"/>
          </reference>
          <reference field="26" count="1">
            <x v="7"/>
          </reference>
        </references>
      </pivotArea>
    </format>
    <format dxfId="10721">
      <pivotArea dataOnly="0" labelOnly="1" outline="0" fieldPosition="0">
        <references count="2">
          <reference field="22" count="1" selected="0">
            <x v="226"/>
          </reference>
          <reference field="26" count="1">
            <x v="12"/>
          </reference>
        </references>
      </pivotArea>
    </format>
    <format dxfId="10722">
      <pivotArea dataOnly="0" labelOnly="1" outline="0" fieldPosition="0">
        <references count="2">
          <reference field="22" count="1" selected="0">
            <x v="227"/>
          </reference>
          <reference field="26" count="1">
            <x v="5"/>
          </reference>
        </references>
      </pivotArea>
    </format>
    <format dxfId="10723">
      <pivotArea dataOnly="0" labelOnly="1" outline="0" fieldPosition="0">
        <references count="2">
          <reference field="22" count="1" selected="0">
            <x v="228"/>
          </reference>
          <reference field="26" count="1">
            <x v="8"/>
          </reference>
        </references>
      </pivotArea>
    </format>
    <format dxfId="10724">
      <pivotArea dataOnly="0" labelOnly="1" outline="0" fieldPosition="0">
        <references count="2">
          <reference field="22" count="1" selected="0">
            <x v="229"/>
          </reference>
          <reference field="26" count="1">
            <x v="11"/>
          </reference>
        </references>
      </pivotArea>
    </format>
    <format dxfId="10725">
      <pivotArea dataOnly="0" labelOnly="1" outline="0" fieldPosition="0">
        <references count="2">
          <reference field="22" count="1" selected="0">
            <x v="230"/>
          </reference>
          <reference field="26" count="1">
            <x v="6"/>
          </reference>
        </references>
      </pivotArea>
    </format>
    <format dxfId="10726">
      <pivotArea dataOnly="0" labelOnly="1" outline="0" fieldPosition="0">
        <references count="2">
          <reference field="22" count="1" selected="0">
            <x v="231"/>
          </reference>
          <reference field="26" count="1">
            <x v="3"/>
          </reference>
        </references>
      </pivotArea>
    </format>
    <format dxfId="10727">
      <pivotArea dataOnly="0" labelOnly="1" outline="0" fieldPosition="0">
        <references count="2">
          <reference field="22" count="1" selected="0">
            <x v="232"/>
          </reference>
          <reference field="26" count="1">
            <x v="10"/>
          </reference>
        </references>
      </pivotArea>
    </format>
    <format dxfId="10728">
      <pivotArea dataOnly="0" labelOnly="1" outline="0" fieldPosition="0">
        <references count="2">
          <reference field="22" count="1" selected="0">
            <x v="233"/>
          </reference>
          <reference field="26" count="1">
            <x v="1"/>
          </reference>
        </references>
      </pivotArea>
    </format>
    <format dxfId="10729">
      <pivotArea dataOnly="0" labelOnly="1" outline="0" fieldPosition="0">
        <references count="2">
          <reference field="22" count="1" selected="0">
            <x v="234"/>
          </reference>
          <reference field="26" count="1">
            <x v="0"/>
          </reference>
        </references>
      </pivotArea>
    </format>
    <format dxfId="10730">
      <pivotArea dataOnly="0" labelOnly="1" outline="0" fieldPosition="0">
        <references count="2">
          <reference field="22" count="1" selected="0">
            <x v="235"/>
          </reference>
          <reference field="26" count="1">
            <x v="2"/>
          </reference>
        </references>
      </pivotArea>
    </format>
    <format dxfId="10731">
      <pivotArea dataOnly="0" labelOnly="1" outline="0" fieldPosition="0">
        <references count="2">
          <reference field="22" count="1" selected="0">
            <x v="236"/>
          </reference>
          <reference field="26" count="1">
            <x v="9"/>
          </reference>
        </references>
      </pivotArea>
    </format>
    <format dxfId="10732">
      <pivotArea dataOnly="0" labelOnly="1" outline="0" fieldPosition="0">
        <references count="2">
          <reference field="22" count="1" selected="0">
            <x v="237"/>
          </reference>
          <reference field="26" count="1">
            <x v="3"/>
          </reference>
        </references>
      </pivotArea>
    </format>
    <format dxfId="10733">
      <pivotArea dataOnly="0" labelOnly="1" outline="0" fieldPosition="0">
        <references count="2">
          <reference field="22" count="1" selected="0">
            <x v="238"/>
          </reference>
          <reference field="26" count="1">
            <x v="5"/>
          </reference>
        </references>
      </pivotArea>
    </format>
    <format dxfId="10734">
      <pivotArea dataOnly="0" labelOnly="1" outline="0" fieldPosition="0">
        <references count="2">
          <reference field="22" count="1" selected="0">
            <x v="239"/>
          </reference>
          <reference field="26" count="1">
            <x v="8"/>
          </reference>
        </references>
      </pivotArea>
    </format>
    <format dxfId="10735">
      <pivotArea dataOnly="0" labelOnly="1" outline="0" fieldPosition="0">
        <references count="2">
          <reference field="22" count="1" selected="0">
            <x v="240"/>
          </reference>
          <reference field="26" count="1">
            <x v="7"/>
          </reference>
        </references>
      </pivotArea>
    </format>
    <format dxfId="10736">
      <pivotArea dataOnly="0" labelOnly="1" outline="0" fieldPosition="0">
        <references count="2">
          <reference field="22" count="1" selected="0">
            <x v="241"/>
          </reference>
          <reference field="26" count="1">
            <x v="2"/>
          </reference>
        </references>
      </pivotArea>
    </format>
    <format dxfId="10737">
      <pivotArea dataOnly="0" labelOnly="1" outline="0" fieldPosition="0">
        <references count="2">
          <reference field="22" count="1" selected="0">
            <x v="242"/>
          </reference>
          <reference field="26" count="1">
            <x v="9"/>
          </reference>
        </references>
      </pivotArea>
    </format>
    <format dxfId="10738">
      <pivotArea dataOnly="0" labelOnly="1" outline="0" fieldPosition="0">
        <references count="2">
          <reference field="22" count="1" selected="0">
            <x v="243"/>
          </reference>
          <reference field="26" count="1">
            <x v="0"/>
          </reference>
        </references>
      </pivotArea>
    </format>
    <format dxfId="10739">
      <pivotArea dataOnly="0" labelOnly="1" outline="0" fieldPosition="0">
        <references count="2">
          <reference field="22" count="1" selected="0">
            <x v="244"/>
          </reference>
          <reference field="26" count="1">
            <x v="3"/>
          </reference>
        </references>
      </pivotArea>
    </format>
    <format dxfId="10740">
      <pivotArea dataOnly="0" labelOnly="1" outline="0" fieldPosition="0">
        <references count="2">
          <reference field="22" count="1" selected="0">
            <x v="245"/>
          </reference>
          <reference field="26" count="1">
            <x v="1"/>
          </reference>
        </references>
      </pivotArea>
    </format>
    <format dxfId="10741">
      <pivotArea dataOnly="0" labelOnly="1" outline="0" fieldPosition="0">
        <references count="2">
          <reference field="22" count="1" selected="0">
            <x v="246"/>
          </reference>
          <reference field="26" count="1">
            <x v="5"/>
          </reference>
        </references>
      </pivotArea>
    </format>
    <format dxfId="10742">
      <pivotArea dataOnly="0" labelOnly="1" outline="0" fieldPosition="0">
        <references count="2">
          <reference field="22" count="1" selected="0">
            <x v="247"/>
          </reference>
          <reference field="26" count="1">
            <x v="7"/>
          </reference>
        </references>
      </pivotArea>
    </format>
    <format dxfId="10743">
      <pivotArea dataOnly="0" labelOnly="1" outline="0" fieldPosition="0">
        <references count="2">
          <reference field="22" count="1" selected="0">
            <x v="248"/>
          </reference>
          <reference field="26" count="1">
            <x v="8"/>
          </reference>
        </references>
      </pivotArea>
    </format>
    <format dxfId="10744">
      <pivotArea dataOnly="0" labelOnly="1" outline="0" fieldPosition="0">
        <references count="2">
          <reference field="22" count="1" selected="0">
            <x v="249"/>
          </reference>
          <reference field="26" count="1">
            <x v="11"/>
          </reference>
        </references>
      </pivotArea>
    </format>
    <format dxfId="10745">
      <pivotArea dataOnly="0" labelOnly="1" outline="0" fieldPosition="0">
        <references count="2">
          <reference field="22" count="1" selected="0">
            <x v="250"/>
          </reference>
          <reference field="26" count="1">
            <x v="10"/>
          </reference>
        </references>
      </pivotArea>
    </format>
    <format dxfId="10746">
      <pivotArea dataOnly="0" labelOnly="1" outline="0" fieldPosition="0">
        <references count="2">
          <reference field="22" count="1" selected="0">
            <x v="251"/>
          </reference>
          <reference field="26" count="1">
            <x v="12"/>
          </reference>
        </references>
      </pivotArea>
    </format>
    <format dxfId="10747">
      <pivotArea dataOnly="0" labelOnly="1" outline="0" fieldPosition="0">
        <references count="2">
          <reference field="22" count="1" selected="0">
            <x v="252"/>
          </reference>
          <reference field="26" count="1">
            <x v="2"/>
          </reference>
        </references>
      </pivotArea>
    </format>
    <format dxfId="10748">
      <pivotArea dataOnly="0" labelOnly="1" outline="0" fieldPosition="0">
        <references count="2">
          <reference field="22" count="1" selected="0">
            <x v="253"/>
          </reference>
          <reference field="26" count="1">
            <x v="0"/>
          </reference>
        </references>
      </pivotArea>
    </format>
    <format dxfId="10749">
      <pivotArea dataOnly="0" labelOnly="1" outline="0" fieldPosition="0">
        <references count="2">
          <reference field="22" count="1" selected="0">
            <x v="254"/>
          </reference>
          <reference field="26" count="1">
            <x v="10"/>
          </reference>
        </references>
      </pivotArea>
    </format>
    <format dxfId="10750">
      <pivotArea dataOnly="0" labelOnly="1" outline="0" fieldPosition="0">
        <references count="2">
          <reference field="22" count="1" selected="0">
            <x v="255"/>
          </reference>
          <reference field="26" count="1">
            <x v="3"/>
          </reference>
        </references>
      </pivotArea>
    </format>
    <format dxfId="10751">
      <pivotArea dataOnly="0" labelOnly="1" outline="0" fieldPosition="0">
        <references count="2">
          <reference field="22" count="1" selected="0">
            <x v="256"/>
          </reference>
          <reference field="26" count="1">
            <x v="9"/>
          </reference>
        </references>
      </pivotArea>
    </format>
    <format dxfId="10752">
      <pivotArea dataOnly="0" labelOnly="1" outline="0" fieldPosition="0">
        <references count="2">
          <reference field="22" count="1" selected="0">
            <x v="257"/>
          </reference>
          <reference field="26" count="1">
            <x v="12"/>
          </reference>
        </references>
      </pivotArea>
    </format>
    <format dxfId="10753">
      <pivotArea dataOnly="0" labelOnly="1" outline="0" fieldPosition="0">
        <references count="2">
          <reference field="22" count="1" selected="0">
            <x v="258"/>
          </reference>
          <reference field="26" count="1">
            <x v="8"/>
          </reference>
        </references>
      </pivotArea>
    </format>
    <format dxfId="10754">
      <pivotArea dataOnly="0" labelOnly="1" outline="0" fieldPosition="0">
        <references count="2">
          <reference field="22" count="1" selected="0">
            <x v="259"/>
          </reference>
          <reference field="26" count="1">
            <x v="5"/>
          </reference>
        </references>
      </pivotArea>
    </format>
    <format dxfId="10755">
      <pivotArea dataOnly="0" labelOnly="1" outline="0" fieldPosition="0">
        <references count="2">
          <reference field="22" count="1" selected="0">
            <x v="260"/>
          </reference>
          <reference field="26" count="1">
            <x v="7"/>
          </reference>
        </references>
      </pivotArea>
    </format>
    <format dxfId="10756">
      <pivotArea dataOnly="0" labelOnly="1" outline="0" fieldPosition="0">
        <references count="2">
          <reference field="22" count="1" selected="0">
            <x v="261"/>
          </reference>
          <reference field="26" count="1">
            <x v="4"/>
          </reference>
        </references>
      </pivotArea>
    </format>
    <format dxfId="10757">
      <pivotArea dataOnly="0" labelOnly="1" outline="0" fieldPosition="0">
        <references count="2">
          <reference field="22" count="1" selected="0">
            <x v="262"/>
          </reference>
          <reference field="26" count="1">
            <x v="11"/>
          </reference>
        </references>
      </pivotArea>
    </format>
    <format dxfId="10758">
      <pivotArea dataOnly="0" labelOnly="1" outline="0" fieldPosition="0">
        <references count="2">
          <reference field="22" count="1" selected="0">
            <x v="263"/>
          </reference>
          <reference field="26" count="1">
            <x v="4"/>
          </reference>
        </references>
      </pivotArea>
    </format>
    <format dxfId="10759">
      <pivotArea dataOnly="0" labelOnly="1" outline="0" fieldPosition="0">
        <references count="2">
          <reference field="22" count="1" selected="0">
            <x v="264"/>
          </reference>
          <reference field="26" count="1">
            <x v="1"/>
          </reference>
        </references>
      </pivotArea>
    </format>
    <format dxfId="10760">
      <pivotArea dataOnly="0" labelOnly="1" outline="0" fieldPosition="0">
        <references count="2">
          <reference field="22" count="1" selected="0">
            <x v="265"/>
          </reference>
          <reference field="26" count="1">
            <x v="3"/>
          </reference>
        </references>
      </pivotArea>
    </format>
    <format dxfId="10761">
      <pivotArea dataOnly="0" labelOnly="1" outline="0" fieldPosition="0">
        <references count="2">
          <reference field="22" count="1" selected="0">
            <x v="266"/>
          </reference>
          <reference field="26" count="1">
            <x v="9"/>
          </reference>
        </references>
      </pivotArea>
    </format>
    <format dxfId="10762">
      <pivotArea dataOnly="0" labelOnly="1" outline="0" fieldPosition="0">
        <references count="2">
          <reference field="22" count="1" selected="0">
            <x v="267"/>
          </reference>
          <reference field="26" count="1">
            <x v="0"/>
          </reference>
        </references>
      </pivotArea>
    </format>
    <format dxfId="10763">
      <pivotArea dataOnly="0" labelOnly="1" outline="0" fieldPosition="0">
        <references count="2">
          <reference field="22" count="1" selected="0">
            <x v="268"/>
          </reference>
          <reference field="26" count="1">
            <x v="10"/>
          </reference>
        </references>
      </pivotArea>
    </format>
    <format dxfId="10764">
      <pivotArea dataOnly="0" labelOnly="1" outline="0" fieldPosition="0">
        <references count="2">
          <reference field="22" count="1" selected="0">
            <x v="269"/>
          </reference>
          <reference field="26" count="1">
            <x v="2"/>
          </reference>
        </references>
      </pivotArea>
    </format>
    <format dxfId="10765">
      <pivotArea dataOnly="0" labelOnly="1" outline="0" fieldPosition="0">
        <references count="2">
          <reference field="22" count="1" selected="0">
            <x v="270"/>
          </reference>
          <reference field="26" count="1">
            <x v="12"/>
          </reference>
        </references>
      </pivotArea>
    </format>
    <format dxfId="10766">
      <pivotArea dataOnly="0" labelOnly="1" outline="0" fieldPosition="0">
        <references count="2">
          <reference field="22" count="1" selected="0">
            <x v="271"/>
          </reference>
          <reference field="26" count="1">
            <x v="5"/>
          </reference>
        </references>
      </pivotArea>
    </format>
    <format dxfId="10767">
      <pivotArea dataOnly="0" labelOnly="1" outline="0" fieldPosition="0">
        <references count="2">
          <reference field="22" count="1" selected="0">
            <x v="272"/>
          </reference>
          <reference field="26" count="1">
            <x v="8"/>
          </reference>
        </references>
      </pivotArea>
    </format>
    <format dxfId="10768">
      <pivotArea dataOnly="0" labelOnly="1" outline="0" fieldPosition="0">
        <references count="2">
          <reference field="22" count="1" selected="0">
            <x v="273"/>
          </reference>
          <reference field="26" count="1">
            <x v="7"/>
          </reference>
        </references>
      </pivotArea>
    </format>
    <format dxfId="10769">
      <pivotArea dataOnly="0" labelOnly="1" outline="0" fieldPosition="0">
        <references count="2">
          <reference field="22" count="1" selected="0">
            <x v="274"/>
          </reference>
          <reference field="26" count="1">
            <x v="6"/>
          </reference>
        </references>
      </pivotArea>
    </format>
    <format dxfId="10770">
      <pivotArea dataOnly="0" labelOnly="1" outline="0" fieldPosition="0">
        <references count="2">
          <reference field="22" count="1" selected="0">
            <x v="275"/>
          </reference>
          <reference field="26" count="1">
            <x v="11"/>
          </reference>
        </references>
      </pivotArea>
    </format>
    <format dxfId="10771">
      <pivotArea dataOnly="0" labelOnly="1" outline="0" fieldPosition="0">
        <references count="2">
          <reference field="22" count="1" selected="0">
            <x v="276"/>
          </reference>
          <reference field="26" count="1">
            <x v="4"/>
          </reference>
        </references>
      </pivotArea>
    </format>
    <format dxfId="10772">
      <pivotArea dataOnly="0" labelOnly="1" outline="0" fieldPosition="0">
        <references count="2">
          <reference field="22" count="1" selected="0">
            <x v="277"/>
          </reference>
          <reference field="26" count="1">
            <x v="7"/>
          </reference>
        </references>
      </pivotArea>
    </format>
    <format dxfId="10773">
      <pivotArea dataOnly="0" labelOnly="1" outline="0" fieldPosition="0">
        <references count="2">
          <reference field="22" count="1" selected="0">
            <x v="278"/>
          </reference>
          <reference field="26" count="1">
            <x v="5"/>
          </reference>
        </references>
      </pivotArea>
    </format>
    <format dxfId="10774">
      <pivotArea dataOnly="0" labelOnly="1" outline="0" fieldPosition="0">
        <references count="2">
          <reference field="22" count="1" selected="0">
            <x v="279"/>
          </reference>
          <reference field="26" count="1">
            <x v="1"/>
          </reference>
        </references>
      </pivotArea>
    </format>
    <format dxfId="10775">
      <pivotArea dataOnly="0" labelOnly="1" outline="0" fieldPosition="0">
        <references count="2">
          <reference field="22" count="1" selected="0">
            <x v="280"/>
          </reference>
          <reference field="26" count="1">
            <x v="2"/>
          </reference>
        </references>
      </pivotArea>
    </format>
    <format dxfId="10776">
      <pivotArea dataOnly="0" labelOnly="1" outline="0" fieldPosition="0">
        <references count="2">
          <reference field="22" count="1" selected="0">
            <x v="281"/>
          </reference>
          <reference field="26" count="1">
            <x v="8"/>
          </reference>
        </references>
      </pivotArea>
    </format>
    <format dxfId="10777">
      <pivotArea dataOnly="0" labelOnly="1" outline="0" fieldPosition="0">
        <references count="2">
          <reference field="22" count="1" selected="0">
            <x v="282"/>
          </reference>
          <reference field="26" count="1">
            <x v="0"/>
          </reference>
        </references>
      </pivotArea>
    </format>
    <format dxfId="10778">
      <pivotArea dataOnly="0" labelOnly="1" outline="0" fieldPosition="0">
        <references count="2">
          <reference field="22" count="1" selected="0">
            <x v="283"/>
          </reference>
          <reference field="26" count="1">
            <x v="9"/>
          </reference>
        </references>
      </pivotArea>
    </format>
    <format dxfId="10779">
      <pivotArea dataOnly="0" labelOnly="1" outline="0" fieldPosition="0">
        <references count="2">
          <reference field="22" count="1" selected="0">
            <x v="284"/>
          </reference>
          <reference field="26" count="1">
            <x v="3"/>
          </reference>
        </references>
      </pivotArea>
    </format>
    <format dxfId="10780">
      <pivotArea dataOnly="0" labelOnly="1" outline="0" fieldPosition="0">
        <references count="2">
          <reference field="22" count="1" selected="0">
            <x v="285"/>
          </reference>
          <reference field="26" count="1">
            <x v="7"/>
          </reference>
        </references>
      </pivotArea>
    </format>
    <format dxfId="10781">
      <pivotArea dataOnly="0" labelOnly="1" outline="0" fieldPosition="0">
        <references count="2">
          <reference field="22" count="1" selected="0">
            <x v="286"/>
          </reference>
          <reference field="26" count="1">
            <x v="6"/>
          </reference>
        </references>
      </pivotArea>
    </format>
    <format dxfId="10782">
      <pivotArea dataOnly="0" labelOnly="1" outline="0" fieldPosition="0">
        <references count="2">
          <reference field="22" count="1" selected="0">
            <x v="287"/>
          </reference>
          <reference field="26" count="1">
            <x v="12"/>
          </reference>
        </references>
      </pivotArea>
    </format>
    <format dxfId="10783">
      <pivotArea dataOnly="0" labelOnly="1" outline="0" fieldPosition="0">
        <references count="2">
          <reference field="22" count="1" selected="0">
            <x v="288"/>
          </reference>
          <reference field="26" count="1">
            <x v="11"/>
          </reference>
        </references>
      </pivotArea>
    </format>
    <format dxfId="10784">
      <pivotArea dataOnly="0" labelOnly="1" outline="0" fieldPosition="0">
        <references count="2">
          <reference field="22" count="1" selected="0">
            <x v="292"/>
          </reference>
          <reference field="26" count="1">
            <x v="8"/>
          </reference>
        </references>
      </pivotArea>
    </format>
    <format dxfId="10785">
      <pivotArea dataOnly="0" labelOnly="1" outline="0" fieldPosition="0">
        <references count="2">
          <reference field="22" count="1" selected="0">
            <x v="293"/>
          </reference>
          <reference field="26" count="1">
            <x v="5"/>
          </reference>
        </references>
      </pivotArea>
    </format>
    <format dxfId="10786">
      <pivotArea dataOnly="0" labelOnly="1" outline="0" fieldPosition="0">
        <references count="2">
          <reference field="22" count="1" selected="0">
            <x v="294"/>
          </reference>
          <reference field="26" count="1">
            <x v="1"/>
          </reference>
        </references>
      </pivotArea>
    </format>
    <format dxfId="10787">
      <pivotArea dataOnly="0" labelOnly="1" outline="0" fieldPosition="0">
        <references count="2">
          <reference field="22" count="1" selected="0">
            <x v="295"/>
          </reference>
          <reference field="26" count="1">
            <x v="12"/>
          </reference>
        </references>
      </pivotArea>
    </format>
    <format dxfId="10788">
      <pivotArea dataOnly="0" labelOnly="1" outline="0" fieldPosition="0">
        <references count="2">
          <reference field="22" count="1" selected="0">
            <x v="296"/>
          </reference>
          <reference field="26" count="1">
            <x v="4"/>
          </reference>
        </references>
      </pivotArea>
    </format>
    <format dxfId="10789">
      <pivotArea dataOnly="0" labelOnly="1" outline="0" fieldPosition="0">
        <references count="2">
          <reference field="22" count="1" selected="0">
            <x v="297"/>
          </reference>
          <reference field="26" count="1">
            <x v="7"/>
          </reference>
        </references>
      </pivotArea>
    </format>
    <format dxfId="10790">
      <pivotArea dataOnly="0" labelOnly="1" outline="0" fieldPosition="0">
        <references count="2">
          <reference field="22" count="1" selected="0">
            <x v="298"/>
          </reference>
          <reference field="26" count="1">
            <x v="3"/>
          </reference>
        </references>
      </pivotArea>
    </format>
    <format dxfId="10791">
      <pivotArea dataOnly="0" labelOnly="1" outline="0" fieldPosition="0">
        <references count="2">
          <reference field="22" count="1" selected="0">
            <x v="299"/>
          </reference>
          <reference field="26" count="1">
            <x v="0"/>
          </reference>
        </references>
      </pivotArea>
    </format>
    <format dxfId="10792">
      <pivotArea dataOnly="0" labelOnly="1" outline="0" fieldPosition="0">
        <references count="2">
          <reference field="22" count="1" selected="0">
            <x v="300"/>
          </reference>
          <reference field="26" count="1">
            <x v="9"/>
          </reference>
        </references>
      </pivotArea>
    </format>
    <format dxfId="10793">
      <pivotArea dataOnly="0" labelOnly="1" outline="0" fieldPosition="0">
        <references count="2">
          <reference field="22" count="1" selected="0">
            <x v="301"/>
          </reference>
          <reference field="26" count="1">
            <x v="6"/>
          </reference>
        </references>
      </pivotArea>
    </format>
    <format dxfId="10794">
      <pivotArea dataOnly="0" labelOnly="1" outline="0" fieldPosition="0">
        <references count="2">
          <reference field="22" count="1" selected="0">
            <x v="302"/>
          </reference>
          <reference field="26" count="1">
            <x v="10"/>
          </reference>
        </references>
      </pivotArea>
    </format>
    <format dxfId="10795">
      <pivotArea dataOnly="0" labelOnly="1" outline="0" fieldPosition="0">
        <references count="2">
          <reference field="22" count="1" selected="0">
            <x v="304"/>
          </reference>
          <reference field="26" count="1">
            <x v="9"/>
          </reference>
        </references>
      </pivotArea>
    </format>
    <format dxfId="10796">
      <pivotArea dataOnly="0" labelOnly="1" outline="0" fieldPosition="0">
        <references count="2">
          <reference field="22" count="1" selected="0">
            <x v="305"/>
          </reference>
          <reference field="26" count="1">
            <x v="1"/>
          </reference>
        </references>
      </pivotArea>
    </format>
    <format dxfId="10797">
      <pivotArea dataOnly="0" labelOnly="1" outline="0" fieldPosition="0">
        <references count="2">
          <reference field="22" count="1" selected="0">
            <x v="306"/>
          </reference>
          <reference field="26" count="1">
            <x v="0"/>
          </reference>
        </references>
      </pivotArea>
    </format>
    <format dxfId="10798">
      <pivotArea dataOnly="0" labelOnly="1" outline="0" fieldPosition="0">
        <references count="2">
          <reference field="22" count="1" selected="0">
            <x v="307"/>
          </reference>
          <reference field="26" count="1">
            <x v="2"/>
          </reference>
        </references>
      </pivotArea>
    </format>
    <format dxfId="10799">
      <pivotArea dataOnly="0" labelOnly="1" outline="0" fieldPosition="0">
        <references count="2">
          <reference field="22" count="1" selected="0">
            <x v="308"/>
          </reference>
          <reference field="26" count="1">
            <x v="5"/>
          </reference>
        </references>
      </pivotArea>
    </format>
    <format dxfId="10800">
      <pivotArea dataOnly="0" labelOnly="1" outline="0" fieldPosition="0">
        <references count="2">
          <reference field="22" count="1" selected="0">
            <x v="309"/>
          </reference>
          <reference field="26" count="1">
            <x v="8"/>
          </reference>
        </references>
      </pivotArea>
    </format>
    <format dxfId="10801">
      <pivotArea dataOnly="0" labelOnly="1" outline="0" fieldPosition="0">
        <references count="2">
          <reference field="22" count="1" selected="0">
            <x v="310"/>
          </reference>
          <reference field="26" count="1">
            <x v="3"/>
          </reference>
        </references>
      </pivotArea>
    </format>
    <format dxfId="10802">
      <pivotArea dataOnly="0" labelOnly="1" outline="0" fieldPosition="0">
        <references count="2">
          <reference field="22" count="1" selected="0">
            <x v="311"/>
          </reference>
          <reference field="26" count="1">
            <x v="12"/>
          </reference>
        </references>
      </pivotArea>
    </format>
    <format dxfId="10803">
      <pivotArea dataOnly="0" labelOnly="1" outline="0" fieldPosition="0">
        <references count="2">
          <reference field="22" count="1" selected="0">
            <x v="312"/>
          </reference>
          <reference field="26" count="1">
            <x v="6"/>
          </reference>
        </references>
      </pivotArea>
    </format>
    <format dxfId="10804">
      <pivotArea dataOnly="0" labelOnly="1" outline="0" fieldPosition="0">
        <references count="2">
          <reference field="22" count="1" selected="0">
            <x v="313"/>
          </reference>
          <reference field="26" count="1">
            <x v="7"/>
          </reference>
        </references>
      </pivotArea>
    </format>
    <format dxfId="10805">
      <pivotArea dataOnly="0" labelOnly="1" outline="0" fieldPosition="0">
        <references count="2">
          <reference field="22" count="1" selected="0">
            <x v="314"/>
          </reference>
          <reference field="26" count="1">
            <x v="11"/>
          </reference>
        </references>
      </pivotArea>
    </format>
    <format dxfId="10806">
      <pivotArea dataOnly="0" labelOnly="1" outline="0" fieldPosition="0">
        <references count="3">
          <reference field="22" count="1" selected="0">
            <x v="0"/>
          </reference>
          <reference field="25" count="3">
            <x v="5"/>
            <x v="6"/>
            <x v="7"/>
          </reference>
          <reference field="26" count="1" selected="0">
            <x v="1"/>
          </reference>
        </references>
      </pivotArea>
    </format>
    <format dxfId="10807">
      <pivotArea dataOnly="0" labelOnly="1" outline="0" fieldPosition="0">
        <references count="3">
          <reference field="22" count="1" selected="0">
            <x v="1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08">
      <pivotArea dataOnly="0" labelOnly="1" outline="0" fieldPosition="0">
        <references count="3">
          <reference field="22" count="1" selected="0">
            <x v="2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09">
      <pivotArea dataOnly="0" labelOnly="1" outline="0" fieldPosition="0">
        <references count="3">
          <reference field="22" count="1" selected="0">
            <x v="3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10">
      <pivotArea dataOnly="0" labelOnly="1" outline="0" fieldPosition="0">
        <references count="3">
          <reference field="22" count="1" selected="0">
            <x v="4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11">
      <pivotArea dataOnly="0" labelOnly="1" outline="0" fieldPosition="0">
        <references count="3">
          <reference field="22" count="1" selected="0">
            <x v="5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12">
      <pivotArea dataOnly="0" labelOnly="1" outline="0" fieldPosition="0">
        <references count="3">
          <reference field="22" count="1" selected="0">
            <x v="6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13">
      <pivotArea dataOnly="0" labelOnly="1" outline="0" fieldPosition="0">
        <references count="3">
          <reference field="22" count="1" selected="0">
            <x v="7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814">
      <pivotArea dataOnly="0" labelOnly="1" outline="0" fieldPosition="0">
        <references count="3">
          <reference field="22" count="1" selected="0">
            <x v="8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15">
      <pivotArea dataOnly="0" labelOnly="1" outline="0" fieldPosition="0">
        <references count="3">
          <reference field="22" count="1" selected="0">
            <x v="9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816">
      <pivotArea dataOnly="0" labelOnly="1" outline="0" fieldPosition="0">
        <references count="3">
          <reference field="22" count="1" selected="0">
            <x v="10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0817">
      <pivotArea dataOnly="0" labelOnly="1" outline="0" fieldPosition="0">
        <references count="3">
          <reference field="22" count="1" selected="0">
            <x v="11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18">
      <pivotArea dataOnly="0" labelOnly="1" outline="0" fieldPosition="0">
        <references count="3">
          <reference field="22" count="1" selected="0">
            <x v="12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19">
      <pivotArea dataOnly="0" labelOnly="1" outline="0" fieldPosition="0">
        <references count="3">
          <reference field="22" count="1" selected="0">
            <x v="13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820">
      <pivotArea dataOnly="0" labelOnly="1" outline="0" fieldPosition="0">
        <references count="3">
          <reference field="22" count="1" selected="0">
            <x v="14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21">
      <pivotArea dataOnly="0" labelOnly="1" outline="0" fieldPosition="0">
        <references count="3">
          <reference field="22" count="1" selected="0">
            <x v="1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22">
      <pivotArea dataOnly="0" labelOnly="1" outline="0" fieldPosition="0">
        <references count="3">
          <reference field="22" count="1" selected="0">
            <x v="16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23">
      <pivotArea dataOnly="0" labelOnly="1" outline="0" fieldPosition="0">
        <references count="3">
          <reference field="22" count="1" selected="0">
            <x v="17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24">
      <pivotArea dataOnly="0" labelOnly="1" outline="0" fieldPosition="0">
        <references count="3">
          <reference field="22" count="1" selected="0">
            <x v="18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25">
      <pivotArea dataOnly="0" labelOnly="1" outline="0" fieldPosition="0">
        <references count="3">
          <reference field="22" count="1" selected="0">
            <x v="19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26">
      <pivotArea dataOnly="0" labelOnly="1" outline="0" fieldPosition="0">
        <references count="3">
          <reference field="22" count="1" selected="0">
            <x v="20"/>
          </reference>
          <reference field="25" count="2">
            <x v="32"/>
            <x v="33"/>
          </reference>
          <reference field="26" count="1" selected="0">
            <x v="12"/>
          </reference>
        </references>
      </pivotArea>
    </format>
    <format dxfId="10827">
      <pivotArea dataOnly="0" labelOnly="1" outline="0" fieldPosition="0">
        <references count="3">
          <reference field="22" count="1" selected="0">
            <x v="21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28">
      <pivotArea dataOnly="0" labelOnly="1" outline="0" fieldPosition="0">
        <references count="3">
          <reference field="22" count="1" selected="0">
            <x v="22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29">
      <pivotArea dataOnly="0" labelOnly="1" outline="0" fieldPosition="0">
        <references count="3">
          <reference field="22" count="1" selected="0">
            <x v="23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30">
      <pivotArea dataOnly="0" labelOnly="1" outline="0" fieldPosition="0">
        <references count="3">
          <reference field="22" count="1" selected="0">
            <x v="24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31">
      <pivotArea dataOnly="0" labelOnly="1" outline="0" fieldPosition="0">
        <references count="3">
          <reference field="22" count="1" selected="0">
            <x v="25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32">
      <pivotArea dataOnly="0" labelOnly="1" outline="0" fieldPosition="0">
        <references count="3">
          <reference field="22" count="1" selected="0">
            <x v="26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33">
      <pivotArea dataOnly="0" labelOnly="1" outline="0" fieldPosition="0">
        <references count="3">
          <reference field="22" count="1" selected="0">
            <x v="27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34">
      <pivotArea dataOnly="0" labelOnly="1" outline="0" fieldPosition="0">
        <references count="3">
          <reference field="22" count="1" selected="0">
            <x v="28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35">
      <pivotArea dataOnly="0" labelOnly="1" outline="0" fieldPosition="0">
        <references count="3">
          <reference field="22" count="1" selected="0">
            <x v="29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836">
      <pivotArea dataOnly="0" labelOnly="1" outline="0" fieldPosition="0">
        <references count="3">
          <reference field="22" count="1" selected="0">
            <x v="30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37">
      <pivotArea dataOnly="0" labelOnly="1" outline="0" fieldPosition="0">
        <references count="3">
          <reference field="22" count="1" selected="0">
            <x v="31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38">
      <pivotArea dataOnly="0" labelOnly="1" outline="0" fieldPosition="0">
        <references count="3">
          <reference field="22" count="1" selected="0">
            <x v="32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839">
      <pivotArea dataOnly="0" labelOnly="1" outline="0" fieldPosition="0">
        <references count="3">
          <reference field="22" count="1" selected="0">
            <x v="33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40">
      <pivotArea dataOnly="0" labelOnly="1" outline="0" fieldPosition="0">
        <references count="3">
          <reference field="22" count="1" selected="0">
            <x v="34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41">
      <pivotArea dataOnly="0" labelOnly="1" outline="0" fieldPosition="0">
        <references count="3">
          <reference field="22" count="1" selected="0">
            <x v="35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42">
      <pivotArea dataOnly="0" labelOnly="1" outline="0" fieldPosition="0">
        <references count="3">
          <reference field="22" count="1" selected="0">
            <x v="36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843">
      <pivotArea dataOnly="0" labelOnly="1" outline="0" fieldPosition="0">
        <references count="3">
          <reference field="22" count="1" selected="0">
            <x v="37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44">
      <pivotArea dataOnly="0" labelOnly="1" outline="0" fieldPosition="0">
        <references count="3">
          <reference field="22" count="1" selected="0">
            <x v="38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45">
      <pivotArea dataOnly="0" labelOnly="1" outline="0" fieldPosition="0">
        <references count="3">
          <reference field="22" count="1" selected="0">
            <x v="3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46">
      <pivotArea dataOnly="0" labelOnly="1" outline="0" fieldPosition="0">
        <references count="3">
          <reference field="22" count="1" selected="0">
            <x v="4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47">
      <pivotArea dataOnly="0" labelOnly="1" outline="0" fieldPosition="0">
        <references count="3">
          <reference field="22" count="1" selected="0">
            <x v="41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848">
      <pivotArea dataOnly="0" labelOnly="1" outline="0" fieldPosition="0">
        <references count="3">
          <reference field="22" count="1" selected="0">
            <x v="42"/>
          </reference>
          <reference field="25" count="3">
            <x v="31"/>
            <x v="32"/>
            <x v="34"/>
          </reference>
          <reference field="26" count="1" selected="0">
            <x v="12"/>
          </reference>
        </references>
      </pivotArea>
    </format>
    <format dxfId="10849">
      <pivotArea dataOnly="0" labelOnly="1" outline="0" fieldPosition="0">
        <references count="3">
          <reference field="22" count="1" selected="0">
            <x v="43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50">
      <pivotArea dataOnly="0" labelOnly="1" outline="0" fieldPosition="0">
        <references count="3">
          <reference field="22" count="1" selected="0">
            <x v="44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51">
      <pivotArea dataOnly="0" labelOnly="1" outline="0" fieldPosition="0">
        <references count="3">
          <reference field="22" count="1" selected="0">
            <x v="4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52">
      <pivotArea dataOnly="0" labelOnly="1" outline="0" fieldPosition="0">
        <references count="3">
          <reference field="22" count="1" selected="0">
            <x v="46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53">
      <pivotArea dataOnly="0" labelOnly="1" outline="0" fieldPosition="0">
        <references count="3">
          <reference field="22" count="1" selected="0">
            <x v="47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54">
      <pivotArea dataOnly="0" labelOnly="1" outline="0" fieldPosition="0">
        <references count="3">
          <reference field="22" count="1" selected="0">
            <x v="48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55">
      <pivotArea dataOnly="0" labelOnly="1" outline="0" fieldPosition="0">
        <references count="3">
          <reference field="22" count="1" selected="0">
            <x v="49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56">
      <pivotArea dataOnly="0" labelOnly="1" outline="0" fieldPosition="0">
        <references count="3">
          <reference field="22" count="1" selected="0">
            <x v="50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57">
      <pivotArea dataOnly="0" labelOnly="1" outline="0" fieldPosition="0">
        <references count="3">
          <reference field="22" count="1" selected="0">
            <x v="51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58">
      <pivotArea dataOnly="0" labelOnly="1" outline="0" fieldPosition="0">
        <references count="3">
          <reference field="22" count="1" selected="0">
            <x v="52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59">
      <pivotArea dataOnly="0" labelOnly="1" outline="0" fieldPosition="0">
        <references count="3">
          <reference field="22" count="1" selected="0">
            <x v="5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60">
      <pivotArea dataOnly="0" labelOnly="1" outline="0" fieldPosition="0">
        <references count="3">
          <reference field="22" count="1" selected="0">
            <x v="54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61">
      <pivotArea dataOnly="0" labelOnly="1" outline="0" fieldPosition="0">
        <references count="3">
          <reference field="22" count="1" selected="0">
            <x v="5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62">
      <pivotArea dataOnly="0" labelOnly="1" outline="0" fieldPosition="0">
        <references count="3">
          <reference field="22" count="1" selected="0">
            <x v="56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63">
      <pivotArea dataOnly="0" labelOnly="1" outline="0" fieldPosition="0">
        <references count="3">
          <reference field="22" count="1" selected="0">
            <x v="57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864">
      <pivotArea dataOnly="0" labelOnly="1" outline="0" fieldPosition="0">
        <references count="3">
          <reference field="22" count="1" selected="0">
            <x v="58"/>
          </reference>
          <reference field="25" count="1">
            <x v="32"/>
          </reference>
          <reference field="26" count="1" selected="0">
            <x v="12"/>
          </reference>
        </references>
      </pivotArea>
    </format>
    <format dxfId="10865">
      <pivotArea dataOnly="0" labelOnly="1" outline="0" fieldPosition="0">
        <references count="3">
          <reference field="22" count="1" selected="0">
            <x v="59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66">
      <pivotArea dataOnly="0" labelOnly="1" outline="0" fieldPosition="0">
        <references count="3">
          <reference field="22" count="1" selected="0">
            <x v="60"/>
          </reference>
          <reference field="25" count="5">
            <x v="8"/>
            <x v="9"/>
            <x v="10"/>
            <x v="11"/>
            <x v="35"/>
          </reference>
          <reference field="26" count="1" selected="0">
            <x v="2"/>
          </reference>
        </references>
      </pivotArea>
    </format>
    <format dxfId="10867">
      <pivotArea dataOnly="0" labelOnly="1" outline="0" fieldPosition="0">
        <references count="3">
          <reference field="22" count="1" selected="0">
            <x v="61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68">
      <pivotArea dataOnly="0" labelOnly="1" outline="0" fieldPosition="0">
        <references count="3">
          <reference field="22" count="1" selected="0">
            <x v="62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69">
      <pivotArea dataOnly="0" labelOnly="1" outline="0" fieldPosition="0">
        <references count="3">
          <reference field="22" count="1" selected="0">
            <x v="63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70">
      <pivotArea dataOnly="0" labelOnly="1" outline="0" fieldPosition="0">
        <references count="3">
          <reference field="22" count="1" selected="0">
            <x v="64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871">
      <pivotArea dataOnly="0" labelOnly="1" outline="0" fieldPosition="0">
        <references count="3">
          <reference field="22" count="1" selected="0">
            <x v="65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72">
      <pivotArea dataOnly="0" labelOnly="1" outline="0" fieldPosition="0">
        <references count="3">
          <reference field="22" count="1" selected="0">
            <x v="66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73">
      <pivotArea dataOnly="0" labelOnly="1" outline="0" fieldPosition="0">
        <references count="3">
          <reference field="22" count="1" selected="0">
            <x v="67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74">
      <pivotArea dataOnly="0" labelOnly="1" outline="0" fieldPosition="0">
        <references count="3">
          <reference field="22" count="1" selected="0">
            <x v="68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75">
      <pivotArea dataOnly="0" labelOnly="1" outline="0" fieldPosition="0">
        <references count="3">
          <reference field="22" count="1" selected="0">
            <x v="69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876">
      <pivotArea dataOnly="0" labelOnly="1" outline="0" fieldPosition="0">
        <references count="3">
          <reference field="22" count="1" selected="0">
            <x v="70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77">
      <pivotArea dataOnly="0" labelOnly="1" outline="0" fieldPosition="0">
        <references count="3">
          <reference field="22" count="1" selected="0">
            <x v="71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78">
      <pivotArea dataOnly="0" labelOnly="1" outline="0" fieldPosition="0">
        <references count="3">
          <reference field="22" count="1" selected="0">
            <x v="72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79">
      <pivotArea dataOnly="0" labelOnly="1" outline="0" fieldPosition="0">
        <references count="3">
          <reference field="22" count="1" selected="0">
            <x v="7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80">
      <pivotArea dataOnly="0" labelOnly="1" outline="0" fieldPosition="0">
        <references count="3">
          <reference field="22" count="1" selected="0">
            <x v="74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881">
      <pivotArea dataOnly="0" labelOnly="1" outline="0" fieldPosition="0">
        <references count="3">
          <reference field="22" count="1" selected="0">
            <x v="75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882">
      <pivotArea dataOnly="0" labelOnly="1" outline="0" fieldPosition="0">
        <references count="3">
          <reference field="22" count="1" selected="0">
            <x v="76"/>
          </reference>
          <reference field="25" count="3">
            <x v="3"/>
            <x v="27"/>
            <x v="28"/>
          </reference>
          <reference field="26" count="1" selected="0">
            <x v="9"/>
          </reference>
        </references>
      </pivotArea>
    </format>
    <format dxfId="10883">
      <pivotArea dataOnly="0" labelOnly="1" outline="0" fieldPosition="0">
        <references count="3">
          <reference field="22" count="1" selected="0">
            <x v="77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84">
      <pivotArea dataOnly="0" labelOnly="1" outline="0" fieldPosition="0">
        <references count="3">
          <reference field="22" count="1" selected="0">
            <x v="78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85">
      <pivotArea dataOnly="0" labelOnly="1" outline="0" fieldPosition="0">
        <references count="3">
          <reference field="22" count="1" selected="0">
            <x v="7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86">
      <pivotArea dataOnly="0" labelOnly="1" outline="0" fieldPosition="0">
        <references count="3">
          <reference field="22" count="1" selected="0">
            <x v="80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87">
      <pivotArea dataOnly="0" labelOnly="1" outline="0" fieldPosition="0">
        <references count="3">
          <reference field="22" count="1" selected="0">
            <x v="81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88">
      <pivotArea dataOnly="0" labelOnly="1" outline="0" fieldPosition="0">
        <references count="3">
          <reference field="22" count="1" selected="0">
            <x v="82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889">
      <pivotArea dataOnly="0" labelOnly="1" outline="0" fieldPosition="0">
        <references count="3">
          <reference field="22" count="1" selected="0">
            <x v="8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90">
      <pivotArea dataOnly="0" labelOnly="1" outline="0" fieldPosition="0">
        <references count="3">
          <reference field="22" count="1" selected="0">
            <x v="84"/>
          </reference>
          <reference field="25" count="4">
            <x v="31"/>
            <x v="32"/>
            <x v="34"/>
            <x v="36"/>
          </reference>
          <reference field="26" count="1" selected="0">
            <x v="12"/>
          </reference>
        </references>
      </pivotArea>
    </format>
    <format dxfId="10891">
      <pivotArea dataOnly="0" labelOnly="1" outline="0" fieldPosition="0">
        <references count="3">
          <reference field="22" count="1" selected="0">
            <x v="85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892">
      <pivotArea dataOnly="0" labelOnly="1" outline="0" fieldPosition="0">
        <references count="3">
          <reference field="22" count="1" selected="0">
            <x v="86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893">
      <pivotArea dataOnly="0" labelOnly="1" outline="0" fieldPosition="0">
        <references count="3">
          <reference field="22" count="1" selected="0">
            <x v="87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894">
      <pivotArea dataOnly="0" labelOnly="1" outline="0" fieldPosition="0">
        <references count="3">
          <reference field="22" count="1" selected="0">
            <x v="88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895">
      <pivotArea dataOnly="0" labelOnly="1" outline="0" fieldPosition="0">
        <references count="3">
          <reference field="22" count="1" selected="0">
            <x v="89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896">
      <pivotArea dataOnly="0" labelOnly="1" outline="0" fieldPosition="0">
        <references count="3">
          <reference field="22" count="1" selected="0">
            <x v="90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897">
      <pivotArea dataOnly="0" labelOnly="1" outline="0" fieldPosition="0">
        <references count="3">
          <reference field="22" count="1" selected="0">
            <x v="91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898">
      <pivotArea dataOnly="0" labelOnly="1" outline="0" fieldPosition="0">
        <references count="3">
          <reference field="22" count="1" selected="0">
            <x v="92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899">
      <pivotArea dataOnly="0" labelOnly="1" outline="0" fieldPosition="0">
        <references count="3">
          <reference field="22" count="1" selected="0">
            <x v="93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00">
      <pivotArea dataOnly="0" labelOnly="1" outline="0" fieldPosition="0">
        <references count="3">
          <reference field="22" count="1" selected="0">
            <x v="94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901">
      <pivotArea dataOnly="0" labelOnly="1" outline="0" fieldPosition="0">
        <references count="3">
          <reference field="22" count="1" selected="0">
            <x v="95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902">
      <pivotArea dataOnly="0" labelOnly="1" outline="0" fieldPosition="0">
        <references count="3">
          <reference field="22" count="1" selected="0">
            <x v="96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0903">
      <pivotArea dataOnly="0" labelOnly="1" outline="0" fieldPosition="0">
        <references count="3">
          <reference field="22" count="1" selected="0">
            <x v="97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904">
      <pivotArea dataOnly="0" labelOnly="1" outline="0" fieldPosition="0">
        <references count="3">
          <reference field="22" count="1" selected="0">
            <x v="99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05">
      <pivotArea dataOnly="0" labelOnly="1" outline="0" fieldPosition="0">
        <references count="3">
          <reference field="22" count="1" selected="0">
            <x v="98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06">
      <pivotArea dataOnly="0" labelOnly="1" outline="0" fieldPosition="0">
        <references count="3">
          <reference field="22" count="1" selected="0">
            <x v="100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07">
      <pivotArea dataOnly="0" labelOnly="1" outline="0" fieldPosition="0">
        <references count="3">
          <reference field="22" count="1" selected="0">
            <x v="101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08">
      <pivotArea dataOnly="0" labelOnly="1" outline="0" fieldPosition="0">
        <references count="3">
          <reference field="22" count="1" selected="0">
            <x v="102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09">
      <pivotArea dataOnly="0" labelOnly="1" outline="0" fieldPosition="0">
        <references count="3">
          <reference field="22" count="1" selected="0">
            <x v="103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910">
      <pivotArea dataOnly="0" labelOnly="1" outline="0" fieldPosition="0">
        <references count="3">
          <reference field="22" count="1" selected="0">
            <x v="104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11">
      <pivotArea dataOnly="0" labelOnly="1" outline="0" fieldPosition="0">
        <references count="3">
          <reference field="22" count="1" selected="0">
            <x v="10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12">
      <pivotArea dataOnly="0" labelOnly="1" outline="0" fieldPosition="0">
        <references count="3">
          <reference field="22" count="1" selected="0">
            <x v="106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913">
      <pivotArea dataOnly="0" labelOnly="1" outline="0" fieldPosition="0">
        <references count="3">
          <reference field="22" count="1" selected="0">
            <x v="10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14">
      <pivotArea dataOnly="0" labelOnly="1" outline="0" fieldPosition="0">
        <references count="3">
          <reference field="22" count="1" selected="0">
            <x v="108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915">
      <pivotArea dataOnly="0" labelOnly="1" outline="0" fieldPosition="0">
        <references count="3">
          <reference field="22" count="1" selected="0">
            <x v="109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16">
      <pivotArea dataOnly="0" labelOnly="1" outline="0" fieldPosition="0">
        <references count="3">
          <reference field="22" count="1" selected="0">
            <x v="110"/>
          </reference>
          <reference field="25" count="2">
            <x v="29"/>
            <x v="37"/>
          </reference>
          <reference field="26" count="1" selected="0">
            <x v="10"/>
          </reference>
        </references>
      </pivotArea>
    </format>
    <format dxfId="10917">
      <pivotArea dataOnly="0" labelOnly="1" outline="0" fieldPosition="0">
        <references count="3">
          <reference field="22" count="1" selected="0">
            <x v="111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18">
      <pivotArea dataOnly="0" labelOnly="1" outline="0" fieldPosition="0">
        <references count="3">
          <reference field="22" count="1" selected="0">
            <x v="112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19">
      <pivotArea dataOnly="0" labelOnly="1" outline="0" fieldPosition="0">
        <references count="3">
          <reference field="22" count="1" selected="0">
            <x v="113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20">
      <pivotArea dataOnly="0" labelOnly="1" outline="0" fieldPosition="0">
        <references count="3">
          <reference field="22" count="1" selected="0">
            <x v="114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921">
      <pivotArea dataOnly="0" labelOnly="1" outline="0" fieldPosition="0">
        <references count="3">
          <reference field="22" count="1" selected="0">
            <x v="11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22">
      <pivotArea dataOnly="0" labelOnly="1" outline="0" fieldPosition="0">
        <references count="3">
          <reference field="22" count="1" selected="0">
            <x v="116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923">
      <pivotArea dataOnly="0" labelOnly="1" outline="0" fieldPosition="0">
        <references count="3">
          <reference field="22" count="1" selected="0">
            <x v="11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24">
      <pivotArea dataOnly="0" labelOnly="1" outline="0" fieldPosition="0">
        <references count="3">
          <reference field="22" count="1" selected="0">
            <x v="118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25">
      <pivotArea dataOnly="0" labelOnly="1" outline="0" fieldPosition="0">
        <references count="3">
          <reference field="22" count="1" selected="0">
            <x v="119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26">
      <pivotArea dataOnly="0" labelOnly="1" outline="0" fieldPosition="0">
        <references count="3">
          <reference field="22" count="1" selected="0">
            <x v="120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27">
      <pivotArea dataOnly="0" labelOnly="1" outline="0" fieldPosition="0">
        <references count="3">
          <reference field="22" count="1" selected="0">
            <x v="121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28">
      <pivotArea dataOnly="0" labelOnly="1" outline="0" fieldPosition="0">
        <references count="3">
          <reference field="22" count="1" selected="0">
            <x v="122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929">
      <pivotArea dataOnly="0" labelOnly="1" outline="0" fieldPosition="0">
        <references count="3">
          <reference field="22" count="1" selected="0">
            <x v="12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30">
      <pivotArea dataOnly="0" labelOnly="1" outline="0" fieldPosition="0">
        <references count="3">
          <reference field="22" count="1" selected="0">
            <x v="124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31">
      <pivotArea dataOnly="0" labelOnly="1" outline="0" fieldPosition="0">
        <references count="3">
          <reference field="22" count="1" selected="0">
            <x v="125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32">
      <pivotArea dataOnly="0" labelOnly="1" outline="0" fieldPosition="0">
        <references count="3">
          <reference field="22" count="1" selected="0">
            <x v="126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33">
      <pivotArea dataOnly="0" labelOnly="1" outline="0" fieldPosition="0">
        <references count="3">
          <reference field="22" count="1" selected="0">
            <x v="127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34">
      <pivotArea dataOnly="0" labelOnly="1" outline="0" fieldPosition="0">
        <references count="3">
          <reference field="22" count="1" selected="0">
            <x v="128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35">
      <pivotArea dataOnly="0" labelOnly="1" outline="0" fieldPosition="0">
        <references count="3">
          <reference field="22" count="1" selected="0">
            <x v="12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36">
      <pivotArea dataOnly="0" labelOnly="1" outline="0" fieldPosition="0">
        <references count="3">
          <reference field="22" count="1" selected="0">
            <x v="13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37">
      <pivotArea dataOnly="0" labelOnly="1" outline="0" fieldPosition="0">
        <references count="3">
          <reference field="22" count="1" selected="0">
            <x v="131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38">
      <pivotArea dataOnly="0" labelOnly="1" outline="0" fieldPosition="0">
        <references count="3">
          <reference field="22" count="1" selected="0">
            <x v="132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39">
      <pivotArea dataOnly="0" labelOnly="1" outline="0" fieldPosition="0">
        <references count="3">
          <reference field="22" count="1" selected="0">
            <x v="133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940">
      <pivotArea dataOnly="0" labelOnly="1" outline="0" fieldPosition="0">
        <references count="3">
          <reference field="22" count="1" selected="0">
            <x v="134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41">
      <pivotArea dataOnly="0" labelOnly="1" outline="0" fieldPosition="0">
        <references count="3">
          <reference field="22" count="1" selected="0">
            <x v="135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42">
      <pivotArea dataOnly="0" labelOnly="1" outline="0" fieldPosition="0">
        <references count="3">
          <reference field="22" count="1" selected="0">
            <x v="136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43">
      <pivotArea dataOnly="0" labelOnly="1" outline="0" fieldPosition="0">
        <references count="3">
          <reference field="22" count="1" selected="0">
            <x v="137"/>
          </reference>
          <reference field="25" count="1">
            <x v="38"/>
          </reference>
          <reference field="26" count="1" selected="0">
            <x v="12"/>
          </reference>
        </references>
      </pivotArea>
    </format>
    <format dxfId="10944">
      <pivotArea dataOnly="0" labelOnly="1" outline="0" fieldPosition="0">
        <references count="3">
          <reference field="22" count="1" selected="0">
            <x v="138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945">
      <pivotArea dataOnly="0" labelOnly="1" outline="0" fieldPosition="0">
        <references count="3">
          <reference field="22" count="1" selected="0">
            <x v="139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46">
      <pivotArea dataOnly="0" labelOnly="1" outline="0" fieldPosition="0">
        <references count="3">
          <reference field="22" count="1" selected="0">
            <x v="140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947">
      <pivotArea dataOnly="0" labelOnly="1" outline="0" fieldPosition="0">
        <references count="3">
          <reference field="22" count="1" selected="0">
            <x v="141"/>
          </reference>
          <reference field="25" count="3">
            <x v="39"/>
            <x v="40"/>
            <x v="41"/>
          </reference>
          <reference field="26" count="1" selected="0">
            <x v="13"/>
          </reference>
        </references>
      </pivotArea>
    </format>
    <format dxfId="10948">
      <pivotArea dataOnly="0" labelOnly="1" outline="0" fieldPosition="0">
        <references count="3">
          <reference field="22" count="1" selected="0">
            <x v="142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949">
      <pivotArea dataOnly="0" labelOnly="1" outline="0" fieldPosition="0">
        <references count="3">
          <reference field="22" count="1" selected="0">
            <x v="14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50">
      <pivotArea dataOnly="0" labelOnly="1" outline="0" fieldPosition="0">
        <references count="3">
          <reference field="22" count="1" selected="0">
            <x v="144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51">
      <pivotArea dataOnly="0" labelOnly="1" outline="0" fieldPosition="0">
        <references count="3">
          <reference field="22" count="1" selected="0">
            <x v="145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52">
      <pivotArea dataOnly="0" labelOnly="1" outline="0" fieldPosition="0">
        <references count="3">
          <reference field="22" count="1" selected="0">
            <x v="146"/>
          </reference>
          <reference field="25" count="4">
            <x v="15"/>
            <x v="16"/>
            <x v="17"/>
            <x v="55"/>
          </reference>
          <reference field="26" count="1" selected="0">
            <x v="4"/>
          </reference>
        </references>
      </pivotArea>
    </format>
    <format dxfId="10953">
      <pivotArea dataOnly="0" labelOnly="1" outline="0" fieldPosition="0">
        <references count="3">
          <reference field="22" count="1" selected="0">
            <x v="147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54">
      <pivotArea dataOnly="0" labelOnly="1" outline="0" fieldPosition="0">
        <references count="3">
          <reference field="22" count="1" selected="0">
            <x v="148"/>
          </reference>
          <reference field="25" count="2">
            <x v="29"/>
            <x v="37"/>
          </reference>
          <reference field="26" count="1" selected="0">
            <x v="10"/>
          </reference>
        </references>
      </pivotArea>
    </format>
    <format dxfId="10955">
      <pivotArea dataOnly="0" labelOnly="1" outline="0" fieldPosition="0">
        <references count="3">
          <reference field="22" count="1" selected="0">
            <x v="149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56">
      <pivotArea dataOnly="0" labelOnly="1" outline="0" fieldPosition="0">
        <references count="3">
          <reference field="22" count="1" selected="0">
            <x v="150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57">
      <pivotArea dataOnly="0" labelOnly="1" outline="0" fieldPosition="0">
        <references count="3">
          <reference field="22" count="1" selected="0">
            <x v="151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58">
      <pivotArea dataOnly="0" labelOnly="1" outline="0" fieldPosition="0">
        <references count="3">
          <reference field="22" count="1" selected="0">
            <x v="152"/>
          </reference>
          <reference field="25" count="3">
            <x v="2"/>
            <x v="3"/>
            <x v="4"/>
          </reference>
          <reference field="26" count="1" selected="0">
            <x v="17"/>
          </reference>
        </references>
      </pivotArea>
    </format>
    <format dxfId="10959">
      <pivotArea dataOnly="0" labelOnly="1" outline="0" fieldPosition="0">
        <references count="3">
          <reference field="22" count="1" selected="0">
            <x v="153"/>
          </reference>
          <reference field="25" count="1">
            <x v="43"/>
          </reference>
          <reference field="26" count="1" selected="0">
            <x v="14"/>
          </reference>
        </references>
      </pivotArea>
    </format>
    <format dxfId="10960">
      <pivotArea dataOnly="0" labelOnly="1" outline="0" fieldPosition="0">
        <references count="3">
          <reference field="22" count="1" selected="0">
            <x v="154"/>
          </reference>
          <reference field="25" count="1">
            <x v="56"/>
          </reference>
          <reference field="26" count="1" selected="0">
            <x v="15"/>
          </reference>
        </references>
      </pivotArea>
    </format>
    <format dxfId="10961">
      <pivotArea dataOnly="0" labelOnly="1" outline="0" fieldPosition="0">
        <references count="3">
          <reference field="22" count="1" selected="0">
            <x v="155"/>
          </reference>
          <reference field="25" count="1">
            <x v="43"/>
          </reference>
          <reference field="26" count="1" selected="0">
            <x v="16"/>
          </reference>
        </references>
      </pivotArea>
    </format>
    <format dxfId="10962">
      <pivotArea dataOnly="0" labelOnly="1" outline="0" fieldPosition="0">
        <references count="3">
          <reference field="22" count="1" selected="0">
            <x v="156"/>
          </reference>
          <reference field="25" count="3">
            <x v="3"/>
            <x v="4"/>
            <x v="29"/>
          </reference>
          <reference field="26" count="1" selected="0">
            <x v="18"/>
          </reference>
        </references>
      </pivotArea>
    </format>
    <format dxfId="10963">
      <pivotArea dataOnly="0" labelOnly="1" outline="0" fieldPosition="0">
        <references count="3">
          <reference field="22" count="1" selected="0">
            <x v="157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964">
      <pivotArea dataOnly="0" labelOnly="1" outline="0" fieldPosition="0">
        <references count="3">
          <reference field="22" count="1" selected="0">
            <x v="158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65">
      <pivotArea dataOnly="0" labelOnly="1" outline="0" fieldPosition="0">
        <references count="3">
          <reference field="22" count="1" selected="0">
            <x v="159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0966">
      <pivotArea dataOnly="0" labelOnly="1" outline="0" fieldPosition="0">
        <references count="3">
          <reference field="22" count="1" selected="0">
            <x v="16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67">
      <pivotArea dataOnly="0" labelOnly="1" outline="0" fieldPosition="0">
        <references count="3">
          <reference field="22" count="1" selected="0">
            <x v="161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68">
      <pivotArea dataOnly="0" labelOnly="1" outline="0" fieldPosition="0">
        <references count="3">
          <reference field="22" count="1" selected="0">
            <x v="162"/>
          </reference>
          <reference field="25" count="3">
            <x v="27"/>
            <x v="28"/>
            <x v="42"/>
          </reference>
          <reference field="26" count="1" selected="0">
            <x v="9"/>
          </reference>
        </references>
      </pivotArea>
    </format>
    <format dxfId="10969">
      <pivotArea dataOnly="0" labelOnly="1" outline="0" fieldPosition="0">
        <references count="3">
          <reference field="22" count="1" selected="0">
            <x v="163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70">
      <pivotArea dataOnly="0" labelOnly="1" outline="0" fieldPosition="0">
        <references count="3">
          <reference field="22" count="1" selected="0">
            <x v="164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0971">
      <pivotArea dataOnly="0" labelOnly="1" outline="0" fieldPosition="0">
        <references count="3">
          <reference field="22" count="1" selected="0">
            <x v="165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72">
      <pivotArea dataOnly="0" labelOnly="1" outline="0" fieldPosition="0">
        <references count="3">
          <reference field="22" count="1" selected="0">
            <x v="166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73">
      <pivotArea dataOnly="0" labelOnly="1" outline="0" fieldPosition="0">
        <references count="3">
          <reference field="22" count="1" selected="0">
            <x v="16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74">
      <pivotArea dataOnly="0" labelOnly="1" outline="0" fieldPosition="0">
        <references count="3">
          <reference field="22" count="1" selected="0">
            <x v="16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75">
      <pivotArea dataOnly="0" labelOnly="1" outline="0" fieldPosition="0">
        <references count="3">
          <reference field="22" count="1" selected="0">
            <x v="17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76">
      <pivotArea dataOnly="0" labelOnly="1" outline="0" fieldPosition="0">
        <references count="3">
          <reference field="22" count="1" selected="0">
            <x v="171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77">
      <pivotArea dataOnly="0" labelOnly="1" outline="0" fieldPosition="0">
        <references count="3">
          <reference field="22" count="1" selected="0">
            <x v="172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78">
      <pivotArea dataOnly="0" labelOnly="1" outline="0" fieldPosition="0">
        <references count="3">
          <reference field="22" count="1" selected="0">
            <x v="173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0979">
      <pivotArea dataOnly="0" labelOnly="1" outline="0" fieldPosition="0">
        <references count="3">
          <reference field="22" count="1" selected="0">
            <x v="174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80">
      <pivotArea dataOnly="0" labelOnly="1" outline="0" fieldPosition="0">
        <references count="3">
          <reference field="22" count="1" selected="0">
            <x v="175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81">
      <pivotArea dataOnly="0" labelOnly="1" outline="0" fieldPosition="0">
        <references count="3">
          <reference field="22" count="1" selected="0">
            <x v="176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0982">
      <pivotArea dataOnly="0" labelOnly="1" outline="0" fieldPosition="0">
        <references count="3">
          <reference field="22" count="1" selected="0">
            <x v="177"/>
          </reference>
          <reference field="25" count="3">
            <x v="31"/>
            <x v="32"/>
            <x v="34"/>
          </reference>
          <reference field="26" count="1" selected="0">
            <x v="12"/>
          </reference>
        </references>
      </pivotArea>
    </format>
    <format dxfId="10983">
      <pivotArea dataOnly="0" labelOnly="1" outline="0" fieldPosition="0">
        <references count="3">
          <reference field="22" count="1" selected="0">
            <x v="178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84">
      <pivotArea dataOnly="0" labelOnly="1" outline="0" fieldPosition="0">
        <references count="3">
          <reference field="22" count="1" selected="0">
            <x v="179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985">
      <pivotArea dataOnly="0" labelOnly="1" outline="0" fieldPosition="0">
        <references count="3">
          <reference field="22" count="1" selected="0">
            <x v="180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86">
      <pivotArea dataOnly="0" labelOnly="1" outline="0" fieldPosition="0">
        <references count="3">
          <reference field="22" count="1" selected="0">
            <x v="181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87">
      <pivotArea dataOnly="0" labelOnly="1" outline="0" fieldPosition="0">
        <references count="3">
          <reference field="22" count="1" selected="0">
            <x v="182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0988">
      <pivotArea dataOnly="0" labelOnly="1" outline="0" fieldPosition="0">
        <references count="3">
          <reference field="22" count="1" selected="0">
            <x v="183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89">
      <pivotArea dataOnly="0" labelOnly="1" outline="0" fieldPosition="0">
        <references count="3">
          <reference field="22" count="1" selected="0">
            <x v="184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90">
      <pivotArea dataOnly="0" labelOnly="1" outline="0" fieldPosition="0">
        <references count="3">
          <reference field="22" count="1" selected="0">
            <x v="185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0991">
      <pivotArea dataOnly="0" labelOnly="1" outline="0" fieldPosition="0">
        <references count="3">
          <reference field="22" count="1" selected="0">
            <x v="186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0992">
      <pivotArea dataOnly="0" labelOnly="1" outline="0" fieldPosition="0">
        <references count="3">
          <reference field="22" count="1" selected="0">
            <x v="18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0993">
      <pivotArea dataOnly="0" labelOnly="1" outline="0" fieldPosition="0">
        <references count="3">
          <reference field="22" count="1" selected="0">
            <x v="188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0994">
      <pivotArea dataOnly="0" labelOnly="1" outline="0" fieldPosition="0">
        <references count="3">
          <reference field="22" count="1" selected="0">
            <x v="189"/>
          </reference>
          <reference field="25" count="3">
            <x v="29"/>
            <x v="37"/>
            <x v="43"/>
          </reference>
          <reference field="26" count="1" selected="0">
            <x v="10"/>
          </reference>
        </references>
      </pivotArea>
    </format>
    <format dxfId="10995">
      <pivotArea dataOnly="0" labelOnly="1" outline="0" fieldPosition="0">
        <references count="3">
          <reference field="22" count="1" selected="0">
            <x v="190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0996">
      <pivotArea dataOnly="0" labelOnly="1" outline="0" fieldPosition="0">
        <references count="3">
          <reference field="22" count="1" selected="0">
            <x v="191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0997">
      <pivotArea dataOnly="0" labelOnly="1" outline="0" fieldPosition="0">
        <references count="3">
          <reference field="22" count="1" selected="0">
            <x v="192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0998">
      <pivotArea dataOnly="0" labelOnly="1" outline="0" fieldPosition="0">
        <references count="3">
          <reference field="22" count="1" selected="0">
            <x v="193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0999">
      <pivotArea dataOnly="0" labelOnly="1" outline="0" fieldPosition="0">
        <references count="3">
          <reference field="22" count="1" selected="0">
            <x v="194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00">
      <pivotArea dataOnly="0" labelOnly="1" outline="0" fieldPosition="0">
        <references count="3">
          <reference field="22" count="1" selected="0">
            <x v="195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01">
      <pivotArea dataOnly="0" labelOnly="1" outline="0" fieldPosition="0">
        <references count="3">
          <reference field="22" count="1" selected="0">
            <x v="196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02">
      <pivotArea dataOnly="0" labelOnly="1" outline="0" fieldPosition="0">
        <references count="3">
          <reference field="22" count="1" selected="0">
            <x v="197"/>
          </reference>
          <reference field="25" count="2">
            <x v="32"/>
            <x v="33"/>
          </reference>
          <reference field="26" count="1" selected="0">
            <x v="12"/>
          </reference>
        </references>
      </pivotArea>
    </format>
    <format dxfId="11003">
      <pivotArea dataOnly="0" labelOnly="1" outline="0" fieldPosition="0">
        <references count="3">
          <reference field="22" count="1" selected="0">
            <x v="198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04">
      <pivotArea dataOnly="0" labelOnly="1" outline="0" fieldPosition="0">
        <references count="3">
          <reference field="22" count="1" selected="0">
            <x v="199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05">
      <pivotArea dataOnly="0" labelOnly="1" outline="0" fieldPosition="0">
        <references count="3">
          <reference field="22" count="1" selected="0">
            <x v="200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06">
      <pivotArea dataOnly="0" labelOnly="1" outline="0" fieldPosition="0">
        <references count="3">
          <reference field="22" count="1" selected="0">
            <x v="201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07">
      <pivotArea dataOnly="0" labelOnly="1" outline="0" fieldPosition="0">
        <references count="3">
          <reference field="22" count="1" selected="0">
            <x v="202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08">
      <pivotArea dataOnly="0" labelOnly="1" outline="0" fieldPosition="0">
        <references count="3">
          <reference field="22" count="1" selected="0">
            <x v="203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09">
      <pivotArea dataOnly="0" labelOnly="1" outline="0" fieldPosition="0">
        <references count="3">
          <reference field="22" count="1" selected="0">
            <x v="204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10">
      <pivotArea dataOnly="0" labelOnly="1" outline="0" fieldPosition="0">
        <references count="3">
          <reference field="22" count="1" selected="0">
            <x v="205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11">
      <pivotArea dataOnly="0" labelOnly="1" outline="0" fieldPosition="0">
        <references count="3">
          <reference field="22" count="1" selected="0">
            <x v="206"/>
          </reference>
          <reference field="25" count="1">
            <x v="33"/>
          </reference>
          <reference field="26" count="1" selected="0">
            <x v="12"/>
          </reference>
        </references>
      </pivotArea>
    </format>
    <format dxfId="11012">
      <pivotArea dataOnly="0" labelOnly="1" outline="0" fieldPosition="0">
        <references count="3">
          <reference field="22" count="1" selected="0">
            <x v="207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13">
      <pivotArea dataOnly="0" labelOnly="1" outline="0" fieldPosition="0">
        <references count="3">
          <reference field="22" count="1" selected="0">
            <x v="208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14">
      <pivotArea dataOnly="0" labelOnly="1" outline="0" fieldPosition="0">
        <references count="3">
          <reference field="22" count="1" selected="0">
            <x v="209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15">
      <pivotArea dataOnly="0" labelOnly="1" outline="0" fieldPosition="0">
        <references count="3">
          <reference field="22" count="1" selected="0">
            <x v="21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16">
      <pivotArea dataOnly="0" labelOnly="1" outline="0" fieldPosition="0">
        <references count="3">
          <reference field="22" count="1" selected="0">
            <x v="211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17">
      <pivotArea dataOnly="0" labelOnly="1" outline="0" fieldPosition="0">
        <references count="3">
          <reference field="22" count="1" selected="0">
            <x v="212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18">
      <pivotArea dataOnly="0" labelOnly="1" outline="0" fieldPosition="0">
        <references count="3">
          <reference field="22" count="1" selected="0">
            <x v="213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19">
      <pivotArea dataOnly="0" labelOnly="1" outline="0" fieldPosition="0">
        <references count="3">
          <reference field="22" count="1" selected="0">
            <x v="214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20">
      <pivotArea dataOnly="0" labelOnly="1" outline="0" fieldPosition="0">
        <references count="3">
          <reference field="22" count="1" selected="0">
            <x v="215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21">
      <pivotArea dataOnly="0" labelOnly="1" outline="0" fieldPosition="0">
        <references count="3">
          <reference field="22" count="1" selected="0">
            <x v="216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1022">
      <pivotArea dataOnly="0" labelOnly="1" outline="0" fieldPosition="0">
        <references count="3">
          <reference field="22" count="1" selected="0">
            <x v="217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1023">
      <pivotArea dataOnly="0" labelOnly="1" outline="0" fieldPosition="0">
        <references count="3">
          <reference field="22" count="1" selected="0">
            <x v="218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24">
      <pivotArea dataOnly="0" labelOnly="1" outline="0" fieldPosition="0">
        <references count="3">
          <reference field="22" count="1" selected="0">
            <x v="21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25">
      <pivotArea dataOnly="0" labelOnly="1" outline="0" fieldPosition="0">
        <references count="3">
          <reference field="22" count="1" selected="0">
            <x v="220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26">
      <pivotArea dataOnly="0" labelOnly="1" outline="0" fieldPosition="0">
        <references count="3">
          <reference field="22" count="1" selected="0">
            <x v="221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27">
      <pivotArea dataOnly="0" labelOnly="1" outline="0" fieldPosition="0">
        <references count="3">
          <reference field="22" count="1" selected="0">
            <x v="222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28">
      <pivotArea dataOnly="0" labelOnly="1" outline="0" fieldPosition="0">
        <references count="3">
          <reference field="22" count="1" selected="0">
            <x v="223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29">
      <pivotArea dataOnly="0" labelOnly="1" outline="0" fieldPosition="0">
        <references count="3">
          <reference field="22" count="1" selected="0">
            <x v="224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30">
      <pivotArea dataOnly="0" labelOnly="1" outline="0" fieldPosition="0">
        <references count="3">
          <reference field="22" count="1" selected="0">
            <x v="225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31">
      <pivotArea dataOnly="0" labelOnly="1" outline="0" fieldPosition="0">
        <references count="3">
          <reference field="22" count="1" selected="0">
            <x v="226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1032">
      <pivotArea dataOnly="0" labelOnly="1" outline="0" fieldPosition="0">
        <references count="3">
          <reference field="22" count="1" selected="0">
            <x v="227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33">
      <pivotArea dataOnly="0" labelOnly="1" outline="0" fieldPosition="0">
        <references count="3">
          <reference field="22" count="1" selected="0">
            <x v="228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34">
      <pivotArea dataOnly="0" labelOnly="1" outline="0" fieldPosition="0">
        <references count="3">
          <reference field="22" count="1" selected="0">
            <x v="229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035">
      <pivotArea dataOnly="0" labelOnly="1" outline="0" fieldPosition="0">
        <references count="3">
          <reference field="22" count="1" selected="0">
            <x v="230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1036">
      <pivotArea dataOnly="0" labelOnly="1" outline="0" fieldPosition="0">
        <references count="3">
          <reference field="22" count="1" selected="0">
            <x v="231"/>
          </reference>
          <reference field="25" count="3">
            <x v="4"/>
            <x v="15"/>
            <x v="16"/>
          </reference>
          <reference field="26" count="1" selected="0">
            <x v="3"/>
          </reference>
        </references>
      </pivotArea>
    </format>
    <format dxfId="11037">
      <pivotArea dataOnly="0" labelOnly="1" outline="0" fieldPosition="0">
        <references count="3">
          <reference field="22" count="1" selected="0">
            <x v="232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38">
      <pivotArea dataOnly="0" labelOnly="1" outline="0" fieldPosition="0">
        <references count="3">
          <reference field="22" count="1" selected="0">
            <x v="233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39">
      <pivotArea dataOnly="0" labelOnly="1" outline="0" fieldPosition="0">
        <references count="3">
          <reference field="22" count="1" selected="0">
            <x v="234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40">
      <pivotArea dataOnly="0" labelOnly="1" outline="0" fieldPosition="0">
        <references count="3">
          <reference field="22" count="1" selected="0">
            <x v="235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41">
      <pivotArea dataOnly="0" labelOnly="1" outline="0" fieldPosition="0">
        <references count="3">
          <reference field="22" count="1" selected="0">
            <x v="236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42">
      <pivotArea dataOnly="0" labelOnly="1" outline="0" fieldPosition="0">
        <references count="3">
          <reference field="22" count="1" selected="0">
            <x v="237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43">
      <pivotArea dataOnly="0" labelOnly="1" outline="0" fieldPosition="0">
        <references count="3">
          <reference field="22" count="1" selected="0">
            <x v="238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44">
      <pivotArea dataOnly="0" labelOnly="1" outline="0" fieldPosition="0">
        <references count="3">
          <reference field="22" count="1" selected="0">
            <x v="239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45">
      <pivotArea dataOnly="0" labelOnly="1" outline="0" fieldPosition="0">
        <references count="3">
          <reference field="22" count="1" selected="0">
            <x v="240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46">
      <pivotArea dataOnly="0" labelOnly="1" outline="0" fieldPosition="0">
        <references count="3">
          <reference field="22" count="1" selected="0">
            <x v="241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47">
      <pivotArea dataOnly="0" labelOnly="1" outline="0" fieldPosition="0">
        <references count="3">
          <reference field="22" count="1" selected="0">
            <x v="242"/>
          </reference>
          <reference field="25" count="3">
            <x v="27"/>
            <x v="28"/>
            <x v="44"/>
          </reference>
          <reference field="26" count="1" selected="0">
            <x v="9"/>
          </reference>
        </references>
      </pivotArea>
    </format>
    <format dxfId="11048">
      <pivotArea dataOnly="0" labelOnly="1" outline="0" fieldPosition="0">
        <references count="3">
          <reference field="22" count="1" selected="0">
            <x v="243"/>
          </reference>
          <reference field="25" count="7">
            <x v="0"/>
            <x v="1"/>
            <x v="2"/>
            <x v="3"/>
            <x v="4"/>
            <x v="12"/>
            <x v="45"/>
          </reference>
          <reference field="26" count="1" selected="0">
            <x v="0"/>
          </reference>
        </references>
      </pivotArea>
    </format>
    <format dxfId="11049">
      <pivotArea dataOnly="0" labelOnly="1" outline="0" fieldPosition="0">
        <references count="3">
          <reference field="22" count="1" selected="0">
            <x v="244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50">
      <pivotArea dataOnly="0" labelOnly="1" outline="0" fieldPosition="0">
        <references count="3">
          <reference field="22" count="1" selected="0">
            <x v="245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51">
      <pivotArea dataOnly="0" labelOnly="1" outline="0" fieldPosition="0">
        <references count="3">
          <reference field="22" count="1" selected="0">
            <x v="246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52">
      <pivotArea dataOnly="0" labelOnly="1" outline="0" fieldPosition="0">
        <references count="3">
          <reference field="22" count="1" selected="0">
            <x v="24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53">
      <pivotArea dataOnly="0" labelOnly="1" outline="0" fieldPosition="0">
        <references count="3">
          <reference field="22" count="1" selected="0">
            <x v="248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54">
      <pivotArea dataOnly="0" labelOnly="1" outline="0" fieldPosition="0">
        <references count="3">
          <reference field="22" count="1" selected="0">
            <x v="249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055">
      <pivotArea dataOnly="0" labelOnly="1" outline="0" fieldPosition="0">
        <references count="3">
          <reference field="22" count="1" selected="0">
            <x v="250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56">
      <pivotArea dataOnly="0" labelOnly="1" outline="0" fieldPosition="0">
        <references count="3">
          <reference field="22" count="1" selected="0">
            <x v="251"/>
          </reference>
          <reference field="25" count="2">
            <x v="31"/>
            <x v="32"/>
          </reference>
          <reference field="26" count="1" selected="0">
            <x v="12"/>
          </reference>
        </references>
      </pivotArea>
    </format>
    <format dxfId="11057">
      <pivotArea dataOnly="0" labelOnly="1" outline="0" fieldPosition="0">
        <references count="3">
          <reference field="22" count="1" selected="0">
            <x v="252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58">
      <pivotArea dataOnly="0" labelOnly="1" outline="0" fieldPosition="0">
        <references count="3">
          <reference field="22" count="1" selected="0">
            <x v="253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59">
      <pivotArea dataOnly="0" labelOnly="1" outline="0" fieldPosition="0">
        <references count="3">
          <reference field="22" count="1" selected="0">
            <x v="254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60">
      <pivotArea dataOnly="0" labelOnly="1" outline="0" fieldPosition="0">
        <references count="3">
          <reference field="22" count="1" selected="0">
            <x v="255"/>
          </reference>
          <reference field="25" count="7">
            <x v="12"/>
            <x v="13"/>
            <x v="14"/>
            <x v="46"/>
            <x v="47"/>
            <x v="48"/>
            <x v="49"/>
          </reference>
          <reference field="26" count="1" selected="0">
            <x v="3"/>
          </reference>
        </references>
      </pivotArea>
    </format>
    <format dxfId="11061">
      <pivotArea dataOnly="0" labelOnly="1" outline="0" fieldPosition="0">
        <references count="3">
          <reference field="22" count="1" selected="0">
            <x v="256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62">
      <pivotArea dataOnly="0" labelOnly="1" outline="0" fieldPosition="0">
        <references count="3">
          <reference field="22" count="1" selected="0">
            <x v="257"/>
          </reference>
          <reference field="25" count="4">
            <x v="31"/>
            <x v="32"/>
            <x v="36"/>
            <x v="50"/>
          </reference>
          <reference field="26" count="1" selected="0">
            <x v="12"/>
          </reference>
        </references>
      </pivotArea>
    </format>
    <format dxfId="11063">
      <pivotArea dataOnly="0" labelOnly="1" outline="0" fieldPosition="0">
        <references count="3">
          <reference field="22" count="1" selected="0">
            <x v="258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64">
      <pivotArea dataOnly="0" labelOnly="1" outline="0" fieldPosition="0">
        <references count="3">
          <reference field="22" count="1" selected="0">
            <x v="259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65">
      <pivotArea dataOnly="0" labelOnly="1" outline="0" fieldPosition="0">
        <references count="3">
          <reference field="22" count="1" selected="0">
            <x v="260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66">
      <pivotArea dataOnly="0" labelOnly="1" outline="0" fieldPosition="0">
        <references count="3">
          <reference field="22" count="1" selected="0">
            <x v="261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1067">
      <pivotArea dataOnly="0" labelOnly="1" outline="0" fieldPosition="0">
        <references count="3">
          <reference field="22" count="1" selected="0">
            <x v="262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068">
      <pivotArea dataOnly="0" labelOnly="1" outline="0" fieldPosition="0">
        <references count="3">
          <reference field="22" count="1" selected="0">
            <x v="263"/>
          </reference>
          <reference field="25" count="1">
            <x v="33"/>
          </reference>
          <reference field="26" count="1" selected="0">
            <x v="4"/>
          </reference>
        </references>
      </pivotArea>
    </format>
    <format dxfId="11069">
      <pivotArea dataOnly="0" labelOnly="1" outline="0" fieldPosition="0">
        <references count="3">
          <reference field="22" count="1" selected="0">
            <x v="264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70">
      <pivotArea dataOnly="0" labelOnly="1" outline="0" fieldPosition="0">
        <references count="3">
          <reference field="22" count="1" selected="0">
            <x v="265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71">
      <pivotArea dataOnly="0" labelOnly="1" outline="0" fieldPosition="0">
        <references count="3">
          <reference field="22" count="1" selected="0">
            <x v="266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72">
      <pivotArea dataOnly="0" labelOnly="1" outline="0" fieldPosition="0">
        <references count="3">
          <reference field="22" count="1" selected="0">
            <x v="267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73">
      <pivotArea dataOnly="0" labelOnly="1" outline="0" fieldPosition="0">
        <references count="3">
          <reference field="22" count="1" selected="0">
            <x v="268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074">
      <pivotArea dataOnly="0" labelOnly="1" outline="0" fieldPosition="0">
        <references count="3">
          <reference field="22" count="1" selected="0">
            <x v="269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75">
      <pivotArea dataOnly="0" labelOnly="1" outline="0" fieldPosition="0">
        <references count="3">
          <reference field="22" count="1" selected="0">
            <x v="270"/>
          </reference>
          <reference field="25" count="1">
            <x v="51"/>
          </reference>
          <reference field="26" count="1" selected="0">
            <x v="12"/>
          </reference>
        </references>
      </pivotArea>
    </format>
    <format dxfId="11076">
      <pivotArea dataOnly="0" labelOnly="1" outline="0" fieldPosition="0">
        <references count="3">
          <reference field="22" count="1" selected="0">
            <x v="271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77">
      <pivotArea dataOnly="0" labelOnly="1" outline="0" fieldPosition="0">
        <references count="3">
          <reference field="22" count="1" selected="0">
            <x v="272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78">
      <pivotArea dataOnly="0" labelOnly="1" outline="0" fieldPosition="0">
        <references count="3">
          <reference field="22" count="1" selected="0">
            <x v="27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79">
      <pivotArea dataOnly="0" labelOnly="1" outline="0" fieldPosition="0">
        <references count="3">
          <reference field="22" count="1" selected="0">
            <x v="274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1080">
      <pivotArea dataOnly="0" labelOnly="1" outline="0" fieldPosition="0">
        <references count="3">
          <reference field="22" count="1" selected="0">
            <x v="275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081">
      <pivotArea dataOnly="0" labelOnly="1" outline="0" fieldPosition="0">
        <references count="3">
          <reference field="22" count="1" selected="0">
            <x v="276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1082">
      <pivotArea dataOnly="0" labelOnly="1" outline="0" fieldPosition="0">
        <references count="3">
          <reference field="22" count="1" selected="0">
            <x v="277"/>
          </reference>
          <reference field="25" count="1">
            <x v="33"/>
          </reference>
          <reference field="26" count="1" selected="0">
            <x v="7"/>
          </reference>
        </references>
      </pivotArea>
    </format>
    <format dxfId="11083">
      <pivotArea dataOnly="0" labelOnly="1" outline="0" fieldPosition="0">
        <references count="3">
          <reference field="22" count="1" selected="0">
            <x v="278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84">
      <pivotArea dataOnly="0" labelOnly="1" outline="0" fieldPosition="0">
        <references count="3">
          <reference field="22" count="1" selected="0">
            <x v="279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85">
      <pivotArea dataOnly="0" labelOnly="1" outline="0" fieldPosition="0">
        <references count="3">
          <reference field="22" count="1" selected="0">
            <x v="280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086">
      <pivotArea dataOnly="0" labelOnly="1" outline="0" fieldPosition="0">
        <references count="3">
          <reference field="22" count="1" selected="0">
            <x v="281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87">
      <pivotArea dataOnly="0" labelOnly="1" outline="0" fieldPosition="0">
        <references count="3">
          <reference field="22" count="1" selected="0">
            <x v="282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088">
      <pivotArea dataOnly="0" labelOnly="1" outline="0" fieldPosition="0">
        <references count="3">
          <reference field="22" count="1" selected="0">
            <x v="283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089">
      <pivotArea dataOnly="0" labelOnly="1" outline="0" fieldPosition="0">
        <references count="3">
          <reference field="22" count="1" selected="0">
            <x v="284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090">
      <pivotArea dataOnly="0" labelOnly="1" outline="0" fieldPosition="0">
        <references count="3">
          <reference field="22" count="1" selected="0">
            <x v="285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091">
      <pivotArea dataOnly="0" labelOnly="1" outline="0" fieldPosition="0">
        <references count="3">
          <reference field="22" count="1" selected="0">
            <x v="286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1092">
      <pivotArea dataOnly="0" labelOnly="1" outline="0" fieldPosition="0">
        <references count="3">
          <reference field="22" count="1" selected="0">
            <x v="287"/>
          </reference>
          <reference field="25" count="1">
            <x v="32"/>
          </reference>
          <reference field="26" count="1" selected="0">
            <x v="12"/>
          </reference>
        </references>
      </pivotArea>
    </format>
    <format dxfId="11093">
      <pivotArea dataOnly="0" labelOnly="1" outline="0" fieldPosition="0">
        <references count="3">
          <reference field="22" count="1" selected="0">
            <x v="288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094">
      <pivotArea dataOnly="0" labelOnly="1" outline="0" fieldPosition="0">
        <references count="3">
          <reference field="22" count="1" selected="0">
            <x v="292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095">
      <pivotArea dataOnly="0" labelOnly="1" outline="0" fieldPosition="0">
        <references count="3">
          <reference field="22" count="1" selected="0">
            <x v="293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096">
      <pivotArea dataOnly="0" labelOnly="1" outline="0" fieldPosition="0">
        <references count="3">
          <reference field="22" count="1" selected="0">
            <x v="294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097">
      <pivotArea dataOnly="0" labelOnly="1" outline="0" fieldPosition="0">
        <references count="3">
          <reference field="22" count="1" selected="0">
            <x v="295"/>
          </reference>
          <reference field="25" count="1">
            <x v="52"/>
          </reference>
          <reference field="26" count="1" selected="0">
            <x v="12"/>
          </reference>
        </references>
      </pivotArea>
    </format>
    <format dxfId="11098">
      <pivotArea dataOnly="0" labelOnly="1" outline="0" fieldPosition="0">
        <references count="3">
          <reference field="22" count="1" selected="0">
            <x v="296"/>
          </reference>
          <reference field="25" count="3">
            <x v="15"/>
            <x v="16"/>
            <x v="17"/>
          </reference>
          <reference field="26" count="1" selected="0">
            <x v="4"/>
          </reference>
        </references>
      </pivotArea>
    </format>
    <format dxfId="11099">
      <pivotArea dataOnly="0" labelOnly="1" outline="0" fieldPosition="0">
        <references count="3">
          <reference field="22" count="1" selected="0">
            <x v="297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100">
      <pivotArea dataOnly="0" labelOnly="1" outline="0" fieldPosition="0">
        <references count="3">
          <reference field="22" count="1" selected="0">
            <x v="298"/>
          </reference>
          <reference field="25" count="3">
            <x v="12"/>
            <x v="13"/>
            <x v="14"/>
          </reference>
          <reference field="26" count="1" selected="0">
            <x v="3"/>
          </reference>
        </references>
      </pivotArea>
    </format>
    <format dxfId="11101">
      <pivotArea dataOnly="0" labelOnly="1" outline="0" fieldPosition="0">
        <references count="3">
          <reference field="22" count="1" selected="0">
            <x v="299"/>
          </reference>
          <reference field="25" count="5">
            <x v="0"/>
            <x v="1"/>
            <x v="2"/>
            <x v="3"/>
            <x v="4"/>
          </reference>
          <reference field="26" count="1" selected="0">
            <x v="0"/>
          </reference>
        </references>
      </pivotArea>
    </format>
    <format dxfId="11102">
      <pivotArea dataOnly="0" labelOnly="1" outline="0" fieldPosition="0">
        <references count="3">
          <reference field="22" count="1" selected="0">
            <x v="300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103">
      <pivotArea dataOnly="0" labelOnly="1" outline="0" fieldPosition="0">
        <references count="3">
          <reference field="22" count="1" selected="0">
            <x v="301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1104">
      <pivotArea dataOnly="0" labelOnly="1" outline="0" fieldPosition="0">
        <references count="3">
          <reference field="22" count="1" selected="0">
            <x v="302"/>
          </reference>
          <reference field="25" count="1">
            <x v="29"/>
          </reference>
          <reference field="26" count="1" selected="0">
            <x v="10"/>
          </reference>
        </references>
      </pivotArea>
    </format>
    <format dxfId="11105">
      <pivotArea dataOnly="0" labelOnly="1" outline="0" fieldPosition="0">
        <references count="3">
          <reference field="22" count="1" selected="0">
            <x v="303"/>
          </reference>
          <reference field="25" count="2">
            <x v="53"/>
            <x v="54"/>
          </reference>
          <reference field="26" count="1" selected="0">
            <x v="10"/>
          </reference>
        </references>
      </pivotArea>
    </format>
    <format dxfId="11106">
      <pivotArea dataOnly="0" labelOnly="1" outline="0" fieldPosition="0">
        <references count="3">
          <reference field="22" count="1" selected="0">
            <x v="304"/>
          </reference>
          <reference field="25" count="2">
            <x v="27"/>
            <x v="28"/>
          </reference>
          <reference field="26" count="1" selected="0">
            <x v="9"/>
          </reference>
        </references>
      </pivotArea>
    </format>
    <format dxfId="11107">
      <pivotArea dataOnly="0" labelOnly="1" outline="0" fieldPosition="0">
        <references count="3">
          <reference field="22" count="1" selected="0">
            <x v="305"/>
          </reference>
          <reference field="25" count="2">
            <x v="5"/>
            <x v="7"/>
          </reference>
          <reference field="26" count="1" selected="0">
            <x v="1"/>
          </reference>
        </references>
      </pivotArea>
    </format>
    <format dxfId="11108">
      <pivotArea dataOnly="0" labelOnly="1" outline="0" fieldPosition="0">
        <references count="3">
          <reference field="22" count="1" selected="0">
            <x v="306"/>
          </reference>
          <reference field="25" count="6">
            <x v="0"/>
            <x v="1"/>
            <x v="2"/>
            <x v="3"/>
            <x v="4"/>
            <x v="45"/>
          </reference>
          <reference field="26" count="1" selected="0">
            <x v="0"/>
          </reference>
        </references>
      </pivotArea>
    </format>
    <format dxfId="11109">
      <pivotArea dataOnly="0" labelOnly="1" outline="0" fieldPosition="0">
        <references count="3">
          <reference field="22" count="1" selected="0">
            <x v="307"/>
          </reference>
          <reference field="25" count="4">
            <x v="8"/>
            <x v="9"/>
            <x v="10"/>
            <x v="11"/>
          </reference>
          <reference field="26" count="1" selected="0">
            <x v="2"/>
          </reference>
        </references>
      </pivotArea>
    </format>
    <format dxfId="11110">
      <pivotArea dataOnly="0" labelOnly="1" outline="0" fieldPosition="0">
        <references count="3">
          <reference field="22" count="1" selected="0">
            <x v="308"/>
          </reference>
          <reference field="25" count="2">
            <x v="18"/>
            <x v="19"/>
          </reference>
          <reference field="26" count="1" selected="0">
            <x v="5"/>
          </reference>
        </references>
      </pivotArea>
    </format>
    <format dxfId="11111">
      <pivotArea dataOnly="0" labelOnly="1" outline="0" fieldPosition="0">
        <references count="3">
          <reference field="22" count="1" selected="0">
            <x v="309"/>
          </reference>
          <reference field="25" count="4">
            <x v="23"/>
            <x v="24"/>
            <x v="25"/>
            <x v="26"/>
          </reference>
          <reference field="26" count="1" selected="0">
            <x v="8"/>
          </reference>
        </references>
      </pivotArea>
    </format>
    <format dxfId="11112">
      <pivotArea dataOnly="0" labelOnly="1" outline="0" fieldPosition="0">
        <references count="3">
          <reference field="22" count="1" selected="0">
            <x v="310"/>
          </reference>
          <reference field="25" count="4">
            <x v="12"/>
            <x v="13"/>
            <x v="14"/>
            <x v="49"/>
          </reference>
          <reference field="26" count="1" selected="0">
            <x v="3"/>
          </reference>
        </references>
      </pivotArea>
    </format>
    <format dxfId="11113">
      <pivotArea dataOnly="0" labelOnly="1" outline="0" fieldPosition="0">
        <references count="3">
          <reference field="22" count="1" selected="0">
            <x v="311"/>
          </reference>
          <reference field="25" count="3">
            <x v="31"/>
            <x v="32"/>
            <x v="34"/>
          </reference>
          <reference field="26" count="1" selected="0">
            <x v="12"/>
          </reference>
        </references>
      </pivotArea>
    </format>
    <format dxfId="11114">
      <pivotArea dataOnly="0" labelOnly="1" outline="0" fieldPosition="0">
        <references count="3">
          <reference field="22" count="1" selected="0">
            <x v="312"/>
          </reference>
          <reference field="25" count="3">
            <x v="1"/>
            <x v="20"/>
            <x v="21"/>
          </reference>
          <reference field="26" count="1" selected="0">
            <x v="6"/>
          </reference>
        </references>
      </pivotArea>
    </format>
    <format dxfId="11115">
      <pivotArea dataOnly="0" labelOnly="1" outline="0" fieldPosition="0">
        <references count="3">
          <reference field="22" count="1" selected="0">
            <x v="313"/>
          </reference>
          <reference field="25" count="1">
            <x v="22"/>
          </reference>
          <reference field="26" count="1" selected="0">
            <x v="7"/>
          </reference>
        </references>
      </pivotArea>
    </format>
    <format dxfId="11116">
      <pivotArea dataOnly="0" labelOnly="1" outline="0" fieldPosition="0">
        <references count="3">
          <reference field="22" count="1" selected="0">
            <x v="314"/>
          </reference>
          <reference field="25" count="1">
            <x v="30"/>
          </reference>
          <reference field="26" count="1" selected="0">
            <x v="11"/>
          </reference>
        </references>
      </pivotArea>
    </format>
    <format dxfId="11117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1118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6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1119">
      <pivotArea dataOnly="0" labelOnly="1" outline="0" fieldPosition="0">
        <references count="4">
          <reference field="22" count="1" selected="0">
            <x v="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0"/>
          </reference>
        </references>
      </pivotArea>
    </format>
    <format dxfId="11120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1121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1122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1123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1124">
      <pivotArea dataOnly="0" labelOnly="1" outline="0" fieldPosition="0">
        <references count="4">
          <reference field="22" count="1" selected="0">
            <x v="1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0"/>
          </reference>
        </references>
      </pivotArea>
    </format>
    <format dxfId="11125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1126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1127">
      <pivotArea dataOnly="0" labelOnly="1" outline="0" fieldPosition="0">
        <references count="4">
          <reference field="22" count="1" selected="0">
            <x v="2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0"/>
          </reference>
        </references>
      </pivotArea>
    </format>
    <format dxfId="11128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1129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1130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1131">
      <pivotArea dataOnly="0" labelOnly="1" outline="0" fieldPosition="0">
        <references count="4">
          <reference field="22" count="1" selected="0">
            <x v="3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0"/>
          </reference>
        </references>
      </pivotArea>
    </format>
    <format dxfId="11132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33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34">
      <pivotArea dataOnly="0" labelOnly="1" outline="0" fieldPosition="0">
        <references count="4">
          <reference field="22" count="1" selected="0">
            <x v="4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35">
      <pivotArea dataOnly="0" labelOnly="1" outline="0" fieldPosition="0">
        <references count="4">
          <reference field="22" count="1" selected="0">
            <x v="5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0"/>
          </reference>
        </references>
      </pivotArea>
    </format>
    <format dxfId="11136">
      <pivotArea dataOnly="0" labelOnly="1" outline="0" fieldPosition="0">
        <references count="4">
          <reference field="22" count="1" selected="0">
            <x v="5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0"/>
          </reference>
        </references>
      </pivotArea>
    </format>
    <format dxfId="11137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0"/>
          </reference>
        </references>
      </pivotArea>
    </format>
    <format dxfId="11138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0"/>
          </reference>
        </references>
      </pivotArea>
    </format>
    <format dxfId="11139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0"/>
          </reference>
        </references>
      </pivotArea>
    </format>
    <format dxfId="11140">
      <pivotArea dataOnly="0" labelOnly="1" outline="0" fieldPosition="0">
        <references count="4">
          <reference field="22" count="1" selected="0">
            <x v="6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0"/>
          </reference>
        </references>
      </pivotArea>
    </format>
    <format dxfId="11141">
      <pivotArea dataOnly="0" labelOnly="1" outline="0" fieldPosition="0">
        <references count="4">
          <reference field="22" count="1" selected="0">
            <x v="7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0"/>
          </reference>
        </references>
      </pivotArea>
    </format>
    <format dxfId="11142">
      <pivotArea dataOnly="0" labelOnly="1" outline="0" fieldPosition="0">
        <references count="4">
          <reference field="22" count="1" selected="0">
            <x v="8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0"/>
          </reference>
        </references>
      </pivotArea>
    </format>
    <format dxfId="11143">
      <pivotArea dataOnly="0" labelOnly="1" outline="0" fieldPosition="0">
        <references count="4">
          <reference field="22" count="1" selected="0">
            <x v="8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0"/>
          </reference>
        </references>
      </pivotArea>
    </format>
    <format dxfId="11144">
      <pivotArea dataOnly="0" labelOnly="1" outline="0" fieldPosition="0">
        <references count="4">
          <reference field="22" count="1" selected="0">
            <x v="9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0"/>
          </reference>
        </references>
      </pivotArea>
    </format>
    <format dxfId="11145">
      <pivotArea dataOnly="0" labelOnly="1" outline="0" fieldPosition="0">
        <references count="4">
          <reference field="22" count="1" selected="0">
            <x v="10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0"/>
          </reference>
        </references>
      </pivotArea>
    </format>
    <format dxfId="11146">
      <pivotArea dataOnly="0" labelOnly="1" outline="0" fieldPosition="0">
        <references count="4">
          <reference field="22" count="1" selected="0">
            <x v="10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0"/>
          </reference>
        </references>
      </pivotArea>
    </format>
    <format dxfId="11147">
      <pivotArea dataOnly="0" labelOnly="1" outline="0" fieldPosition="0">
        <references count="4">
          <reference field="22" count="1" selected="0">
            <x v="11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0"/>
          </reference>
        </references>
      </pivotArea>
    </format>
    <format dxfId="11148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49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50">
      <pivotArea dataOnly="0" labelOnly="1" outline="0" fieldPosition="0">
        <references count="4">
          <reference field="22" count="1" selected="0">
            <x v="12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0"/>
          </reference>
        </references>
      </pivotArea>
    </format>
    <format dxfId="11151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0"/>
          </reference>
        </references>
      </pivotArea>
    </format>
    <format dxfId="11152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0"/>
          </reference>
        </references>
      </pivotArea>
    </format>
    <format dxfId="11153">
      <pivotArea dataOnly="0" labelOnly="1" outline="0" fieldPosition="0">
        <references count="4">
          <reference field="22" count="1" selected="0">
            <x v="13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0"/>
          </reference>
        </references>
      </pivotArea>
    </format>
    <format dxfId="11154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1155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1156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1157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1158">
      <pivotArea dataOnly="0" labelOnly="1" outline="0" fieldPosition="0">
        <references count="4">
          <reference field="22" count="1" selected="0">
            <x v="14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"/>
          </reference>
        </references>
      </pivotArea>
    </format>
    <format dxfId="11159">
      <pivotArea dataOnly="0" labelOnly="1" outline="0" fieldPosition="0">
        <references count="4">
          <reference field="22" count="1" selected="0">
            <x v="1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"/>
          </reference>
        </references>
      </pivotArea>
    </format>
    <format dxfId="11160">
      <pivotArea dataOnly="0" labelOnly="1" outline="0" fieldPosition="0">
        <references count="4">
          <reference field="22" count="1" selected="0">
            <x v="1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"/>
          </reference>
        </references>
      </pivotArea>
    </format>
    <format dxfId="11161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1162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1163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1164">
      <pivotArea dataOnly="0" labelOnly="1" outline="0" fieldPosition="0">
        <references count="4">
          <reference field="22" count="1" selected="0">
            <x v="16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"/>
          </reference>
        </references>
      </pivotArea>
    </format>
    <format dxfId="11165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1166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1167">
      <pivotArea dataOnly="0" labelOnly="1" outline="0" fieldPosition="0">
        <references count="4">
          <reference field="22" count="1" selected="0">
            <x v="17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"/>
          </reference>
        </references>
      </pivotArea>
    </format>
    <format dxfId="11168">
      <pivotArea dataOnly="0" labelOnly="1" outline="0" fieldPosition="0">
        <references count="4">
          <reference field="22" count="1" selected="0">
            <x v="18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1169">
      <pivotArea dataOnly="0" labelOnly="1" outline="0" fieldPosition="0">
        <references count="4">
          <reference field="22" count="1" selected="0">
            <x v="18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"/>
          </reference>
        </references>
      </pivotArea>
    </format>
    <format dxfId="11170">
      <pivotArea dataOnly="0" labelOnly="1" outline="0" fieldPosition="0">
        <references count="4">
          <reference field="22" count="1" selected="0">
            <x v="19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"/>
          </reference>
        </references>
      </pivotArea>
    </format>
    <format dxfId="11171">
      <pivotArea dataOnly="0" labelOnly="1" outline="0" fieldPosition="0">
        <references count="4">
          <reference field="22" count="1" selected="0">
            <x v="19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"/>
          </reference>
        </references>
      </pivotArea>
    </format>
    <format dxfId="11172">
      <pivotArea dataOnly="0" labelOnly="1" outline="0" fieldPosition="0">
        <references count="4">
          <reference field="22" count="1" selected="0">
            <x v="20"/>
          </reference>
          <reference field="25" count="1" selected="0">
            <x v="33"/>
          </reference>
          <reference field="26" count="1" selected="0">
            <x v="12"/>
          </reference>
          <reference field="29" count="1">
            <x v="1"/>
          </reference>
        </references>
      </pivotArea>
    </format>
    <format dxfId="11173">
      <pivotArea dataOnly="0" labelOnly="1" outline="0" fieldPosition="0">
        <references count="4">
          <reference field="22" count="1" selected="0">
            <x v="20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"/>
          </reference>
        </references>
      </pivotArea>
    </format>
    <format dxfId="11174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"/>
          </reference>
        </references>
      </pivotArea>
    </format>
    <format dxfId="11175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"/>
          </reference>
        </references>
      </pivotArea>
    </format>
    <format dxfId="11176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"/>
          </reference>
        </references>
      </pivotArea>
    </format>
    <format dxfId="11177">
      <pivotArea dataOnly="0" labelOnly="1" outline="0" fieldPosition="0">
        <references count="4">
          <reference field="22" count="1" selected="0">
            <x v="21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"/>
          </reference>
        </references>
      </pivotArea>
    </format>
    <format dxfId="11178">
      <pivotArea dataOnly="0" labelOnly="1" outline="0" fieldPosition="0">
        <references count="4">
          <reference field="22" count="1" selected="0">
            <x v="22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"/>
          </reference>
        </references>
      </pivotArea>
    </format>
    <format dxfId="11179">
      <pivotArea dataOnly="0" labelOnly="1" outline="0" fieldPosition="0">
        <references count="4">
          <reference field="22" count="1" selected="0">
            <x v="23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11180">
      <pivotArea dataOnly="0" labelOnly="1" outline="0" fieldPosition="0">
        <references count="4">
          <reference field="22" count="1" selected="0">
            <x v="23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"/>
          </reference>
        </references>
      </pivotArea>
    </format>
    <format dxfId="11181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11182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11183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11184">
      <pivotArea dataOnly="0" labelOnly="1" outline="0" fieldPosition="0">
        <references count="4">
          <reference field="22" count="1" selected="0">
            <x v="24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"/>
          </reference>
        </references>
      </pivotArea>
    </format>
    <format dxfId="11185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11186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11187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11188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11189">
      <pivotArea dataOnly="0" labelOnly="1" outline="0" fieldPosition="0">
        <references count="4">
          <reference field="22" count="1" selected="0">
            <x v="25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"/>
          </reference>
        </references>
      </pivotArea>
    </format>
    <format dxfId="11190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11191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11192">
      <pivotArea dataOnly="0" labelOnly="1" outline="0" fieldPosition="0">
        <references count="4">
          <reference field="22" count="1" selected="0">
            <x v="26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"/>
          </reference>
        </references>
      </pivotArea>
    </format>
    <format dxfId="11193">
      <pivotArea dataOnly="0" labelOnly="1" outline="0" fieldPosition="0">
        <references count="4">
          <reference field="22" count="1" selected="0">
            <x v="27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"/>
          </reference>
        </references>
      </pivotArea>
    </format>
    <format dxfId="11194">
      <pivotArea dataOnly="0" labelOnly="1" outline="0" fieldPosition="0">
        <references count="4">
          <reference field="22" count="1" selected="0">
            <x v="27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"/>
          </reference>
        </references>
      </pivotArea>
    </format>
    <format dxfId="11195">
      <pivotArea dataOnly="0" labelOnly="1" outline="0" fieldPosition="0">
        <references count="4">
          <reference field="22" count="1" selected="0">
            <x v="28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"/>
          </reference>
        </references>
      </pivotArea>
    </format>
    <format dxfId="11196">
      <pivotArea dataOnly="0" labelOnly="1" outline="0" fieldPosition="0">
        <references count="4">
          <reference field="22" count="1" selected="0">
            <x v="29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"/>
          </reference>
        </references>
      </pivotArea>
    </format>
    <format dxfId="11197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"/>
          </reference>
        </references>
      </pivotArea>
    </format>
    <format dxfId="11198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"/>
          </reference>
        </references>
      </pivotArea>
    </format>
    <format dxfId="11199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"/>
          </reference>
        </references>
      </pivotArea>
    </format>
    <format dxfId="11200">
      <pivotArea dataOnly="0" labelOnly="1" outline="0" fieldPosition="0">
        <references count="4">
          <reference field="22" count="1" selected="0">
            <x v="30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"/>
          </reference>
        </references>
      </pivotArea>
    </format>
    <format dxfId="11201">
      <pivotArea dataOnly="0" labelOnly="1" outline="0" fieldPosition="0">
        <references count="4">
          <reference field="22" count="1" selected="0">
            <x v="31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3"/>
          </reference>
        </references>
      </pivotArea>
    </format>
    <format dxfId="11202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3"/>
          </reference>
        </references>
      </pivotArea>
    </format>
    <format dxfId="11203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3"/>
          </reference>
        </references>
      </pivotArea>
    </format>
    <format dxfId="11204">
      <pivotArea dataOnly="0" labelOnly="1" outline="0" fieldPosition="0">
        <references count="4">
          <reference field="22" count="1" selected="0">
            <x v="32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3"/>
          </reference>
        </references>
      </pivotArea>
    </format>
    <format dxfId="11205">
      <pivotArea dataOnly="0" labelOnly="1" outline="0" fieldPosition="0">
        <references count="4">
          <reference field="22" count="1" selected="0">
            <x v="33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3"/>
          </reference>
        </references>
      </pivotArea>
    </format>
    <format dxfId="11206">
      <pivotArea dataOnly="0" labelOnly="1" outline="0" fieldPosition="0">
        <references count="4">
          <reference field="22" count="1" selected="0">
            <x v="33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3"/>
          </reference>
        </references>
      </pivotArea>
    </format>
    <format dxfId="11207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08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09">
      <pivotArea dataOnly="0" labelOnly="1" outline="0" fieldPosition="0">
        <references count="4">
          <reference field="22" count="1" selected="0">
            <x v="34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10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1211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1212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1213">
      <pivotArea dataOnly="0" labelOnly="1" outline="0" fieldPosition="0">
        <references count="4">
          <reference field="22" count="1" selected="0">
            <x v="35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3"/>
          </reference>
        </references>
      </pivotArea>
    </format>
    <format dxfId="11214">
      <pivotArea dataOnly="0" labelOnly="1" outline="0" fieldPosition="0">
        <references count="4">
          <reference field="22" count="1" selected="0">
            <x v="36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3"/>
          </reference>
        </references>
      </pivotArea>
    </format>
    <format dxfId="11215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1216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1217">
      <pivotArea dataOnly="0" labelOnly="1" outline="0" fieldPosition="0">
        <references count="4">
          <reference field="22" count="1" selected="0">
            <x v="37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3"/>
          </reference>
        </references>
      </pivotArea>
    </format>
    <format dxfId="11218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3"/>
          </reference>
        </references>
      </pivotArea>
    </format>
    <format dxfId="11219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3"/>
          </reference>
        </references>
      </pivotArea>
    </format>
    <format dxfId="11220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3"/>
          </reference>
        </references>
      </pivotArea>
    </format>
    <format dxfId="11221">
      <pivotArea dataOnly="0" labelOnly="1" outline="0" fieldPosition="0">
        <references count="4">
          <reference field="22" count="1" selected="0">
            <x v="38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3"/>
          </reference>
        </references>
      </pivotArea>
    </format>
    <format dxfId="11222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1223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1224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1225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1226">
      <pivotArea dataOnly="0" labelOnly="1" outline="0" fieldPosition="0">
        <references count="4">
          <reference field="22" count="1" selected="0">
            <x v="3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3"/>
          </reference>
        </references>
      </pivotArea>
    </format>
    <format dxfId="11227">
      <pivotArea dataOnly="0" labelOnly="1" outline="0" fieldPosition="0">
        <references count="4">
          <reference field="22" count="1" selected="0">
            <x v="4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1228">
      <pivotArea dataOnly="0" labelOnly="1" outline="0" fieldPosition="0">
        <references count="4">
          <reference field="22" count="1" selected="0">
            <x v="4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3"/>
          </reference>
        </references>
      </pivotArea>
    </format>
    <format dxfId="11229">
      <pivotArea dataOnly="0" labelOnly="1" outline="0" fieldPosition="0">
        <references count="4">
          <reference field="22" count="1" selected="0">
            <x v="41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3"/>
          </reference>
        </references>
      </pivotArea>
    </format>
    <format dxfId="11230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1231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1232">
      <pivotArea dataOnly="0" labelOnly="1" outline="0" fieldPosition="0">
        <references count="4">
          <reference field="22" count="1" selected="0">
            <x v="42"/>
          </reference>
          <reference field="25" count="1" selected="0">
            <x v="34"/>
          </reference>
          <reference field="26" count="1" selected="0">
            <x v="12"/>
          </reference>
          <reference field="29" count="1">
            <x v="3"/>
          </reference>
        </references>
      </pivotArea>
    </format>
    <format dxfId="11233">
      <pivotArea dataOnly="0" labelOnly="1" outline="0" fieldPosition="0">
        <references count="4">
          <reference field="22" count="1" selected="0">
            <x v="43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3"/>
          </reference>
        </references>
      </pivotArea>
    </format>
    <format dxfId="11234">
      <pivotArea dataOnly="0" labelOnly="1" outline="0" fieldPosition="0">
        <references count="4">
          <reference field="22" count="1" selected="0">
            <x v="43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3"/>
          </reference>
        </references>
      </pivotArea>
    </format>
    <format dxfId="11235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36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37">
      <pivotArea dataOnly="0" labelOnly="1" outline="0" fieldPosition="0">
        <references count="4">
          <reference field="22" count="1" selected="0">
            <x v="44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3"/>
          </reference>
        </references>
      </pivotArea>
    </format>
    <format dxfId="11238">
      <pivotArea dataOnly="0" labelOnly="1" outline="0" fieldPosition="0">
        <references count="4">
          <reference field="22" count="1" selected="0">
            <x v="4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4"/>
          </reference>
        </references>
      </pivotArea>
    </format>
    <format dxfId="11239">
      <pivotArea dataOnly="0" labelOnly="1" outline="0" fieldPosition="0">
        <references count="4">
          <reference field="22" count="1" selected="0">
            <x v="4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4"/>
          </reference>
        </references>
      </pivotArea>
    </format>
    <format dxfId="11240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11241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11242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11243">
      <pivotArea dataOnly="0" labelOnly="1" outline="0" fieldPosition="0">
        <references count="4">
          <reference field="22" count="1" selected="0">
            <x v="46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4"/>
          </reference>
        </references>
      </pivotArea>
    </format>
    <format dxfId="11244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11245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11246">
      <pivotArea dataOnly="0" labelOnly="1" outline="0" fieldPosition="0">
        <references count="4">
          <reference field="22" count="1" selected="0">
            <x v="47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4"/>
          </reference>
        </references>
      </pivotArea>
    </format>
    <format dxfId="11247">
      <pivotArea dataOnly="0" labelOnly="1" outline="0" fieldPosition="0">
        <references count="4">
          <reference field="22" count="1" selected="0">
            <x v="48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11248">
      <pivotArea dataOnly="0" labelOnly="1" outline="0" fieldPosition="0">
        <references count="4">
          <reference field="22" count="1" selected="0">
            <x v="48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4"/>
          </reference>
        </references>
      </pivotArea>
    </format>
    <format dxfId="11249">
      <pivotArea dataOnly="0" labelOnly="1" outline="0" fieldPosition="0">
        <references count="4">
          <reference field="22" count="1" selected="0">
            <x v="49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4"/>
          </reference>
        </references>
      </pivotArea>
    </format>
    <format dxfId="11250">
      <pivotArea dataOnly="0" labelOnly="1" outline="0" fieldPosition="0">
        <references count="4">
          <reference field="22" count="1" selected="0">
            <x v="49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4"/>
          </reference>
        </references>
      </pivotArea>
    </format>
    <format dxfId="11251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4"/>
          </reference>
        </references>
      </pivotArea>
    </format>
    <format dxfId="11252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4"/>
          </reference>
        </references>
      </pivotArea>
    </format>
    <format dxfId="11253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4"/>
          </reference>
        </references>
      </pivotArea>
    </format>
    <format dxfId="11254">
      <pivotArea dataOnly="0" labelOnly="1" outline="0" fieldPosition="0">
        <references count="4">
          <reference field="22" count="1" selected="0">
            <x v="50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4"/>
          </reference>
        </references>
      </pivotArea>
    </format>
    <format dxfId="11255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11256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11257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11258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11259">
      <pivotArea dataOnly="0" labelOnly="1" outline="0" fieldPosition="0">
        <references count="4">
          <reference field="22" count="1" selected="0">
            <x v="51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4"/>
          </reference>
        </references>
      </pivotArea>
    </format>
    <format dxfId="11260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4"/>
          </reference>
        </references>
      </pivotArea>
    </format>
    <format dxfId="11261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4"/>
          </reference>
        </references>
      </pivotArea>
    </format>
    <format dxfId="11262">
      <pivotArea dataOnly="0" labelOnly="1" outline="0" fieldPosition="0">
        <references count="4">
          <reference field="22" count="1" selected="0">
            <x v="52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4"/>
          </reference>
        </references>
      </pivotArea>
    </format>
    <format dxfId="11263">
      <pivotArea dataOnly="0" labelOnly="1" outline="0" fieldPosition="0">
        <references count="4">
          <reference field="22" count="1" selected="0">
            <x v="5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4"/>
          </reference>
        </references>
      </pivotArea>
    </format>
    <format dxfId="11264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5"/>
          </reference>
        </references>
      </pivotArea>
    </format>
    <format dxfId="11265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5"/>
          </reference>
        </references>
      </pivotArea>
    </format>
    <format dxfId="11266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5"/>
          </reference>
        </references>
      </pivotArea>
    </format>
    <format dxfId="11267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5"/>
          </reference>
        </references>
      </pivotArea>
    </format>
    <format dxfId="11268">
      <pivotArea dataOnly="0" labelOnly="1" outline="0" fieldPosition="0">
        <references count="4">
          <reference field="22" count="1" selected="0">
            <x v="54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5"/>
          </reference>
        </references>
      </pivotArea>
    </format>
    <format dxfId="11269">
      <pivotArea dataOnly="0" labelOnly="1" outline="0" fieldPosition="0">
        <references count="4">
          <reference field="22" count="1" selected="0">
            <x v="5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5"/>
          </reference>
        </references>
      </pivotArea>
    </format>
    <format dxfId="11270">
      <pivotArea dataOnly="0" labelOnly="1" outline="0" fieldPosition="0">
        <references count="4">
          <reference field="22" count="1" selected="0">
            <x v="5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5"/>
          </reference>
        </references>
      </pivotArea>
    </format>
    <format dxfId="11271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11272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11273">
      <pivotArea dataOnly="0" labelOnly="1" outline="0" fieldPosition="0">
        <references count="4">
          <reference field="22" count="1" selected="0">
            <x v="56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5"/>
          </reference>
        </references>
      </pivotArea>
    </format>
    <format dxfId="11274">
      <pivotArea dataOnly="0" labelOnly="1" outline="0" fieldPosition="0">
        <references count="4">
          <reference field="22" count="1" selected="0">
            <x v="57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5"/>
          </reference>
        </references>
      </pivotArea>
    </format>
    <format dxfId="11275">
      <pivotArea dataOnly="0" labelOnly="1" outline="0" fieldPosition="0">
        <references count="4">
          <reference field="22" count="1" selected="0">
            <x v="58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5"/>
          </reference>
        </references>
      </pivotArea>
    </format>
    <format dxfId="11276">
      <pivotArea dataOnly="0" labelOnly="1" outline="0" fieldPosition="0">
        <references count="4">
          <reference field="22" count="1" selected="0">
            <x v="59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5"/>
          </reference>
        </references>
      </pivotArea>
    </format>
    <format dxfId="11277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35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11278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11279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11280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11281">
      <pivotArea dataOnly="0" labelOnly="1" outline="0" fieldPosition="0">
        <references count="4">
          <reference field="22" count="1" selected="0">
            <x v="60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5"/>
          </reference>
        </references>
      </pivotArea>
    </format>
    <format dxfId="11282">
      <pivotArea dataOnly="0" labelOnly="1" outline="0" fieldPosition="0">
        <references count="4">
          <reference field="22" count="1" selected="0">
            <x v="61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5"/>
          </reference>
        </references>
      </pivotArea>
    </format>
    <format dxfId="11283">
      <pivotArea dataOnly="0" labelOnly="1" outline="0" fieldPosition="0">
        <references count="4">
          <reference field="22" count="1" selected="0">
            <x v="61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5"/>
          </reference>
        </references>
      </pivotArea>
    </format>
    <format dxfId="11284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5"/>
          </reference>
        </references>
      </pivotArea>
    </format>
    <format dxfId="11285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5"/>
          </reference>
        </references>
      </pivotArea>
    </format>
    <format dxfId="11286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5"/>
          </reference>
        </references>
      </pivotArea>
    </format>
    <format dxfId="11287">
      <pivotArea dataOnly="0" labelOnly="1" outline="0" fieldPosition="0">
        <references count="4">
          <reference field="22" count="1" selected="0">
            <x v="62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5"/>
          </reference>
        </references>
      </pivotArea>
    </format>
    <format dxfId="11288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5"/>
          </reference>
        </references>
      </pivotArea>
    </format>
    <format dxfId="11289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5"/>
          </reference>
        </references>
      </pivotArea>
    </format>
    <format dxfId="11290">
      <pivotArea dataOnly="0" labelOnly="1" outline="0" fieldPosition="0">
        <references count="4">
          <reference field="22" count="1" selected="0">
            <x v="63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5"/>
          </reference>
        </references>
      </pivotArea>
    </format>
    <format dxfId="11291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5"/>
          </reference>
        </references>
      </pivotArea>
    </format>
    <format dxfId="11292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5"/>
          </reference>
        </references>
      </pivotArea>
    </format>
    <format dxfId="11293">
      <pivotArea dataOnly="0" labelOnly="1" outline="0" fieldPosition="0">
        <references count="4">
          <reference field="22" count="1" selected="0">
            <x v="64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5"/>
          </reference>
        </references>
      </pivotArea>
    </format>
    <format dxfId="11294">
      <pivotArea dataOnly="0" labelOnly="1" outline="0" fieldPosition="0">
        <references count="4">
          <reference field="22" count="1" selected="0">
            <x v="6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1295">
      <pivotArea dataOnly="0" labelOnly="1" outline="0" fieldPosition="0">
        <references count="4">
          <reference field="22" count="1" selected="0">
            <x v="65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6"/>
          </reference>
        </references>
      </pivotArea>
    </format>
    <format dxfId="11296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1297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1298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1299">
      <pivotArea dataOnly="0" labelOnly="1" outline="0" fieldPosition="0">
        <references count="4">
          <reference field="22" count="1" selected="0">
            <x v="66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6"/>
          </reference>
        </references>
      </pivotArea>
    </format>
    <format dxfId="11300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6"/>
          </reference>
        </references>
      </pivotArea>
    </format>
    <format dxfId="11301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6"/>
          </reference>
        </references>
      </pivotArea>
    </format>
    <format dxfId="11302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6"/>
          </reference>
        </references>
      </pivotArea>
    </format>
    <format dxfId="11303">
      <pivotArea dataOnly="0" labelOnly="1" outline="0" fieldPosition="0">
        <references count="4">
          <reference field="22" count="1" selected="0">
            <x v="67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6"/>
          </reference>
        </references>
      </pivotArea>
    </format>
    <format dxfId="11304">
      <pivotArea dataOnly="0" labelOnly="1" outline="0" fieldPosition="0">
        <references count="4">
          <reference field="22" count="1" selected="0">
            <x v="68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6"/>
          </reference>
        </references>
      </pivotArea>
    </format>
    <format dxfId="11305">
      <pivotArea dataOnly="0" labelOnly="1" outline="0" fieldPosition="0">
        <references count="4">
          <reference field="22" count="1" selected="0">
            <x v="68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6"/>
          </reference>
        </references>
      </pivotArea>
    </format>
    <format dxfId="11306">
      <pivotArea dataOnly="0" labelOnly="1" outline="0" fieldPosition="0">
        <references count="4">
          <reference field="22" count="1" selected="0">
            <x v="69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6"/>
          </reference>
        </references>
      </pivotArea>
    </format>
    <format dxfId="11307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1308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1309">
      <pivotArea dataOnly="0" labelOnly="1" outline="0" fieldPosition="0">
        <references count="4">
          <reference field="22" count="1" selected="0">
            <x v="70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6"/>
          </reference>
        </references>
      </pivotArea>
    </format>
    <format dxfId="11310">
      <pivotArea dataOnly="0" labelOnly="1" outline="0" fieldPosition="0">
        <references count="4">
          <reference field="22" count="1" selected="0">
            <x v="71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1311">
      <pivotArea dataOnly="0" labelOnly="1" outline="0" fieldPosition="0">
        <references count="4">
          <reference field="22" count="1" selected="0">
            <x v="71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6"/>
          </reference>
        </references>
      </pivotArea>
    </format>
    <format dxfId="11312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6"/>
          </reference>
        </references>
      </pivotArea>
    </format>
    <format dxfId="11313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6"/>
          </reference>
        </references>
      </pivotArea>
    </format>
    <format dxfId="11314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6"/>
          </reference>
        </references>
      </pivotArea>
    </format>
    <format dxfId="11315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6"/>
          </reference>
        </references>
      </pivotArea>
    </format>
    <format dxfId="11316">
      <pivotArea dataOnly="0" labelOnly="1" outline="0" fieldPosition="0">
        <references count="4">
          <reference field="22" count="1" selected="0">
            <x v="72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6"/>
          </reference>
        </references>
      </pivotArea>
    </format>
    <format dxfId="11317">
      <pivotArea dataOnly="0" labelOnly="1" outline="0" fieldPosition="0">
        <references count="4">
          <reference field="22" count="1" selected="0">
            <x v="7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6"/>
          </reference>
        </references>
      </pivotArea>
    </format>
    <format dxfId="11318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6"/>
          </reference>
        </references>
      </pivotArea>
    </format>
    <format dxfId="11319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6"/>
          </reference>
        </references>
      </pivotArea>
    </format>
    <format dxfId="11320">
      <pivotArea dataOnly="0" labelOnly="1" outline="0" fieldPosition="0">
        <references count="4">
          <reference field="22" count="1" selected="0">
            <x v="74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6"/>
          </reference>
        </references>
      </pivotArea>
    </format>
    <format dxfId="11321">
      <pivotArea dataOnly="0" labelOnly="1" outline="0" fieldPosition="0">
        <references count="4">
          <reference field="22" count="1" selected="0">
            <x v="75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6"/>
          </reference>
        </references>
      </pivotArea>
    </format>
    <format dxfId="11322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3"/>
          </reference>
          <reference field="26" count="1" selected="0">
            <x v="9"/>
          </reference>
          <reference field="29" count="1">
            <x v="7"/>
          </reference>
        </references>
      </pivotArea>
    </format>
    <format dxfId="11323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7"/>
          </reference>
        </references>
      </pivotArea>
    </format>
    <format dxfId="11324">
      <pivotArea dataOnly="0" labelOnly="1" outline="0" fieldPosition="0">
        <references count="4">
          <reference field="22" count="1" selected="0">
            <x v="76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7"/>
          </reference>
        </references>
      </pivotArea>
    </format>
    <format dxfId="11325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1326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1327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1328">
      <pivotArea dataOnly="0" labelOnly="1" outline="0" fieldPosition="0">
        <references count="4">
          <reference field="22" count="1" selected="0">
            <x v="77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7"/>
          </reference>
        </references>
      </pivotArea>
    </format>
    <format dxfId="11329">
      <pivotArea dataOnly="0" labelOnly="1" outline="0" fieldPosition="0">
        <references count="4">
          <reference field="22" count="1" selected="0">
            <x v="78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1330">
      <pivotArea dataOnly="0" labelOnly="1" outline="0" fieldPosition="0">
        <references count="4">
          <reference field="22" count="1" selected="0">
            <x v="78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7"/>
          </reference>
        </references>
      </pivotArea>
    </format>
    <format dxfId="11331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1332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1333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1334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1335">
      <pivotArea dataOnly="0" labelOnly="1" outline="0" fieldPosition="0">
        <references count="4">
          <reference field="22" count="1" selected="0">
            <x v="7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7"/>
          </reference>
        </references>
      </pivotArea>
    </format>
    <format dxfId="11336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1337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1338">
      <pivotArea dataOnly="0" labelOnly="1" outline="0" fieldPosition="0">
        <references count="4">
          <reference field="22" count="1" selected="0">
            <x v="80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7"/>
          </reference>
        </references>
      </pivotArea>
    </format>
    <format dxfId="11339">
      <pivotArea dataOnly="0" labelOnly="1" outline="0" fieldPosition="0">
        <references count="4">
          <reference field="22" count="1" selected="0">
            <x v="81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7"/>
          </reference>
        </references>
      </pivotArea>
    </format>
    <format dxfId="11340">
      <pivotArea dataOnly="0" labelOnly="1" outline="0" fieldPosition="0">
        <references count="4">
          <reference field="22" count="1" selected="0">
            <x v="81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7"/>
          </reference>
        </references>
      </pivotArea>
    </format>
    <format dxfId="11341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7"/>
          </reference>
        </references>
      </pivotArea>
    </format>
    <format dxfId="11342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7"/>
          </reference>
        </references>
      </pivotArea>
    </format>
    <format dxfId="11343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7"/>
          </reference>
        </references>
      </pivotArea>
    </format>
    <format dxfId="11344">
      <pivotArea dataOnly="0" labelOnly="1" outline="0" fieldPosition="0">
        <references count="4">
          <reference field="22" count="1" selected="0">
            <x v="82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7"/>
          </reference>
        </references>
      </pivotArea>
    </format>
    <format dxfId="11345">
      <pivotArea dataOnly="0" labelOnly="1" outline="0" fieldPosition="0">
        <references count="4">
          <reference field="22" count="1" selected="0">
            <x v="8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7"/>
          </reference>
        </references>
      </pivotArea>
    </format>
    <format dxfId="11346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6"/>
          </reference>
          <reference field="26" count="1" selected="0">
            <x v="12"/>
          </reference>
          <reference field="29" count="1">
            <x v="7"/>
          </reference>
        </references>
      </pivotArea>
    </format>
    <format dxfId="11347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7"/>
          </reference>
        </references>
      </pivotArea>
    </format>
    <format dxfId="11348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7"/>
          </reference>
        </references>
      </pivotArea>
    </format>
    <format dxfId="11349">
      <pivotArea dataOnly="0" labelOnly="1" outline="0" fieldPosition="0">
        <references count="4">
          <reference field="22" count="1" selected="0">
            <x v="84"/>
          </reference>
          <reference field="25" count="1" selected="0">
            <x v="34"/>
          </reference>
          <reference field="26" count="1" selected="0">
            <x v="12"/>
          </reference>
          <reference field="29" count="1">
            <x v="7"/>
          </reference>
        </references>
      </pivotArea>
    </format>
    <format dxfId="11350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11351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11352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11353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11354">
      <pivotArea dataOnly="0" labelOnly="1" outline="0" fieldPosition="0">
        <references count="4">
          <reference field="22" count="1" selected="0">
            <x v="85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8"/>
          </reference>
        </references>
      </pivotArea>
    </format>
    <format dxfId="11355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11356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11357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11358">
      <pivotArea dataOnly="0" labelOnly="1" outline="0" fieldPosition="0">
        <references count="4">
          <reference field="22" count="1" selected="0">
            <x v="86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8"/>
          </reference>
        </references>
      </pivotArea>
    </format>
    <format dxfId="11359">
      <pivotArea dataOnly="0" labelOnly="1" outline="0" fieldPosition="0">
        <references count="4">
          <reference field="22" count="1" selected="0">
            <x v="87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11360">
      <pivotArea dataOnly="0" labelOnly="1" outline="0" fieldPosition="0">
        <references count="4">
          <reference field="22" count="1" selected="0">
            <x v="87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8"/>
          </reference>
        </references>
      </pivotArea>
    </format>
    <format dxfId="11361">
      <pivotArea dataOnly="0" labelOnly="1" outline="0" fieldPosition="0">
        <references count="4">
          <reference field="22" count="1" selected="0">
            <x v="88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8"/>
          </reference>
        </references>
      </pivotArea>
    </format>
    <format dxfId="11362">
      <pivotArea dataOnly="0" labelOnly="1" outline="0" fieldPosition="0">
        <references count="4">
          <reference field="22" count="1" selected="0">
            <x v="88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8"/>
          </reference>
        </references>
      </pivotArea>
    </format>
    <format dxfId="11363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11364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11365">
      <pivotArea dataOnly="0" labelOnly="1" outline="0" fieldPosition="0">
        <references count="4">
          <reference field="22" count="1" selected="0">
            <x v="89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8"/>
          </reference>
        </references>
      </pivotArea>
    </format>
    <format dxfId="11366">
      <pivotArea dataOnly="0" labelOnly="1" outline="0" fieldPosition="0">
        <references count="4">
          <reference field="22" count="1" selected="0">
            <x v="90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8"/>
          </reference>
        </references>
      </pivotArea>
    </format>
    <format dxfId="11367">
      <pivotArea dataOnly="0" labelOnly="1" outline="0" fieldPosition="0">
        <references count="4">
          <reference field="22" count="1" selected="0">
            <x v="90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8"/>
          </reference>
        </references>
      </pivotArea>
    </format>
    <format dxfId="11368">
      <pivotArea dataOnly="0" labelOnly="1" outline="0" fieldPosition="0">
        <references count="4">
          <reference field="22" count="1" selected="0">
            <x v="91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8"/>
          </reference>
        </references>
      </pivotArea>
    </format>
    <format dxfId="11369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8"/>
          </reference>
        </references>
      </pivotArea>
    </format>
    <format dxfId="11370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8"/>
          </reference>
        </references>
      </pivotArea>
    </format>
    <format dxfId="11371">
      <pivotArea dataOnly="0" labelOnly="1" outline="0" fieldPosition="0">
        <references count="4">
          <reference field="22" count="1" selected="0">
            <x v="92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8"/>
          </reference>
        </references>
      </pivotArea>
    </format>
    <format dxfId="11372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8"/>
          </reference>
        </references>
      </pivotArea>
    </format>
    <format dxfId="11373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8"/>
          </reference>
        </references>
      </pivotArea>
    </format>
    <format dxfId="11374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8"/>
          </reference>
        </references>
      </pivotArea>
    </format>
    <format dxfId="11375">
      <pivotArea dataOnly="0" labelOnly="1" outline="0" fieldPosition="0">
        <references count="4">
          <reference field="22" count="1" selected="0">
            <x v="93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8"/>
          </reference>
        </references>
      </pivotArea>
    </format>
    <format dxfId="11376">
      <pivotArea dataOnly="0" labelOnly="1" outline="0" fieldPosition="0">
        <references count="4">
          <reference field="22" count="1" selected="0">
            <x v="94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8"/>
          </reference>
        </references>
      </pivotArea>
    </format>
    <format dxfId="11377">
      <pivotArea dataOnly="0" labelOnly="1" outline="0" fieldPosition="0">
        <references count="4">
          <reference field="22" count="1" selected="0">
            <x v="95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8"/>
          </reference>
        </references>
      </pivotArea>
    </format>
    <format dxfId="11378">
      <pivotArea dataOnly="0" labelOnly="1" outline="0" fieldPosition="0">
        <references count="4">
          <reference field="22" count="1" selected="0">
            <x v="96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8"/>
          </reference>
        </references>
      </pivotArea>
    </format>
    <format dxfId="11379">
      <pivotArea dataOnly="0" labelOnly="1" outline="0" fieldPosition="0">
        <references count="4">
          <reference field="22" count="1" selected="0">
            <x v="96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8"/>
          </reference>
        </references>
      </pivotArea>
    </format>
    <format dxfId="11380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8"/>
          </reference>
        </references>
      </pivotArea>
    </format>
    <format dxfId="11381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8"/>
          </reference>
        </references>
      </pivotArea>
    </format>
    <format dxfId="11382">
      <pivotArea dataOnly="0" labelOnly="1" outline="0" fieldPosition="0">
        <references count="4">
          <reference field="22" count="1" selected="0">
            <x v="97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8"/>
          </reference>
        </references>
      </pivotArea>
    </format>
    <format dxfId="11383">
      <pivotArea dataOnly="0" labelOnly="1" outline="0" fieldPosition="0">
        <references count="4">
          <reference field="22" count="1" selected="0">
            <x v="99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11384">
      <pivotArea dataOnly="0" labelOnly="1" outline="0" fieldPosition="0">
        <references count="4">
          <reference field="22" count="1" selected="0">
            <x v="99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9"/>
          </reference>
        </references>
      </pivotArea>
    </format>
    <format dxfId="11385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11386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11387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11388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11389">
      <pivotArea dataOnly="0" labelOnly="1" outline="0" fieldPosition="0">
        <references count="4">
          <reference field="22" count="1" selected="0">
            <x v="98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9"/>
          </reference>
        </references>
      </pivotArea>
    </format>
    <format dxfId="11390">
      <pivotArea dataOnly="0" labelOnly="1" outline="0" fieldPosition="0">
        <references count="4">
          <reference field="22" count="1" selected="0">
            <x v="100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9"/>
          </reference>
        </references>
      </pivotArea>
    </format>
    <format dxfId="11391">
      <pivotArea dataOnly="0" labelOnly="1" outline="0" fieldPosition="0">
        <references count="4">
          <reference field="22" count="1" selected="0">
            <x v="100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9"/>
          </reference>
        </references>
      </pivotArea>
    </format>
    <format dxfId="11392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11393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11394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11395">
      <pivotArea dataOnly="0" labelOnly="1" outline="0" fieldPosition="0">
        <references count="4">
          <reference field="22" count="1" selected="0">
            <x v="101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9"/>
          </reference>
        </references>
      </pivotArea>
    </format>
    <format dxfId="11396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9"/>
          </reference>
        </references>
      </pivotArea>
    </format>
    <format dxfId="11397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9"/>
          </reference>
        </references>
      </pivotArea>
    </format>
    <format dxfId="11398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9"/>
          </reference>
        </references>
      </pivotArea>
    </format>
    <format dxfId="11399">
      <pivotArea dataOnly="0" labelOnly="1" outline="0" fieldPosition="0">
        <references count="4">
          <reference field="22" count="1" selected="0">
            <x v="102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9"/>
          </reference>
        </references>
      </pivotArea>
    </format>
    <format dxfId="11400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9"/>
          </reference>
        </references>
      </pivotArea>
    </format>
    <format dxfId="11401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9"/>
          </reference>
        </references>
      </pivotArea>
    </format>
    <format dxfId="11402">
      <pivotArea dataOnly="0" labelOnly="1" outline="0" fieldPosition="0">
        <references count="4">
          <reference field="22" count="1" selected="0">
            <x v="103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9"/>
          </reference>
        </references>
      </pivotArea>
    </format>
    <format dxfId="11403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11404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11405">
      <pivotArea dataOnly="0" labelOnly="1" outline="0" fieldPosition="0">
        <references count="4">
          <reference field="22" count="1" selected="0">
            <x v="104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9"/>
          </reference>
        </references>
      </pivotArea>
    </format>
    <format dxfId="11406">
      <pivotArea dataOnly="0" labelOnly="1" outline="0" fieldPosition="0">
        <references count="4">
          <reference field="22" count="1" selected="0">
            <x v="10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9"/>
          </reference>
        </references>
      </pivotArea>
    </format>
    <format dxfId="11407">
      <pivotArea dataOnly="0" labelOnly="1" outline="0" fieldPosition="0">
        <references count="4">
          <reference field="22" count="1" selected="0">
            <x v="10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9"/>
          </reference>
        </references>
      </pivotArea>
    </format>
    <format dxfId="11408">
      <pivotArea dataOnly="0" labelOnly="1" outline="0" fieldPosition="0">
        <references count="4">
          <reference field="22" count="1" selected="0">
            <x v="106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9"/>
          </reference>
        </references>
      </pivotArea>
    </format>
    <format dxfId="11409">
      <pivotArea dataOnly="0" labelOnly="1" outline="0" fieldPosition="0">
        <references count="4">
          <reference field="22" count="1" selected="0">
            <x v="10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9"/>
          </reference>
        </references>
      </pivotArea>
    </format>
    <format dxfId="11410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11411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11412">
      <pivotArea dataOnly="0" labelOnly="1" outline="0" fieldPosition="0">
        <references count="4">
          <reference field="22" count="1" selected="0">
            <x v="108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9"/>
          </reference>
        </references>
      </pivotArea>
    </format>
    <format dxfId="11413">
      <pivotArea dataOnly="0" labelOnly="1" outline="0" fieldPosition="0">
        <references count="4">
          <reference field="22" count="1" selected="0">
            <x v="109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0"/>
          </reference>
        </references>
      </pivotArea>
    </format>
    <format dxfId="11414">
      <pivotArea dataOnly="0" labelOnly="1" outline="0" fieldPosition="0">
        <references count="4">
          <reference field="22" count="1" selected="0">
            <x v="109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0"/>
          </reference>
        </references>
      </pivotArea>
    </format>
    <format dxfId="11415">
      <pivotArea dataOnly="0" labelOnly="1" outline="0" fieldPosition="0">
        <references count="4">
          <reference field="22" count="1" selected="0">
            <x v="110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0"/>
          </reference>
        </references>
      </pivotArea>
    </format>
    <format dxfId="11416">
      <pivotArea dataOnly="0" labelOnly="1" outline="0" fieldPosition="0">
        <references count="4">
          <reference field="22" count="1" selected="0">
            <x v="110"/>
          </reference>
          <reference field="25" count="1" selected="0">
            <x v="37"/>
          </reference>
          <reference field="26" count="1" selected="0">
            <x v="10"/>
          </reference>
          <reference field="29" count="1">
            <x v="10"/>
          </reference>
        </references>
      </pivotArea>
    </format>
    <format dxfId="11417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1418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1419">
      <pivotArea dataOnly="0" labelOnly="1" outline="0" fieldPosition="0">
        <references count="4">
          <reference field="22" count="1" selected="0">
            <x v="111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0"/>
          </reference>
        </references>
      </pivotArea>
    </format>
    <format dxfId="11420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1421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1422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1423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1424">
      <pivotArea dataOnly="0" labelOnly="1" outline="0" fieldPosition="0">
        <references count="4">
          <reference field="22" count="1" selected="0">
            <x v="112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0"/>
          </reference>
        </references>
      </pivotArea>
    </format>
    <format dxfId="11425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0"/>
          </reference>
        </references>
      </pivotArea>
    </format>
    <format dxfId="11426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0"/>
          </reference>
        </references>
      </pivotArea>
    </format>
    <format dxfId="11427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0"/>
          </reference>
        </references>
      </pivotArea>
    </format>
    <format dxfId="11428">
      <pivotArea dataOnly="0" labelOnly="1" outline="0" fieldPosition="0">
        <references count="4">
          <reference field="22" count="1" selected="0">
            <x v="113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0"/>
          </reference>
        </references>
      </pivotArea>
    </format>
    <format dxfId="11429">
      <pivotArea dataOnly="0" labelOnly="1" outline="0" fieldPosition="0">
        <references count="4">
          <reference field="22" count="1" selected="0">
            <x v="114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10"/>
          </reference>
        </references>
      </pivotArea>
    </format>
    <format dxfId="11430">
      <pivotArea dataOnly="0" labelOnly="1" outline="0" fieldPosition="0">
        <references count="4">
          <reference field="22" count="1" selected="0">
            <x v="11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0"/>
          </reference>
        </references>
      </pivotArea>
    </format>
    <format dxfId="11431">
      <pivotArea dataOnly="0" labelOnly="1" outline="0" fieldPosition="0">
        <references count="4">
          <reference field="22" count="1" selected="0">
            <x v="11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0"/>
          </reference>
        </references>
      </pivotArea>
    </format>
    <format dxfId="11432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10"/>
          </reference>
        </references>
      </pivotArea>
    </format>
    <format dxfId="11433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10"/>
          </reference>
        </references>
      </pivotArea>
    </format>
    <format dxfId="11434">
      <pivotArea dataOnly="0" labelOnly="1" outline="0" fieldPosition="0">
        <references count="4">
          <reference field="22" count="1" selected="0">
            <x v="116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10"/>
          </reference>
        </references>
      </pivotArea>
    </format>
    <format dxfId="11435">
      <pivotArea dataOnly="0" labelOnly="1" outline="0" fieldPosition="0">
        <references count="4">
          <reference field="22" count="1" selected="0">
            <x v="11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0"/>
          </reference>
        </references>
      </pivotArea>
    </format>
    <format dxfId="11436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1437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1438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1439">
      <pivotArea dataOnly="0" labelOnly="1" outline="0" fieldPosition="0">
        <references count="4">
          <reference field="22" count="1" selected="0">
            <x v="118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0"/>
          </reference>
        </references>
      </pivotArea>
    </format>
    <format dxfId="11440">
      <pivotArea dataOnly="0" labelOnly="1" outline="0" fieldPosition="0">
        <references count="4">
          <reference field="22" count="1" selected="0">
            <x v="119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1441">
      <pivotArea dataOnly="0" labelOnly="1" outline="0" fieldPosition="0">
        <references count="4">
          <reference field="22" count="1" selected="0">
            <x v="119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0"/>
          </reference>
        </references>
      </pivotArea>
    </format>
    <format dxfId="11442">
      <pivotArea dataOnly="0" labelOnly="1" outline="0" fieldPosition="0">
        <references count="4">
          <reference field="22" count="1" selected="0">
            <x v="120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1"/>
          </reference>
        </references>
      </pivotArea>
    </format>
    <format dxfId="11443">
      <pivotArea dataOnly="0" labelOnly="1" outline="0" fieldPosition="0">
        <references count="4">
          <reference field="22" count="1" selected="0">
            <x v="120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1"/>
          </reference>
        </references>
      </pivotArea>
    </format>
    <format dxfId="11444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1"/>
          </reference>
        </references>
      </pivotArea>
    </format>
    <format dxfId="11445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1"/>
          </reference>
        </references>
      </pivotArea>
    </format>
    <format dxfId="11446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1"/>
          </reference>
        </references>
      </pivotArea>
    </format>
    <format dxfId="11447">
      <pivotArea dataOnly="0" labelOnly="1" outline="0" fieldPosition="0">
        <references count="4">
          <reference field="22" count="1" selected="0">
            <x v="121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1"/>
          </reference>
        </references>
      </pivotArea>
    </format>
    <format dxfId="11448">
      <pivotArea dataOnly="0" labelOnly="1" outline="0" fieldPosition="0">
        <references count="4">
          <reference field="22" count="1" selected="0">
            <x v="122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1"/>
          </reference>
        </references>
      </pivotArea>
    </format>
    <format dxfId="11449">
      <pivotArea dataOnly="0" labelOnly="1" outline="0" fieldPosition="0">
        <references count="4">
          <reference field="22" count="1" selected="0">
            <x v="12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1"/>
          </reference>
        </references>
      </pivotArea>
    </format>
    <format dxfId="11450">
      <pivotArea dataOnly="0" labelOnly="1" outline="0" fieldPosition="0">
        <references count="4">
          <reference field="22" count="1" selected="0">
            <x v="12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1451">
      <pivotArea dataOnly="0" labelOnly="1" outline="0" fieldPosition="0">
        <references count="4">
          <reference field="22" count="1" selected="0">
            <x v="124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1"/>
          </reference>
        </references>
      </pivotArea>
    </format>
    <format dxfId="11452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1453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1454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1455">
      <pivotArea dataOnly="0" labelOnly="1" outline="0" fieldPosition="0">
        <references count="4">
          <reference field="22" count="1" selected="0">
            <x v="125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1"/>
          </reference>
        </references>
      </pivotArea>
    </format>
    <format dxfId="11456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1457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1458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1459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1460">
      <pivotArea dataOnly="0" labelOnly="1" outline="0" fieldPosition="0">
        <references count="4">
          <reference field="22" count="1" selected="0">
            <x v="126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1"/>
          </reference>
        </references>
      </pivotArea>
    </format>
    <format dxfId="11461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1462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1463">
      <pivotArea dataOnly="0" labelOnly="1" outline="0" fieldPosition="0">
        <references count="4">
          <reference field="22" count="1" selected="0">
            <x v="127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1"/>
          </reference>
        </references>
      </pivotArea>
    </format>
    <format dxfId="11464">
      <pivotArea dataOnly="0" labelOnly="1" outline="0" fieldPosition="0">
        <references count="4">
          <reference field="22" count="1" selected="0">
            <x v="128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1"/>
          </reference>
        </references>
      </pivotArea>
    </format>
    <format dxfId="11465">
      <pivotArea dataOnly="0" labelOnly="1" outline="0" fieldPosition="0">
        <references count="4">
          <reference field="22" count="1" selected="0">
            <x v="128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1"/>
          </reference>
        </references>
      </pivotArea>
    </format>
    <format dxfId="11466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11467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11468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11469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11470">
      <pivotArea dataOnly="0" labelOnly="1" outline="0" fieldPosition="0">
        <references count="4">
          <reference field="22" count="1" selected="0">
            <x v="12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2"/>
          </reference>
        </references>
      </pivotArea>
    </format>
    <format dxfId="11471">
      <pivotArea dataOnly="0" labelOnly="1" outline="0" fieldPosition="0">
        <references count="4">
          <reference field="22" count="1" selected="0">
            <x v="13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11472">
      <pivotArea dataOnly="0" labelOnly="1" outline="0" fieldPosition="0">
        <references count="4">
          <reference field="22" count="1" selected="0">
            <x v="13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2"/>
          </reference>
        </references>
      </pivotArea>
    </format>
    <format dxfId="11473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11474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11475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11476">
      <pivotArea dataOnly="0" labelOnly="1" outline="0" fieldPosition="0">
        <references count="4">
          <reference field="22" count="1" selected="0">
            <x v="131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2"/>
          </reference>
        </references>
      </pivotArea>
    </format>
    <format dxfId="11477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11478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11479">
      <pivotArea dataOnly="0" labelOnly="1" outline="0" fieldPosition="0">
        <references count="4">
          <reference field="22" count="1" selected="0">
            <x v="132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2"/>
          </reference>
        </references>
      </pivotArea>
    </format>
    <format dxfId="11480">
      <pivotArea dataOnly="0" labelOnly="1" outline="0" fieldPosition="0">
        <references count="4">
          <reference field="22" count="1" selected="0">
            <x v="133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2"/>
          </reference>
        </references>
      </pivotArea>
    </format>
    <format dxfId="11481">
      <pivotArea dataOnly="0" labelOnly="1" outline="0" fieldPosition="0">
        <references count="4">
          <reference field="22" count="1" selected="0">
            <x v="134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2"/>
          </reference>
        </references>
      </pivotArea>
    </format>
    <format dxfId="11482">
      <pivotArea dataOnly="0" labelOnly="1" outline="0" fieldPosition="0">
        <references count="4">
          <reference field="22" count="1" selected="0">
            <x v="134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2"/>
          </reference>
        </references>
      </pivotArea>
    </format>
    <format dxfId="11483">
      <pivotArea dataOnly="0" labelOnly="1" outline="0" fieldPosition="0">
        <references count="4">
          <reference field="22" count="1" selected="0">
            <x v="135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2"/>
          </reference>
        </references>
      </pivotArea>
    </format>
    <format dxfId="11484">
      <pivotArea dataOnly="0" labelOnly="1" outline="0" fieldPosition="0">
        <references count="4">
          <reference field="22" count="1" selected="0">
            <x v="135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2"/>
          </reference>
        </references>
      </pivotArea>
    </format>
    <format dxfId="11485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2"/>
          </reference>
        </references>
      </pivotArea>
    </format>
    <format dxfId="11486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2"/>
          </reference>
        </references>
      </pivotArea>
    </format>
    <format dxfId="11487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2"/>
          </reference>
        </references>
      </pivotArea>
    </format>
    <format dxfId="11488">
      <pivotArea dataOnly="0" labelOnly="1" outline="0" fieldPosition="0">
        <references count="4">
          <reference field="22" count="1" selected="0">
            <x v="136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2"/>
          </reference>
        </references>
      </pivotArea>
    </format>
    <format dxfId="11489">
      <pivotArea dataOnly="0" labelOnly="1" outline="0" fieldPosition="0">
        <references count="4">
          <reference field="22" count="1" selected="0">
            <x v="137"/>
          </reference>
          <reference field="25" count="1" selected="0">
            <x v="38"/>
          </reference>
          <reference field="26" count="1" selected="0">
            <x v="12"/>
          </reference>
          <reference field="29" count="1">
            <x v="12"/>
          </reference>
        </references>
      </pivotArea>
    </format>
    <format dxfId="11490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12"/>
          </reference>
        </references>
      </pivotArea>
    </format>
    <format dxfId="11491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12"/>
          </reference>
        </references>
      </pivotArea>
    </format>
    <format dxfId="11492">
      <pivotArea dataOnly="0" labelOnly="1" outline="0" fieldPosition="0">
        <references count="4">
          <reference field="22" count="1" selected="0">
            <x v="138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12"/>
          </reference>
        </references>
      </pivotArea>
    </format>
    <format dxfId="11493">
      <pivotArea dataOnly="0" labelOnly="1" outline="0" fieldPosition="0">
        <references count="4">
          <reference field="22" count="1" selected="0">
            <x v="139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2"/>
          </reference>
        </references>
      </pivotArea>
    </format>
    <format dxfId="11494">
      <pivotArea dataOnly="0" labelOnly="1" outline="0" fieldPosition="0">
        <references count="4">
          <reference field="22" count="1" selected="0">
            <x v="140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12"/>
          </reference>
        </references>
      </pivotArea>
    </format>
    <format dxfId="11495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39"/>
          </reference>
          <reference field="26" count="1" selected="0">
            <x v="13"/>
          </reference>
          <reference field="29" count="1">
            <x v="12"/>
          </reference>
        </references>
      </pivotArea>
    </format>
    <format dxfId="11496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40"/>
          </reference>
          <reference field="26" count="1" selected="0">
            <x v="13"/>
          </reference>
          <reference field="29" count="1">
            <x v="12"/>
          </reference>
        </references>
      </pivotArea>
    </format>
    <format dxfId="11497">
      <pivotArea dataOnly="0" labelOnly="1" outline="0" fieldPosition="0">
        <references count="4">
          <reference field="22" count="1" selected="0">
            <x v="141"/>
          </reference>
          <reference field="25" count="1" selected="0">
            <x v="41"/>
          </reference>
          <reference field="26" count="1" selected="0">
            <x v="13"/>
          </reference>
          <reference field="29" count="1">
            <x v="12"/>
          </reference>
        </references>
      </pivotArea>
    </format>
    <format dxfId="11498">
      <pivotArea dataOnly="0" labelOnly="1" outline="0" fieldPosition="0">
        <references count="4">
          <reference field="22" count="1" selected="0">
            <x v="142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7"/>
          </reference>
        </references>
      </pivotArea>
    </format>
    <format dxfId="11499">
      <pivotArea dataOnly="0" labelOnly="1" outline="0" fieldPosition="0">
        <references count="4">
          <reference field="22" count="1" selected="0">
            <x v="14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7"/>
          </reference>
        </references>
      </pivotArea>
    </format>
    <format dxfId="11500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1501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1502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1503">
      <pivotArea dataOnly="0" labelOnly="1" outline="0" fieldPosition="0">
        <references count="4">
          <reference field="22" count="1" selected="0">
            <x v="144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7"/>
          </reference>
        </references>
      </pivotArea>
    </format>
    <format dxfId="11504">
      <pivotArea dataOnly="0" labelOnly="1" outline="0" fieldPosition="0">
        <references count="4">
          <reference field="22" count="1" selected="0">
            <x v="14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7"/>
          </reference>
        </references>
      </pivotArea>
    </format>
    <format dxfId="11505">
      <pivotArea dataOnly="0" labelOnly="1" outline="0" fieldPosition="0">
        <references count="4">
          <reference field="22" count="1" selected="0">
            <x v="145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7"/>
          </reference>
        </references>
      </pivotArea>
    </format>
    <format dxfId="11506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55"/>
          </reference>
          <reference field="26" count="1" selected="0">
            <x v="4"/>
          </reference>
          <reference field="29" count="1">
            <x v="27"/>
          </reference>
        </references>
      </pivotArea>
    </format>
    <format dxfId="11507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27"/>
          </reference>
        </references>
      </pivotArea>
    </format>
    <format dxfId="11508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27"/>
          </reference>
        </references>
      </pivotArea>
    </format>
    <format dxfId="11509">
      <pivotArea dataOnly="0" labelOnly="1" outline="0" fieldPosition="0">
        <references count="4">
          <reference field="22" count="1" selected="0">
            <x v="146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27"/>
          </reference>
        </references>
      </pivotArea>
    </format>
    <format dxfId="11510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1511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1512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1513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1514">
      <pivotArea dataOnly="0" labelOnly="1" outline="0" fieldPosition="0">
        <references count="4">
          <reference field="22" count="1" selected="0">
            <x v="147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7"/>
          </reference>
        </references>
      </pivotArea>
    </format>
    <format dxfId="11515">
      <pivotArea dataOnly="0" labelOnly="1" outline="0" fieldPosition="0">
        <references count="4">
          <reference field="22" count="1" selected="0">
            <x v="148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7"/>
          </reference>
        </references>
      </pivotArea>
    </format>
    <format dxfId="11516">
      <pivotArea dataOnly="0" labelOnly="1" outline="0" fieldPosition="0">
        <references count="4">
          <reference field="22" count="1" selected="0">
            <x v="148"/>
          </reference>
          <reference field="25" count="1" selected="0">
            <x v="37"/>
          </reference>
          <reference field="26" count="1" selected="0">
            <x v="10"/>
          </reference>
          <reference field="29" count="1">
            <x v="27"/>
          </reference>
        </references>
      </pivotArea>
    </format>
    <format dxfId="11517">
      <pivotArea dataOnly="0" labelOnly="1" outline="0" fieldPosition="0">
        <references count="4">
          <reference field="22" count="1" selected="0">
            <x v="149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7"/>
          </reference>
        </references>
      </pivotArea>
    </format>
    <format dxfId="11518">
      <pivotArea dataOnly="0" labelOnly="1" outline="0" fieldPosition="0">
        <references count="4">
          <reference field="22" count="1" selected="0">
            <x v="149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7"/>
          </reference>
        </references>
      </pivotArea>
    </format>
    <format dxfId="11519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1520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1521">
      <pivotArea dataOnly="0" labelOnly="1" outline="0" fieldPosition="0">
        <references count="4">
          <reference field="22" count="1" selected="0">
            <x v="150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7"/>
          </reference>
        </references>
      </pivotArea>
    </format>
    <format dxfId="11522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7"/>
          </reference>
        </references>
      </pivotArea>
    </format>
    <format dxfId="11523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7"/>
          </reference>
        </references>
      </pivotArea>
    </format>
    <format dxfId="11524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7"/>
          </reference>
        </references>
      </pivotArea>
    </format>
    <format dxfId="11525">
      <pivotArea dataOnly="0" labelOnly="1" outline="0" fieldPosition="0">
        <references count="4">
          <reference field="22" count="1" selected="0">
            <x v="151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7"/>
          </reference>
        </references>
      </pivotArea>
    </format>
    <format dxfId="11526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2"/>
          </reference>
          <reference field="26" count="1" selected="0">
            <x v="17"/>
          </reference>
          <reference field="29" count="1">
            <x v="27"/>
          </reference>
        </references>
      </pivotArea>
    </format>
    <format dxfId="11527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3"/>
          </reference>
          <reference field="26" count="1" selected="0">
            <x v="17"/>
          </reference>
          <reference field="29" count="1">
            <x v="27"/>
          </reference>
        </references>
      </pivotArea>
    </format>
    <format dxfId="11528">
      <pivotArea dataOnly="0" labelOnly="1" outline="0" fieldPosition="0">
        <references count="4">
          <reference field="22" count="1" selected="0">
            <x v="152"/>
          </reference>
          <reference field="25" count="1" selected="0">
            <x v="4"/>
          </reference>
          <reference field="26" count="1" selected="0">
            <x v="17"/>
          </reference>
          <reference field="29" count="1">
            <x v="27"/>
          </reference>
        </references>
      </pivotArea>
    </format>
    <format dxfId="11529">
      <pivotArea dataOnly="0" labelOnly="1" outline="0" fieldPosition="0">
        <references count="4">
          <reference field="22" count="1" selected="0">
            <x v="153"/>
          </reference>
          <reference field="25" count="1" selected="0">
            <x v="43"/>
          </reference>
          <reference field="26" count="1" selected="0">
            <x v="14"/>
          </reference>
          <reference field="29" count="1">
            <x v="27"/>
          </reference>
        </references>
      </pivotArea>
    </format>
    <format dxfId="11530">
      <pivotArea dataOnly="0" labelOnly="1" outline="0" fieldPosition="0">
        <references count="4">
          <reference field="22" count="1" selected="0">
            <x v="154"/>
          </reference>
          <reference field="25" count="1" selected="0">
            <x v="56"/>
          </reference>
          <reference field="26" count="1" selected="0">
            <x v="15"/>
          </reference>
          <reference field="29" count="1">
            <x v="27"/>
          </reference>
        </references>
      </pivotArea>
    </format>
    <format dxfId="11531">
      <pivotArea dataOnly="0" labelOnly="1" outline="0" fieldPosition="0">
        <references count="4">
          <reference field="22" count="1" selected="0">
            <x v="155"/>
          </reference>
          <reference field="25" count="1" selected="0">
            <x v="43"/>
          </reference>
          <reference field="26" count="1" selected="0">
            <x v="16"/>
          </reference>
          <reference field="29" count="1">
            <x v="27"/>
          </reference>
        </references>
      </pivotArea>
    </format>
    <format dxfId="11532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29"/>
          </reference>
          <reference field="26" count="1" selected="0">
            <x v="18"/>
          </reference>
          <reference field="29" count="1">
            <x v="27"/>
          </reference>
        </references>
      </pivotArea>
    </format>
    <format dxfId="11533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3"/>
          </reference>
          <reference field="26" count="1" selected="0">
            <x v="18"/>
          </reference>
          <reference field="29" count="1">
            <x v="27"/>
          </reference>
        </references>
      </pivotArea>
    </format>
    <format dxfId="11534">
      <pivotArea dataOnly="0" labelOnly="1" outline="0" fieldPosition="0">
        <references count="4">
          <reference field="22" count="1" selected="0">
            <x v="156"/>
          </reference>
          <reference field="25" count="1" selected="0">
            <x v="4"/>
          </reference>
          <reference field="26" count="1" selected="0">
            <x v="18"/>
          </reference>
          <reference field="29" count="1">
            <x v="27"/>
          </reference>
        </references>
      </pivotArea>
    </format>
    <format dxfId="11535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27"/>
          </reference>
        </references>
      </pivotArea>
    </format>
    <format dxfId="11536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27"/>
          </reference>
        </references>
      </pivotArea>
    </format>
    <format dxfId="11537">
      <pivotArea dataOnly="0" labelOnly="1" outline="0" fieldPosition="0">
        <references count="4">
          <reference field="22" count="1" selected="0">
            <x v="157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27"/>
          </reference>
        </references>
      </pivotArea>
    </format>
    <format dxfId="11538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1539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1540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1541">
      <pivotArea dataOnly="0" labelOnly="1" outline="0" fieldPosition="0">
        <references count="4">
          <reference field="22" count="1" selected="0">
            <x v="158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3"/>
          </reference>
        </references>
      </pivotArea>
    </format>
    <format dxfId="11542">
      <pivotArea dataOnly="0" labelOnly="1" outline="0" fieldPosition="0">
        <references count="4">
          <reference field="22" count="1" selected="0">
            <x v="159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13"/>
          </reference>
        </references>
      </pivotArea>
    </format>
    <format dxfId="11543">
      <pivotArea dataOnly="0" labelOnly="1" outline="0" fieldPosition="0">
        <references count="4">
          <reference field="22" count="1" selected="0">
            <x v="159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3"/>
          </reference>
        </references>
      </pivotArea>
    </format>
    <format dxfId="11544">
      <pivotArea dataOnly="0" labelOnly="1" outline="0" fieldPosition="0">
        <references count="4">
          <reference field="22" count="1" selected="0">
            <x v="16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1545">
      <pivotArea dataOnly="0" labelOnly="1" outline="0" fieldPosition="0">
        <references count="4">
          <reference field="22" count="1" selected="0">
            <x v="16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3"/>
          </reference>
        </references>
      </pivotArea>
    </format>
    <format dxfId="11546">
      <pivotArea dataOnly="0" labelOnly="1" outline="0" fieldPosition="0">
        <references count="4">
          <reference field="22" count="1" selected="0">
            <x v="161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3"/>
          </reference>
        </references>
      </pivotArea>
    </format>
    <format dxfId="11547">
      <pivotArea dataOnly="0" labelOnly="1" outline="0" fieldPosition="0">
        <references count="4">
          <reference field="22" count="1" selected="0">
            <x v="161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3"/>
          </reference>
        </references>
      </pivotArea>
    </format>
    <format dxfId="11548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3"/>
          </reference>
        </references>
      </pivotArea>
    </format>
    <format dxfId="11549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42"/>
          </reference>
          <reference field="26" count="1" selected="0">
            <x v="9"/>
          </reference>
          <reference field="29" count="1">
            <x v="13"/>
          </reference>
        </references>
      </pivotArea>
    </format>
    <format dxfId="11550">
      <pivotArea dataOnly="0" labelOnly="1" outline="0" fieldPosition="0">
        <references count="4">
          <reference field="22" count="1" selected="0">
            <x v="162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3"/>
          </reference>
        </references>
      </pivotArea>
    </format>
    <format dxfId="11551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3"/>
          </reference>
        </references>
      </pivotArea>
    </format>
    <format dxfId="11552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3"/>
          </reference>
        </references>
      </pivotArea>
    </format>
    <format dxfId="11553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3"/>
          </reference>
        </references>
      </pivotArea>
    </format>
    <format dxfId="11554">
      <pivotArea dataOnly="0" labelOnly="1" outline="0" fieldPosition="0">
        <references count="4">
          <reference field="22" count="1" selected="0">
            <x v="163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3"/>
          </reference>
        </references>
      </pivotArea>
    </format>
    <format dxfId="11555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13"/>
          </reference>
        </references>
      </pivotArea>
    </format>
    <format dxfId="11556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13"/>
          </reference>
        </references>
      </pivotArea>
    </format>
    <format dxfId="11557">
      <pivotArea dataOnly="0" labelOnly="1" outline="0" fieldPosition="0">
        <references count="4">
          <reference field="22" count="1" selected="0">
            <x v="164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13"/>
          </reference>
        </references>
      </pivotArea>
    </format>
    <format dxfId="11558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1559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1560">
      <pivotArea dataOnly="0" labelOnly="1" outline="0" fieldPosition="0">
        <references count="4">
          <reference field="22" count="1" selected="0">
            <x v="165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3"/>
          </reference>
        </references>
      </pivotArea>
    </format>
    <format dxfId="11561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1562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1563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1564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1565">
      <pivotArea dataOnly="0" labelOnly="1" outline="0" fieldPosition="0">
        <references count="4">
          <reference field="22" count="1" selected="0">
            <x v="166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3"/>
          </reference>
        </references>
      </pivotArea>
    </format>
    <format dxfId="11566">
      <pivotArea dataOnly="0" labelOnly="1" outline="0" fieldPosition="0">
        <references count="4">
          <reference field="22" count="1" selected="0">
            <x v="16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3"/>
          </reference>
        </references>
      </pivotArea>
    </format>
    <format dxfId="11567">
      <pivotArea dataOnly="0" labelOnly="1" outline="0" fieldPosition="0">
        <references count="4">
          <reference field="22" count="1" selected="0">
            <x v="168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4"/>
          </reference>
        </references>
      </pivotArea>
    </format>
    <format dxfId="11568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1569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1570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1571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1572">
      <pivotArea dataOnly="0" labelOnly="1" outline="0" fieldPosition="0">
        <references count="4">
          <reference field="22" count="1" selected="0">
            <x v="16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4"/>
          </reference>
        </references>
      </pivotArea>
    </format>
    <format dxfId="11573">
      <pivotArea dataOnly="0" labelOnly="1" outline="0" fieldPosition="0">
        <references count="4">
          <reference field="22" count="1" selected="0">
            <x v="17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1574">
      <pivotArea dataOnly="0" labelOnly="1" outline="0" fieldPosition="0">
        <references count="4">
          <reference field="22" count="1" selected="0">
            <x v="17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4"/>
          </reference>
        </references>
      </pivotArea>
    </format>
    <format dxfId="11575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1576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1577">
      <pivotArea dataOnly="0" labelOnly="1" outline="0" fieldPosition="0">
        <references count="4">
          <reference field="22" count="1" selected="0">
            <x v="171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4"/>
          </reference>
        </references>
      </pivotArea>
    </format>
    <format dxfId="11578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1579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1580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1581">
      <pivotArea dataOnly="0" labelOnly="1" outline="0" fieldPosition="0">
        <references count="4">
          <reference field="22" count="1" selected="0">
            <x v="172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4"/>
          </reference>
        </references>
      </pivotArea>
    </format>
    <format dxfId="11582">
      <pivotArea dataOnly="0" labelOnly="1" outline="0" fieldPosition="0">
        <references count="4">
          <reference field="22" count="1" selected="0">
            <x v="173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4"/>
          </reference>
        </references>
      </pivotArea>
    </format>
    <format dxfId="11583">
      <pivotArea dataOnly="0" labelOnly="1" outline="0" fieldPosition="0">
        <references count="4">
          <reference field="22" count="1" selected="0">
            <x v="174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4"/>
          </reference>
        </references>
      </pivotArea>
    </format>
    <format dxfId="11584">
      <pivotArea dataOnly="0" labelOnly="1" outline="0" fieldPosition="0">
        <references count="4">
          <reference field="22" count="1" selected="0">
            <x v="174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4"/>
          </reference>
        </references>
      </pivotArea>
    </format>
    <format dxfId="11585">
      <pivotArea dataOnly="0" labelOnly="1" outline="0" fieldPosition="0">
        <references count="4">
          <reference field="22" count="1" selected="0">
            <x v="175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4"/>
          </reference>
        </references>
      </pivotArea>
    </format>
    <format dxfId="11586">
      <pivotArea dataOnly="0" labelOnly="1" outline="0" fieldPosition="0">
        <references count="4">
          <reference field="22" count="1" selected="0">
            <x v="175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4"/>
          </reference>
        </references>
      </pivotArea>
    </format>
    <format dxfId="11587">
      <pivotArea dataOnly="0" labelOnly="1" outline="0" fieldPosition="0">
        <references count="4">
          <reference field="22" count="1" selected="0">
            <x v="176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14"/>
          </reference>
        </references>
      </pivotArea>
    </format>
    <format dxfId="11588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14"/>
          </reference>
        </references>
      </pivotArea>
    </format>
    <format dxfId="11589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4"/>
          </reference>
        </references>
      </pivotArea>
    </format>
    <format dxfId="11590">
      <pivotArea dataOnly="0" labelOnly="1" outline="0" fieldPosition="0">
        <references count="4">
          <reference field="22" count="1" selected="0">
            <x v="177"/>
          </reference>
          <reference field="25" count="1" selected="0">
            <x v="34"/>
          </reference>
          <reference field="26" count="1" selected="0">
            <x v="12"/>
          </reference>
          <reference field="29" count="1">
            <x v="14"/>
          </reference>
        </references>
      </pivotArea>
    </format>
    <format dxfId="11591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4"/>
          </reference>
        </references>
      </pivotArea>
    </format>
    <format dxfId="11592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4"/>
          </reference>
        </references>
      </pivotArea>
    </format>
    <format dxfId="11593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4"/>
          </reference>
        </references>
      </pivotArea>
    </format>
    <format dxfId="11594">
      <pivotArea dataOnly="0" labelOnly="1" outline="0" fieldPosition="0">
        <references count="4">
          <reference field="22" count="1" selected="0">
            <x v="178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4"/>
          </reference>
        </references>
      </pivotArea>
    </format>
    <format dxfId="11595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14"/>
          </reference>
        </references>
      </pivotArea>
    </format>
    <format dxfId="11596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14"/>
          </reference>
        </references>
      </pivotArea>
    </format>
    <format dxfId="11597">
      <pivotArea dataOnly="0" labelOnly="1" outline="0" fieldPosition="0">
        <references count="4">
          <reference field="22" count="1" selected="0">
            <x v="179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14"/>
          </reference>
        </references>
      </pivotArea>
    </format>
    <format dxfId="11598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1599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1600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1601">
      <pivotArea dataOnly="0" labelOnly="1" outline="0" fieldPosition="0">
        <references count="4">
          <reference field="22" count="1" selected="0">
            <x v="180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5"/>
          </reference>
        </references>
      </pivotArea>
    </format>
    <format dxfId="11602">
      <pivotArea dataOnly="0" labelOnly="1" outline="0" fieldPosition="0">
        <references count="4">
          <reference field="22" count="1" selected="0">
            <x v="181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1603">
      <pivotArea dataOnly="0" labelOnly="1" outline="0" fieldPosition="0">
        <references count="4">
          <reference field="22" count="1" selected="0">
            <x v="181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5"/>
          </reference>
        </references>
      </pivotArea>
    </format>
    <format dxfId="11604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1605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1606">
      <pivotArea dataOnly="0" labelOnly="1" outline="0" fieldPosition="0">
        <references count="4">
          <reference field="22" count="1" selected="0">
            <x v="182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5"/>
          </reference>
        </references>
      </pivotArea>
    </format>
    <format dxfId="11607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1608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1609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1610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1611">
      <pivotArea dataOnly="0" labelOnly="1" outline="0" fieldPosition="0">
        <references count="4">
          <reference field="22" count="1" selected="0">
            <x v="183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5"/>
          </reference>
        </references>
      </pivotArea>
    </format>
    <format dxfId="11612">
      <pivotArea dataOnly="0" labelOnly="1" outline="0" fieldPosition="0">
        <references count="4">
          <reference field="22" count="1" selected="0">
            <x v="184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5"/>
          </reference>
        </references>
      </pivotArea>
    </format>
    <format dxfId="11613">
      <pivotArea dataOnly="0" labelOnly="1" outline="0" fieldPosition="0">
        <references count="4">
          <reference field="22" count="1" selected="0">
            <x v="184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5"/>
          </reference>
        </references>
      </pivotArea>
    </format>
    <format dxfId="11614">
      <pivotArea dataOnly="0" labelOnly="1" outline="0" fieldPosition="0">
        <references count="4">
          <reference field="22" count="1" selected="0">
            <x v="185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5"/>
          </reference>
        </references>
      </pivotArea>
    </format>
    <format dxfId="11615">
      <pivotArea dataOnly="0" labelOnly="1" outline="0" fieldPosition="0">
        <references count="4">
          <reference field="22" count="1" selected="0">
            <x v="185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5"/>
          </reference>
        </references>
      </pivotArea>
    </format>
    <format dxfId="11616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5"/>
          </reference>
        </references>
      </pivotArea>
    </format>
    <format dxfId="11617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5"/>
          </reference>
        </references>
      </pivotArea>
    </format>
    <format dxfId="11618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5"/>
          </reference>
        </references>
      </pivotArea>
    </format>
    <format dxfId="11619">
      <pivotArea dataOnly="0" labelOnly="1" outline="0" fieldPosition="0">
        <references count="4">
          <reference field="22" count="1" selected="0">
            <x v="186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5"/>
          </reference>
        </references>
      </pivotArea>
    </format>
    <format dxfId="11620">
      <pivotArea dataOnly="0" labelOnly="1" outline="0" fieldPosition="0">
        <references count="4">
          <reference field="22" count="1" selected="0">
            <x v="18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5"/>
          </reference>
        </references>
      </pivotArea>
    </format>
    <format dxfId="11621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15"/>
          </reference>
        </references>
      </pivotArea>
    </format>
    <format dxfId="11622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15"/>
          </reference>
        </references>
      </pivotArea>
    </format>
    <format dxfId="11623">
      <pivotArea dataOnly="0" labelOnly="1" outline="0" fieldPosition="0">
        <references count="4">
          <reference field="22" count="1" selected="0">
            <x v="188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15"/>
          </reference>
        </references>
      </pivotArea>
    </format>
    <format dxfId="11624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43"/>
          </reference>
          <reference field="26" count="1" selected="0">
            <x v="10"/>
          </reference>
          <reference field="29" count="1">
            <x v="15"/>
          </reference>
        </references>
      </pivotArea>
    </format>
    <format dxfId="11625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5"/>
          </reference>
        </references>
      </pivotArea>
    </format>
    <format dxfId="11626">
      <pivotArea dataOnly="0" labelOnly="1" outline="0" fieldPosition="0">
        <references count="4">
          <reference field="22" count="1" selected="0">
            <x v="189"/>
          </reference>
          <reference field="25" count="1" selected="0">
            <x v="37"/>
          </reference>
          <reference field="26" count="1" selected="0">
            <x v="10"/>
          </reference>
          <reference field="29" count="1">
            <x v="15"/>
          </reference>
        </references>
      </pivotArea>
    </format>
    <format dxfId="11627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6"/>
          </reference>
        </references>
      </pivotArea>
    </format>
    <format dxfId="11628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6"/>
          </reference>
        </references>
      </pivotArea>
    </format>
    <format dxfId="11629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6"/>
          </reference>
        </references>
      </pivotArea>
    </format>
    <format dxfId="11630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6"/>
          </reference>
        </references>
      </pivotArea>
    </format>
    <format dxfId="11631">
      <pivotArea dataOnly="0" labelOnly="1" outline="0" fieldPosition="0">
        <references count="4">
          <reference field="22" count="1" selected="0">
            <x v="190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6"/>
          </reference>
        </references>
      </pivotArea>
    </format>
    <format dxfId="11632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11633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11634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11635">
      <pivotArea dataOnly="0" labelOnly="1" outline="0" fieldPosition="0">
        <references count="4">
          <reference field="22" count="1" selected="0">
            <x v="191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6"/>
          </reference>
        </references>
      </pivotArea>
    </format>
    <format dxfId="11636">
      <pivotArea dataOnly="0" labelOnly="1" outline="0" fieldPosition="0">
        <references count="4">
          <reference field="22" count="1" selected="0">
            <x v="192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6"/>
          </reference>
        </references>
      </pivotArea>
    </format>
    <format dxfId="11637">
      <pivotArea dataOnly="0" labelOnly="1" outline="0" fieldPosition="0">
        <references count="4">
          <reference field="22" count="1" selected="0">
            <x v="192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6"/>
          </reference>
        </references>
      </pivotArea>
    </format>
    <format dxfId="11638">
      <pivotArea dataOnly="0" labelOnly="1" outline="0" fieldPosition="0">
        <references count="4">
          <reference field="22" count="1" selected="0">
            <x v="193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11639">
      <pivotArea dataOnly="0" labelOnly="1" outline="0" fieldPosition="0">
        <references count="4">
          <reference field="22" count="1" selected="0">
            <x v="193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6"/>
          </reference>
        </references>
      </pivotArea>
    </format>
    <format dxfId="11640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11641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11642">
      <pivotArea dataOnly="0" labelOnly="1" outline="0" fieldPosition="0">
        <references count="4">
          <reference field="22" count="1" selected="0">
            <x v="194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6"/>
          </reference>
        </references>
      </pivotArea>
    </format>
    <format dxfId="11643">
      <pivotArea dataOnly="0" labelOnly="1" outline="0" fieldPosition="0">
        <references count="4">
          <reference field="22" count="1" selected="0">
            <x v="195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6"/>
          </reference>
        </references>
      </pivotArea>
    </format>
    <format dxfId="11644">
      <pivotArea dataOnly="0" labelOnly="1" outline="0" fieldPosition="0">
        <references count="4">
          <reference field="22" count="1" selected="0">
            <x v="195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6"/>
          </reference>
        </references>
      </pivotArea>
    </format>
    <format dxfId="11645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6"/>
          </reference>
        </references>
      </pivotArea>
    </format>
    <format dxfId="11646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6"/>
          </reference>
        </references>
      </pivotArea>
    </format>
    <format dxfId="11647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6"/>
          </reference>
        </references>
      </pivotArea>
    </format>
    <format dxfId="11648">
      <pivotArea dataOnly="0" labelOnly="1" outline="0" fieldPosition="0">
        <references count="4">
          <reference field="22" count="1" selected="0">
            <x v="196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6"/>
          </reference>
        </references>
      </pivotArea>
    </format>
    <format dxfId="11649">
      <pivotArea dataOnly="0" labelOnly="1" outline="0" fieldPosition="0">
        <references count="4">
          <reference field="22" count="1" selected="0">
            <x v="197"/>
          </reference>
          <reference field="25" count="1" selected="0">
            <x v="33"/>
          </reference>
          <reference field="26" count="1" selected="0">
            <x v="12"/>
          </reference>
          <reference field="29" count="1">
            <x v="16"/>
          </reference>
        </references>
      </pivotArea>
    </format>
    <format dxfId="11650">
      <pivotArea dataOnly="0" labelOnly="1" outline="0" fieldPosition="0">
        <references count="4">
          <reference field="22" count="1" selected="0">
            <x v="197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6"/>
          </reference>
        </references>
      </pivotArea>
    </format>
    <format dxfId="11651">
      <pivotArea dataOnly="0" labelOnly="1" outline="0" fieldPosition="0">
        <references count="4">
          <reference field="22" count="1" selected="0">
            <x v="198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6"/>
          </reference>
        </references>
      </pivotArea>
    </format>
    <format dxfId="11652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7"/>
          </reference>
        </references>
      </pivotArea>
    </format>
    <format dxfId="11653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7"/>
          </reference>
        </references>
      </pivotArea>
    </format>
    <format dxfId="11654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7"/>
          </reference>
        </references>
      </pivotArea>
    </format>
    <format dxfId="11655">
      <pivotArea dataOnly="0" labelOnly="1" outline="0" fieldPosition="0">
        <references count="4">
          <reference field="22" count="1" selected="0">
            <x v="199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7"/>
          </reference>
        </references>
      </pivotArea>
    </format>
    <format dxfId="11656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1657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1658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1659">
      <pivotArea dataOnly="0" labelOnly="1" outline="0" fieldPosition="0">
        <references count="4">
          <reference field="22" count="1" selected="0">
            <x v="200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7"/>
          </reference>
        </references>
      </pivotArea>
    </format>
    <format dxfId="11660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1661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1662">
      <pivotArea dataOnly="0" labelOnly="1" outline="0" fieldPosition="0">
        <references count="4">
          <reference field="22" count="1" selected="0">
            <x v="201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7"/>
          </reference>
        </references>
      </pivotArea>
    </format>
    <format dxfId="11663">
      <pivotArea dataOnly="0" labelOnly="1" outline="0" fieldPosition="0">
        <references count="4">
          <reference field="22" count="1" selected="0">
            <x v="202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7"/>
          </reference>
        </references>
      </pivotArea>
    </format>
    <format dxfId="11664">
      <pivotArea dataOnly="0" labelOnly="1" outline="0" fieldPosition="0">
        <references count="4">
          <reference field="22" count="1" selected="0">
            <x v="203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1665">
      <pivotArea dataOnly="0" labelOnly="1" outline="0" fieldPosition="0">
        <references count="4">
          <reference field="22" count="1" selected="0">
            <x v="203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7"/>
          </reference>
        </references>
      </pivotArea>
    </format>
    <format dxfId="11666">
      <pivotArea dataOnly="0" labelOnly="1" outline="0" fieldPosition="0">
        <references count="4">
          <reference field="22" count="1" selected="0">
            <x v="204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7"/>
          </reference>
        </references>
      </pivotArea>
    </format>
    <format dxfId="11667">
      <pivotArea dataOnly="0" labelOnly="1" outline="0" fieldPosition="0">
        <references count="4">
          <reference field="22" count="1" selected="0">
            <x v="204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7"/>
          </reference>
        </references>
      </pivotArea>
    </format>
    <format dxfId="11668">
      <pivotArea dataOnly="0" labelOnly="1" outline="0" fieldPosition="0">
        <references count="4">
          <reference field="22" count="1" selected="0">
            <x v="205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7"/>
          </reference>
        </references>
      </pivotArea>
    </format>
    <format dxfId="11669">
      <pivotArea dataOnly="0" labelOnly="1" outline="0" fieldPosition="0">
        <references count="4">
          <reference field="22" count="1" selected="0">
            <x v="206"/>
          </reference>
          <reference field="25" count="1" selected="0">
            <x v="33"/>
          </reference>
          <reference field="26" count="1" selected="0">
            <x v="12"/>
          </reference>
          <reference field="29" count="1">
            <x v="17"/>
          </reference>
        </references>
      </pivotArea>
    </format>
    <format dxfId="11670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1671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1672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1673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1674">
      <pivotArea dataOnly="0" labelOnly="1" outline="0" fieldPosition="0">
        <references count="4">
          <reference field="22" count="1" selected="0">
            <x v="207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7"/>
          </reference>
        </references>
      </pivotArea>
    </format>
    <format dxfId="11675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1676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1677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1678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1679">
      <pivotArea dataOnly="0" labelOnly="1" outline="0" fieldPosition="0">
        <references count="4">
          <reference field="22" count="1" selected="0">
            <x v="208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8"/>
          </reference>
        </references>
      </pivotArea>
    </format>
    <format dxfId="11680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1681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1682">
      <pivotArea dataOnly="0" labelOnly="1" outline="0" fieldPosition="0">
        <references count="4">
          <reference field="22" count="1" selected="0">
            <x v="209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8"/>
          </reference>
        </references>
      </pivotArea>
    </format>
    <format dxfId="11683">
      <pivotArea dataOnly="0" labelOnly="1" outline="0" fieldPosition="0">
        <references count="4">
          <reference field="22" count="1" selected="0">
            <x v="21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1684">
      <pivotArea dataOnly="0" labelOnly="1" outline="0" fieldPosition="0">
        <references count="4">
          <reference field="22" count="1" selected="0">
            <x v="21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8"/>
          </reference>
        </references>
      </pivotArea>
    </format>
    <format dxfId="11685">
      <pivotArea dataOnly="0" labelOnly="1" outline="0" fieldPosition="0">
        <references count="4">
          <reference field="22" count="1" selected="0">
            <x v="211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8"/>
          </reference>
        </references>
      </pivotArea>
    </format>
    <format dxfId="11686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1687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1688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1689">
      <pivotArea dataOnly="0" labelOnly="1" outline="0" fieldPosition="0">
        <references count="4">
          <reference field="22" count="1" selected="0">
            <x v="212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8"/>
          </reference>
        </references>
      </pivotArea>
    </format>
    <format dxfId="11690">
      <pivotArea dataOnly="0" labelOnly="1" outline="0" fieldPosition="0">
        <references count="4">
          <reference field="22" count="1" selected="0">
            <x v="213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8"/>
          </reference>
        </references>
      </pivotArea>
    </format>
    <format dxfId="11691">
      <pivotArea dataOnly="0" labelOnly="1" outline="0" fieldPosition="0">
        <references count="4">
          <reference field="22" count="1" selected="0">
            <x v="213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8"/>
          </reference>
        </references>
      </pivotArea>
    </format>
    <format dxfId="11692">
      <pivotArea dataOnly="0" labelOnly="1" outline="0" fieldPosition="0">
        <references count="4">
          <reference field="22" count="1" selected="0">
            <x v="214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8"/>
          </reference>
        </references>
      </pivotArea>
    </format>
    <format dxfId="11693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8"/>
          </reference>
        </references>
      </pivotArea>
    </format>
    <format dxfId="11694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8"/>
          </reference>
        </references>
      </pivotArea>
    </format>
    <format dxfId="11695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8"/>
          </reference>
        </references>
      </pivotArea>
    </format>
    <format dxfId="11696">
      <pivotArea dataOnly="0" labelOnly="1" outline="0" fieldPosition="0">
        <references count="4">
          <reference field="22" count="1" selected="0">
            <x v="215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8"/>
          </reference>
        </references>
      </pivotArea>
    </format>
    <format dxfId="11697">
      <pivotArea dataOnly="0" labelOnly="1" outline="0" fieldPosition="0">
        <references count="4">
          <reference field="22" count="1" selected="0">
            <x v="216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18"/>
          </reference>
        </references>
      </pivotArea>
    </format>
    <format dxfId="11698">
      <pivotArea dataOnly="0" labelOnly="1" outline="0" fieldPosition="0">
        <references count="4">
          <reference field="22" count="1" selected="0">
            <x v="216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8"/>
          </reference>
        </references>
      </pivotArea>
    </format>
    <format dxfId="11699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18"/>
          </reference>
        </references>
      </pivotArea>
    </format>
    <format dxfId="11700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18"/>
          </reference>
        </references>
      </pivotArea>
    </format>
    <format dxfId="11701">
      <pivotArea dataOnly="0" labelOnly="1" outline="0" fieldPosition="0">
        <references count="4">
          <reference field="22" count="1" selected="0">
            <x v="217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18"/>
          </reference>
        </references>
      </pivotArea>
    </format>
    <format dxfId="11702">
      <pivotArea dataOnly="0" labelOnly="1" outline="0" fieldPosition="0">
        <references count="4">
          <reference field="22" count="1" selected="0">
            <x v="218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8"/>
          </reference>
        </references>
      </pivotArea>
    </format>
    <format dxfId="11703">
      <pivotArea dataOnly="0" labelOnly="1" outline="0" fieldPosition="0">
        <references count="4">
          <reference field="22" count="1" selected="0">
            <x v="218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8"/>
          </reference>
        </references>
      </pivotArea>
    </format>
    <format dxfId="11704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1705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1706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1707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1708">
      <pivotArea dataOnly="0" labelOnly="1" outline="0" fieldPosition="0">
        <references count="4">
          <reference field="22" count="1" selected="0">
            <x v="21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19"/>
          </reference>
        </references>
      </pivotArea>
    </format>
    <format dxfId="11709">
      <pivotArea dataOnly="0" labelOnly="1" outline="0" fieldPosition="0">
        <references count="4">
          <reference field="22" count="1" selected="0">
            <x v="220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1710">
      <pivotArea dataOnly="0" labelOnly="1" outline="0" fieldPosition="0">
        <references count="4">
          <reference field="22" count="1" selected="0">
            <x v="220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19"/>
          </reference>
        </references>
      </pivotArea>
    </format>
    <format dxfId="11711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1712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1713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1714">
      <pivotArea dataOnly="0" labelOnly="1" outline="0" fieldPosition="0">
        <references count="4">
          <reference field="22" count="1" selected="0">
            <x v="221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19"/>
          </reference>
        </references>
      </pivotArea>
    </format>
    <format dxfId="11715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16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17">
      <pivotArea dataOnly="0" labelOnly="1" outline="0" fieldPosition="0">
        <references count="4">
          <reference field="22" count="1" selected="0">
            <x v="222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18">
      <pivotArea dataOnly="0" labelOnly="1" outline="0" fieldPosition="0">
        <references count="4">
          <reference field="22" count="1" selected="0">
            <x v="223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19"/>
          </reference>
        </references>
      </pivotArea>
    </format>
    <format dxfId="11719">
      <pivotArea dataOnly="0" labelOnly="1" outline="0" fieldPosition="0">
        <references count="4">
          <reference field="22" count="1" selected="0">
            <x v="223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19"/>
          </reference>
        </references>
      </pivotArea>
    </format>
    <format dxfId="11720">
      <pivotArea dataOnly="0" labelOnly="1" outline="0" fieldPosition="0">
        <references count="4">
          <reference field="22" count="1" selected="0">
            <x v="224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19"/>
          </reference>
        </references>
      </pivotArea>
    </format>
    <format dxfId="11721">
      <pivotArea dataOnly="0" labelOnly="1" outline="0" fieldPosition="0">
        <references count="4">
          <reference field="22" count="1" selected="0">
            <x v="225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19"/>
          </reference>
        </references>
      </pivotArea>
    </format>
    <format dxfId="11722">
      <pivotArea dataOnly="0" labelOnly="1" outline="0" fieldPosition="0">
        <references count="4">
          <reference field="22" count="1" selected="0">
            <x v="226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19"/>
          </reference>
        </references>
      </pivotArea>
    </format>
    <format dxfId="11723">
      <pivotArea dataOnly="0" labelOnly="1" outline="0" fieldPosition="0">
        <references count="4">
          <reference field="22" count="1" selected="0">
            <x v="226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19"/>
          </reference>
        </references>
      </pivotArea>
    </format>
    <format dxfId="11724">
      <pivotArea dataOnly="0" labelOnly="1" outline="0" fieldPosition="0">
        <references count="4">
          <reference field="22" count="1" selected="0">
            <x v="227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19"/>
          </reference>
        </references>
      </pivotArea>
    </format>
    <format dxfId="11725">
      <pivotArea dataOnly="0" labelOnly="1" outline="0" fieldPosition="0">
        <references count="4">
          <reference field="22" count="1" selected="0">
            <x v="227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19"/>
          </reference>
        </references>
      </pivotArea>
    </format>
    <format dxfId="11726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19"/>
          </reference>
        </references>
      </pivotArea>
    </format>
    <format dxfId="11727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19"/>
          </reference>
        </references>
      </pivotArea>
    </format>
    <format dxfId="11728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19"/>
          </reference>
        </references>
      </pivotArea>
    </format>
    <format dxfId="11729">
      <pivotArea dataOnly="0" labelOnly="1" outline="0" fieldPosition="0">
        <references count="4">
          <reference field="22" count="1" selected="0">
            <x v="228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19"/>
          </reference>
        </references>
      </pivotArea>
    </format>
    <format dxfId="11730">
      <pivotArea dataOnly="0" labelOnly="1" outline="0" fieldPosition="0">
        <references count="4">
          <reference field="22" count="1" selected="0">
            <x v="229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19"/>
          </reference>
        </references>
      </pivotArea>
    </format>
    <format dxfId="11731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1732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1733">
      <pivotArea dataOnly="0" labelOnly="1" outline="0" fieldPosition="0">
        <references count="4">
          <reference field="22" count="1" selected="0">
            <x v="230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19"/>
          </reference>
        </references>
      </pivotArea>
    </format>
    <format dxfId="11734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15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35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16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36">
      <pivotArea dataOnly="0" labelOnly="1" outline="0" fieldPosition="0">
        <references count="4">
          <reference field="22" count="1" selected="0">
            <x v="231"/>
          </reference>
          <reference field="25" count="1" selected="0">
            <x v="4"/>
          </reference>
          <reference field="26" count="1" selected="0">
            <x v="3"/>
          </reference>
          <reference field="29" count="1">
            <x v="19"/>
          </reference>
        </references>
      </pivotArea>
    </format>
    <format dxfId="11737">
      <pivotArea dataOnly="0" labelOnly="1" outline="0" fieldPosition="0">
        <references count="4">
          <reference field="22" count="1" selected="0">
            <x v="232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0"/>
          </reference>
        </references>
      </pivotArea>
    </format>
    <format dxfId="11738">
      <pivotArea dataOnly="0" labelOnly="1" outline="0" fieldPosition="0">
        <references count="4">
          <reference field="22" count="1" selected="0">
            <x v="233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11739">
      <pivotArea dataOnly="0" labelOnly="1" outline="0" fieldPosition="0">
        <references count="4">
          <reference field="22" count="1" selected="0">
            <x v="233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0"/>
          </reference>
        </references>
      </pivotArea>
    </format>
    <format dxfId="11740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11741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11742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11743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11744">
      <pivotArea dataOnly="0" labelOnly="1" outline="0" fieldPosition="0">
        <references count="4">
          <reference field="22" count="1" selected="0">
            <x v="234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0"/>
          </reference>
        </references>
      </pivotArea>
    </format>
    <format dxfId="11745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1746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1747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1748">
      <pivotArea dataOnly="0" labelOnly="1" outline="0" fieldPosition="0">
        <references count="4">
          <reference field="22" count="1" selected="0">
            <x v="235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0"/>
          </reference>
        </references>
      </pivotArea>
    </format>
    <format dxfId="11749">
      <pivotArea dataOnly="0" labelOnly="1" outline="0" fieldPosition="0">
        <references count="4">
          <reference field="22" count="1" selected="0">
            <x v="236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0"/>
          </reference>
        </references>
      </pivotArea>
    </format>
    <format dxfId="11750">
      <pivotArea dataOnly="0" labelOnly="1" outline="0" fieldPosition="0">
        <references count="4">
          <reference field="22" count="1" selected="0">
            <x v="236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0"/>
          </reference>
        </references>
      </pivotArea>
    </format>
    <format dxfId="11751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1752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1753">
      <pivotArea dataOnly="0" labelOnly="1" outline="0" fieldPosition="0">
        <references count="4">
          <reference field="22" count="1" selected="0">
            <x v="237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0"/>
          </reference>
        </references>
      </pivotArea>
    </format>
    <format dxfId="11754">
      <pivotArea dataOnly="0" labelOnly="1" outline="0" fieldPosition="0">
        <references count="4">
          <reference field="22" count="1" selected="0">
            <x v="238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0"/>
          </reference>
        </references>
      </pivotArea>
    </format>
    <format dxfId="11755">
      <pivotArea dataOnly="0" labelOnly="1" outline="0" fieldPosition="0">
        <references count="4">
          <reference field="22" count="1" selected="0">
            <x v="238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0"/>
          </reference>
        </references>
      </pivotArea>
    </format>
    <format dxfId="11756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0"/>
          </reference>
        </references>
      </pivotArea>
    </format>
    <format dxfId="11757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0"/>
          </reference>
        </references>
      </pivotArea>
    </format>
    <format dxfId="11758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0"/>
          </reference>
        </references>
      </pivotArea>
    </format>
    <format dxfId="11759">
      <pivotArea dataOnly="0" labelOnly="1" outline="0" fieldPosition="0">
        <references count="4">
          <reference field="22" count="1" selected="0">
            <x v="239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0"/>
          </reference>
        </references>
      </pivotArea>
    </format>
    <format dxfId="11760">
      <pivotArea dataOnly="0" labelOnly="1" outline="0" fieldPosition="0">
        <references count="4">
          <reference field="22" count="1" selected="0">
            <x v="240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0"/>
          </reference>
        </references>
      </pivotArea>
    </format>
    <format dxfId="11761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11762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11763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11764">
      <pivotArea dataOnly="0" labelOnly="1" outline="0" fieldPosition="0">
        <references count="4">
          <reference field="22" count="1" selected="0">
            <x v="241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1"/>
          </reference>
        </references>
      </pivotArea>
    </format>
    <format dxfId="11765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1"/>
          </reference>
        </references>
      </pivotArea>
    </format>
    <format dxfId="11766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1"/>
          </reference>
        </references>
      </pivotArea>
    </format>
    <format dxfId="11767">
      <pivotArea dataOnly="0" labelOnly="1" outline="0" fieldPosition="0">
        <references count="4">
          <reference field="22" count="1" selected="0">
            <x v="242"/>
          </reference>
          <reference field="25" count="1" selected="0">
            <x v="44"/>
          </reference>
          <reference field="26" count="1" selected="0">
            <x v="9"/>
          </reference>
          <reference field="29" count="1">
            <x v="21"/>
          </reference>
        </references>
      </pivotArea>
    </format>
    <format dxfId="11768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45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69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0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1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2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12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3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4">
      <pivotArea dataOnly="0" labelOnly="1" outline="0" fieldPosition="0">
        <references count="4">
          <reference field="22" count="1" selected="0">
            <x v="243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1"/>
          </reference>
        </references>
      </pivotArea>
    </format>
    <format dxfId="11775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11776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11777">
      <pivotArea dataOnly="0" labelOnly="1" outline="0" fieldPosition="0">
        <references count="4">
          <reference field="22" count="1" selected="0">
            <x v="244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1"/>
          </reference>
        </references>
      </pivotArea>
    </format>
    <format dxfId="11778">
      <pivotArea dataOnly="0" labelOnly="1" outline="0" fieldPosition="0">
        <references count="4">
          <reference field="22" count="1" selected="0">
            <x v="24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11779">
      <pivotArea dataOnly="0" labelOnly="1" outline="0" fieldPosition="0">
        <references count="4">
          <reference field="22" count="1" selected="0">
            <x v="245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1"/>
          </reference>
        </references>
      </pivotArea>
    </format>
    <format dxfId="11780">
      <pivotArea dataOnly="0" labelOnly="1" outline="0" fieldPosition="0">
        <references count="4">
          <reference field="22" count="1" selected="0">
            <x v="246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1"/>
          </reference>
        </references>
      </pivotArea>
    </format>
    <format dxfId="11781">
      <pivotArea dataOnly="0" labelOnly="1" outline="0" fieldPosition="0">
        <references count="4">
          <reference field="22" count="1" selected="0">
            <x v="246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1"/>
          </reference>
        </references>
      </pivotArea>
    </format>
    <format dxfId="11782">
      <pivotArea dataOnly="0" labelOnly="1" outline="0" fieldPosition="0">
        <references count="4">
          <reference field="22" count="1" selected="0">
            <x v="24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1"/>
          </reference>
        </references>
      </pivotArea>
    </format>
    <format dxfId="11783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1"/>
          </reference>
        </references>
      </pivotArea>
    </format>
    <format dxfId="11784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1"/>
          </reference>
        </references>
      </pivotArea>
    </format>
    <format dxfId="11785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1"/>
          </reference>
        </references>
      </pivotArea>
    </format>
    <format dxfId="11786">
      <pivotArea dataOnly="0" labelOnly="1" outline="0" fieldPosition="0">
        <references count="4">
          <reference field="22" count="1" selected="0">
            <x v="248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1"/>
          </reference>
        </references>
      </pivotArea>
    </format>
    <format dxfId="11787">
      <pivotArea dataOnly="0" labelOnly="1" outline="0" fieldPosition="0">
        <references count="4">
          <reference field="22" count="1" selected="0">
            <x v="249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1"/>
          </reference>
        </references>
      </pivotArea>
    </format>
    <format dxfId="11788">
      <pivotArea dataOnly="0" labelOnly="1" outline="0" fieldPosition="0">
        <references count="4">
          <reference field="22" count="1" selected="0">
            <x v="250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1"/>
          </reference>
        </references>
      </pivotArea>
    </format>
    <format dxfId="11789">
      <pivotArea dataOnly="0" labelOnly="1" outline="0" fieldPosition="0">
        <references count="4">
          <reference field="22" count="1" selected="0">
            <x v="251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21"/>
          </reference>
        </references>
      </pivotArea>
    </format>
    <format dxfId="11790">
      <pivotArea dataOnly="0" labelOnly="1" outline="0" fieldPosition="0">
        <references count="4">
          <reference field="22" count="1" selected="0">
            <x v="251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21"/>
          </reference>
        </references>
      </pivotArea>
    </format>
    <format dxfId="11791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11792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11793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11794">
      <pivotArea dataOnly="0" labelOnly="1" outline="0" fieldPosition="0">
        <references count="4">
          <reference field="22" count="1" selected="0">
            <x v="252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2"/>
          </reference>
        </references>
      </pivotArea>
    </format>
    <format dxfId="11795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11796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11797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11798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11799">
      <pivotArea dataOnly="0" labelOnly="1" outline="0" fieldPosition="0">
        <references count="4">
          <reference field="22" count="1" selected="0">
            <x v="253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2"/>
          </reference>
        </references>
      </pivotArea>
    </format>
    <format dxfId="11800">
      <pivotArea dataOnly="0" labelOnly="1" outline="0" fieldPosition="0">
        <references count="4">
          <reference field="22" count="1" selected="0">
            <x v="254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2"/>
          </reference>
        </references>
      </pivotArea>
    </format>
    <format dxfId="11801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46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2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47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3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48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4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5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6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7">
      <pivotArea dataOnly="0" labelOnly="1" outline="0" fieldPosition="0">
        <references count="4">
          <reference field="22" count="1" selected="0">
            <x v="255"/>
          </reference>
          <reference field="25" count="1" selected="0">
            <x v="49"/>
          </reference>
          <reference field="26" count="1" selected="0">
            <x v="3"/>
          </reference>
          <reference field="29" count="1">
            <x v="22"/>
          </reference>
        </references>
      </pivotArea>
    </format>
    <format dxfId="11808">
      <pivotArea dataOnly="0" labelOnly="1" outline="0" fieldPosition="0">
        <references count="4">
          <reference field="22" count="1" selected="0">
            <x v="256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2"/>
          </reference>
        </references>
      </pivotArea>
    </format>
    <format dxfId="11809">
      <pivotArea dataOnly="0" labelOnly="1" outline="0" fieldPosition="0">
        <references count="4">
          <reference field="22" count="1" selected="0">
            <x v="256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2"/>
          </reference>
        </references>
      </pivotArea>
    </format>
    <format dxfId="11810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50"/>
          </reference>
          <reference field="26" count="1" selected="0">
            <x v="12"/>
          </reference>
          <reference field="29" count="1">
            <x v="22"/>
          </reference>
        </references>
      </pivotArea>
    </format>
    <format dxfId="11811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6"/>
          </reference>
          <reference field="26" count="1" selected="0">
            <x v="12"/>
          </reference>
          <reference field="29" count="1">
            <x v="22"/>
          </reference>
        </references>
      </pivotArea>
    </format>
    <format dxfId="11812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22"/>
          </reference>
        </references>
      </pivotArea>
    </format>
    <format dxfId="11813">
      <pivotArea dataOnly="0" labelOnly="1" outline="0" fieldPosition="0">
        <references count="4">
          <reference field="22" count="1" selected="0">
            <x v="257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22"/>
          </reference>
        </references>
      </pivotArea>
    </format>
    <format dxfId="11814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2"/>
          </reference>
        </references>
      </pivotArea>
    </format>
    <format dxfId="11815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2"/>
          </reference>
        </references>
      </pivotArea>
    </format>
    <format dxfId="11816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2"/>
          </reference>
        </references>
      </pivotArea>
    </format>
    <format dxfId="11817">
      <pivotArea dataOnly="0" labelOnly="1" outline="0" fieldPosition="0">
        <references count="4">
          <reference field="22" count="1" selected="0">
            <x v="258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2"/>
          </reference>
        </references>
      </pivotArea>
    </format>
    <format dxfId="11818">
      <pivotArea dataOnly="0" labelOnly="1" outline="0" fieldPosition="0">
        <references count="4">
          <reference field="22" count="1" selected="0">
            <x v="259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2"/>
          </reference>
        </references>
      </pivotArea>
    </format>
    <format dxfId="11819">
      <pivotArea dataOnly="0" labelOnly="1" outline="0" fieldPosition="0">
        <references count="4">
          <reference field="22" count="1" selected="0">
            <x v="259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2"/>
          </reference>
        </references>
      </pivotArea>
    </format>
    <format dxfId="11820">
      <pivotArea dataOnly="0" labelOnly="1" outline="0" fieldPosition="0">
        <references count="4">
          <reference field="22" count="1" selected="0">
            <x v="260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2"/>
          </reference>
        </references>
      </pivotArea>
    </format>
    <format dxfId="11821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22"/>
          </reference>
        </references>
      </pivotArea>
    </format>
    <format dxfId="11822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22"/>
          </reference>
        </references>
      </pivotArea>
    </format>
    <format dxfId="11823">
      <pivotArea dataOnly="0" labelOnly="1" outline="0" fieldPosition="0">
        <references count="4">
          <reference field="22" count="1" selected="0">
            <x v="261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22"/>
          </reference>
        </references>
      </pivotArea>
    </format>
    <format dxfId="11824">
      <pivotArea dataOnly="0" labelOnly="1" outline="0" fieldPosition="0">
        <references count="4">
          <reference field="22" count="1" selected="0">
            <x v="262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2"/>
          </reference>
        </references>
      </pivotArea>
    </format>
    <format dxfId="11825">
      <pivotArea dataOnly="0" labelOnly="1" outline="0" fieldPosition="0">
        <references count="4">
          <reference field="22" count="1" selected="0">
            <x v="263"/>
          </reference>
          <reference field="25" count="1" selected="0">
            <x v="33"/>
          </reference>
          <reference field="26" count="1" selected="0">
            <x v="4"/>
          </reference>
          <reference field="29" count="1">
            <x v="22"/>
          </reference>
        </references>
      </pivotArea>
    </format>
    <format dxfId="11826">
      <pivotArea dataOnly="0" labelOnly="1" outline="0" fieldPosition="0">
        <references count="4">
          <reference field="22" count="1" selected="0">
            <x v="26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11827">
      <pivotArea dataOnly="0" labelOnly="1" outline="0" fieldPosition="0">
        <references count="4">
          <reference field="22" count="1" selected="0">
            <x v="264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3"/>
          </reference>
        </references>
      </pivotArea>
    </format>
    <format dxfId="11828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11829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11830">
      <pivotArea dataOnly="0" labelOnly="1" outline="0" fieldPosition="0">
        <references count="4">
          <reference field="22" count="1" selected="0">
            <x v="265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3"/>
          </reference>
        </references>
      </pivotArea>
    </format>
    <format dxfId="11831">
      <pivotArea dataOnly="0" labelOnly="1" outline="0" fieldPosition="0">
        <references count="4">
          <reference field="22" count="1" selected="0">
            <x v="266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3"/>
          </reference>
        </references>
      </pivotArea>
    </format>
    <format dxfId="11832">
      <pivotArea dataOnly="0" labelOnly="1" outline="0" fieldPosition="0">
        <references count="4">
          <reference field="22" count="1" selected="0">
            <x v="266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3"/>
          </reference>
        </references>
      </pivotArea>
    </format>
    <format dxfId="11833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11834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11835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11836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11837">
      <pivotArea dataOnly="0" labelOnly="1" outline="0" fieldPosition="0">
        <references count="4">
          <reference field="22" count="1" selected="0">
            <x v="267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3"/>
          </reference>
        </references>
      </pivotArea>
    </format>
    <format dxfId="11838">
      <pivotArea dataOnly="0" labelOnly="1" outline="0" fieldPosition="0">
        <references count="4">
          <reference field="22" count="1" selected="0">
            <x v="268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3"/>
          </reference>
        </references>
      </pivotArea>
    </format>
    <format dxfId="11839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11840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11841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11842">
      <pivotArea dataOnly="0" labelOnly="1" outline="0" fieldPosition="0">
        <references count="4">
          <reference field="22" count="1" selected="0">
            <x v="269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3"/>
          </reference>
        </references>
      </pivotArea>
    </format>
    <format dxfId="11843">
      <pivotArea dataOnly="0" labelOnly="1" outline="0" fieldPosition="0">
        <references count="4">
          <reference field="22" count="1" selected="0">
            <x v="270"/>
          </reference>
          <reference field="25" count="1" selected="0">
            <x v="51"/>
          </reference>
          <reference field="26" count="1" selected="0">
            <x v="12"/>
          </reference>
          <reference field="29" count="1">
            <x v="23"/>
          </reference>
        </references>
      </pivotArea>
    </format>
    <format dxfId="11844">
      <pivotArea dataOnly="0" labelOnly="1" outline="0" fieldPosition="0">
        <references count="4">
          <reference field="22" count="1" selected="0">
            <x v="271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3"/>
          </reference>
        </references>
      </pivotArea>
    </format>
    <format dxfId="11845">
      <pivotArea dataOnly="0" labelOnly="1" outline="0" fieldPosition="0">
        <references count="4">
          <reference field="22" count="1" selected="0">
            <x v="271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3"/>
          </reference>
        </references>
      </pivotArea>
    </format>
    <format dxfId="11846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3"/>
          </reference>
        </references>
      </pivotArea>
    </format>
    <format dxfId="11847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3"/>
          </reference>
        </references>
      </pivotArea>
    </format>
    <format dxfId="11848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3"/>
          </reference>
        </references>
      </pivotArea>
    </format>
    <format dxfId="11849">
      <pivotArea dataOnly="0" labelOnly="1" outline="0" fieldPosition="0">
        <references count="4">
          <reference field="22" count="1" selected="0">
            <x v="272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3"/>
          </reference>
        </references>
      </pivotArea>
    </format>
    <format dxfId="11850">
      <pivotArea dataOnly="0" labelOnly="1" outline="0" fieldPosition="0">
        <references count="4">
          <reference field="22" count="1" selected="0">
            <x v="27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3"/>
          </reference>
        </references>
      </pivotArea>
    </format>
    <format dxfId="11851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23"/>
          </reference>
        </references>
      </pivotArea>
    </format>
    <format dxfId="11852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23"/>
          </reference>
        </references>
      </pivotArea>
    </format>
    <format dxfId="11853">
      <pivotArea dataOnly="0" labelOnly="1" outline="0" fieldPosition="0">
        <references count="4">
          <reference field="22" count="1" selected="0">
            <x v="274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23"/>
          </reference>
        </references>
      </pivotArea>
    </format>
    <format dxfId="11854">
      <pivotArea dataOnly="0" labelOnly="1" outline="0" fieldPosition="0">
        <references count="4">
          <reference field="22" count="1" selected="0">
            <x v="275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3"/>
          </reference>
        </references>
      </pivotArea>
    </format>
    <format dxfId="11855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23"/>
          </reference>
        </references>
      </pivotArea>
    </format>
    <format dxfId="11856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23"/>
          </reference>
        </references>
      </pivotArea>
    </format>
    <format dxfId="11857">
      <pivotArea dataOnly="0" labelOnly="1" outline="0" fieldPosition="0">
        <references count="4">
          <reference field="22" count="1" selected="0">
            <x v="276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23"/>
          </reference>
        </references>
      </pivotArea>
    </format>
    <format dxfId="11858">
      <pivotArea dataOnly="0" labelOnly="1" outline="0" fieldPosition="0">
        <references count="4">
          <reference field="22" count="1" selected="0">
            <x v="277"/>
          </reference>
          <reference field="25" count="1" selected="0">
            <x v="33"/>
          </reference>
          <reference field="26" count="1" selected="0">
            <x v="7"/>
          </reference>
          <reference field="29" count="1">
            <x v="23"/>
          </reference>
        </references>
      </pivotArea>
    </format>
    <format dxfId="11859">
      <pivotArea dataOnly="0" labelOnly="1" outline="0" fieldPosition="0">
        <references count="4">
          <reference field="22" count="1" selected="0">
            <x v="278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4"/>
          </reference>
        </references>
      </pivotArea>
    </format>
    <format dxfId="11860">
      <pivotArea dataOnly="0" labelOnly="1" outline="0" fieldPosition="0">
        <references count="4">
          <reference field="22" count="1" selected="0">
            <x v="278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4"/>
          </reference>
        </references>
      </pivotArea>
    </format>
    <format dxfId="11861">
      <pivotArea dataOnly="0" labelOnly="1" outline="0" fieldPosition="0">
        <references count="4">
          <reference field="22" count="1" selected="0">
            <x v="279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1862">
      <pivotArea dataOnly="0" labelOnly="1" outline="0" fieldPosition="0">
        <references count="4">
          <reference field="22" count="1" selected="0">
            <x v="279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4"/>
          </reference>
        </references>
      </pivotArea>
    </format>
    <format dxfId="11863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1864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1865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1866">
      <pivotArea dataOnly="0" labelOnly="1" outline="0" fieldPosition="0">
        <references count="4">
          <reference field="22" count="1" selected="0">
            <x v="280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4"/>
          </reference>
        </references>
      </pivotArea>
    </format>
    <format dxfId="11867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4"/>
          </reference>
        </references>
      </pivotArea>
    </format>
    <format dxfId="11868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4"/>
          </reference>
        </references>
      </pivotArea>
    </format>
    <format dxfId="11869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4"/>
          </reference>
        </references>
      </pivotArea>
    </format>
    <format dxfId="11870">
      <pivotArea dataOnly="0" labelOnly="1" outline="0" fieldPosition="0">
        <references count="4">
          <reference field="22" count="1" selected="0">
            <x v="281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4"/>
          </reference>
        </references>
      </pivotArea>
    </format>
    <format dxfId="11871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1872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1873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1874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1875">
      <pivotArea dataOnly="0" labelOnly="1" outline="0" fieldPosition="0">
        <references count="4">
          <reference field="22" count="1" selected="0">
            <x v="282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4"/>
          </reference>
        </references>
      </pivotArea>
    </format>
    <format dxfId="11876">
      <pivotArea dataOnly="0" labelOnly="1" outline="0" fieldPosition="0">
        <references count="4">
          <reference field="22" count="1" selected="0">
            <x v="283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4"/>
          </reference>
        </references>
      </pivotArea>
    </format>
    <format dxfId="11877">
      <pivotArea dataOnly="0" labelOnly="1" outline="0" fieldPosition="0">
        <references count="4">
          <reference field="22" count="1" selected="0">
            <x v="283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4"/>
          </reference>
        </references>
      </pivotArea>
    </format>
    <format dxfId="11878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1879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1880">
      <pivotArea dataOnly="0" labelOnly="1" outline="0" fieldPosition="0">
        <references count="4">
          <reference field="22" count="1" selected="0">
            <x v="284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4"/>
          </reference>
        </references>
      </pivotArea>
    </format>
    <format dxfId="11881">
      <pivotArea dataOnly="0" labelOnly="1" outline="0" fieldPosition="0">
        <references count="4">
          <reference field="22" count="1" selected="0">
            <x v="285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4"/>
          </reference>
        </references>
      </pivotArea>
    </format>
    <format dxfId="11882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24"/>
          </reference>
        </references>
      </pivotArea>
    </format>
    <format dxfId="11883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24"/>
          </reference>
        </references>
      </pivotArea>
    </format>
    <format dxfId="11884">
      <pivotArea dataOnly="0" labelOnly="1" outline="0" fieldPosition="0">
        <references count="4">
          <reference field="22" count="1" selected="0">
            <x v="286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24"/>
          </reference>
        </references>
      </pivotArea>
    </format>
    <format dxfId="11885">
      <pivotArea dataOnly="0" labelOnly="1" outline="0" fieldPosition="0">
        <references count="4">
          <reference field="22" count="1" selected="0">
            <x v="287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24"/>
          </reference>
        </references>
      </pivotArea>
    </format>
    <format dxfId="11886">
      <pivotArea dataOnly="0" labelOnly="1" outline="0" fieldPosition="0">
        <references count="4">
          <reference field="22" count="1" selected="0">
            <x v="288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4"/>
          </reference>
        </references>
      </pivotArea>
    </format>
    <format dxfId="11887">
      <pivotArea dataOnly="0" labelOnly="1" outline="0" fieldPosition="0">
        <references count="4">
          <reference field="22" count="1" selected="0">
            <x v="292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5"/>
          </reference>
        </references>
      </pivotArea>
    </format>
    <format dxfId="11888">
      <pivotArea dataOnly="0" labelOnly="1" outline="0" fieldPosition="0">
        <references count="4">
          <reference field="22" count="1" selected="0">
            <x v="292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5"/>
          </reference>
        </references>
      </pivotArea>
    </format>
    <format dxfId="11889">
      <pivotArea dataOnly="0" labelOnly="1" outline="0" fieldPosition="0">
        <references count="4">
          <reference field="22" count="1" selected="0">
            <x v="292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5"/>
          </reference>
        </references>
      </pivotArea>
    </format>
    <format dxfId="11890">
      <pivotArea dataOnly="0" labelOnly="1" outline="0" fieldPosition="0">
        <references count="4">
          <reference field="22" count="1" selected="0">
            <x v="292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5"/>
          </reference>
        </references>
      </pivotArea>
    </format>
    <format dxfId="11891">
      <pivotArea dataOnly="0" labelOnly="1" outline="0" fieldPosition="0">
        <references count="4">
          <reference field="22" count="1" selected="0">
            <x v="293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5"/>
          </reference>
        </references>
      </pivotArea>
    </format>
    <format dxfId="11892">
      <pivotArea dataOnly="0" labelOnly="1" outline="0" fieldPosition="0">
        <references count="4">
          <reference field="22" count="1" selected="0">
            <x v="293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5"/>
          </reference>
        </references>
      </pivotArea>
    </format>
    <format dxfId="11893">
      <pivotArea dataOnly="0" labelOnly="1" outline="0" fieldPosition="0">
        <references count="4">
          <reference field="22" count="1" selected="0">
            <x v="294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11894">
      <pivotArea dataOnly="0" labelOnly="1" outline="0" fieldPosition="0">
        <references count="4">
          <reference field="22" count="1" selected="0">
            <x v="294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5"/>
          </reference>
        </references>
      </pivotArea>
    </format>
    <format dxfId="11895">
      <pivotArea dataOnly="0" labelOnly="1" outline="0" fieldPosition="0">
        <references count="4">
          <reference field="22" count="1" selected="0">
            <x v="295"/>
          </reference>
          <reference field="25" count="1" selected="0">
            <x v="52"/>
          </reference>
          <reference field="26" count="1" selected="0">
            <x v="12"/>
          </reference>
          <reference field="29" count="1">
            <x v="25"/>
          </reference>
        </references>
      </pivotArea>
    </format>
    <format dxfId="11896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15"/>
          </reference>
          <reference field="26" count="1" selected="0">
            <x v="4"/>
          </reference>
          <reference field="29" count="1">
            <x v="25"/>
          </reference>
        </references>
      </pivotArea>
    </format>
    <format dxfId="11897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16"/>
          </reference>
          <reference field="26" count="1" selected="0">
            <x v="4"/>
          </reference>
          <reference field="29" count="1">
            <x v="25"/>
          </reference>
        </references>
      </pivotArea>
    </format>
    <format dxfId="11898">
      <pivotArea dataOnly="0" labelOnly="1" outline="0" fieldPosition="0">
        <references count="4">
          <reference field="22" count="1" selected="0">
            <x v="296"/>
          </reference>
          <reference field="25" count="1" selected="0">
            <x v="17"/>
          </reference>
          <reference field="26" count="1" selected="0">
            <x v="4"/>
          </reference>
          <reference field="29" count="1">
            <x v="25"/>
          </reference>
        </references>
      </pivotArea>
    </format>
    <format dxfId="11899">
      <pivotArea dataOnly="0" labelOnly="1" outline="0" fieldPosition="0">
        <references count="4">
          <reference field="22" count="1" selected="0">
            <x v="297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5"/>
          </reference>
        </references>
      </pivotArea>
    </format>
    <format dxfId="11900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11901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11902">
      <pivotArea dataOnly="0" labelOnly="1" outline="0" fieldPosition="0">
        <references count="4">
          <reference field="22" count="1" selected="0">
            <x v="298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5"/>
          </reference>
        </references>
      </pivotArea>
    </format>
    <format dxfId="11903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11904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11905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11906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11907">
      <pivotArea dataOnly="0" labelOnly="1" outline="0" fieldPosition="0">
        <references count="4">
          <reference field="22" count="1" selected="0">
            <x v="299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5"/>
          </reference>
        </references>
      </pivotArea>
    </format>
    <format dxfId="11908">
      <pivotArea dataOnly="0" labelOnly="1" outline="0" fieldPosition="0">
        <references count="4">
          <reference field="22" count="1" selected="0">
            <x v="300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11909">
      <pivotArea dataOnly="0" labelOnly="1" outline="0" fieldPosition="0">
        <references count="4">
          <reference field="22" count="1" selected="0">
            <x v="300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5"/>
          </reference>
        </references>
      </pivotArea>
    </format>
    <format dxfId="11910">
      <pivotArea dataOnly="0" labelOnly="1" outline="0" fieldPosition="0">
        <references count="4">
          <reference field="22" count="1" selected="0">
            <x v="301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25"/>
          </reference>
        </references>
      </pivotArea>
    </format>
    <format dxfId="11911">
      <pivotArea dataOnly="0" labelOnly="1" outline="0" fieldPosition="0">
        <references count="4">
          <reference field="22" count="1" selected="0">
            <x v="301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25"/>
          </reference>
        </references>
      </pivotArea>
    </format>
    <format dxfId="11912">
      <pivotArea dataOnly="0" labelOnly="1" outline="0" fieldPosition="0">
        <references count="4">
          <reference field="22" count="1" selected="0">
            <x v="301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25"/>
          </reference>
        </references>
      </pivotArea>
    </format>
    <format dxfId="11913">
      <pivotArea dataOnly="0" labelOnly="1" outline="0" fieldPosition="0">
        <references count="4">
          <reference field="22" count="1" selected="0">
            <x v="302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5"/>
          </reference>
        </references>
      </pivotArea>
    </format>
    <format dxfId="11914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29"/>
          </reference>
          <reference field="26" count="1" selected="0">
            <x v="10"/>
          </reference>
          <reference field="29" count="1">
            <x v="26"/>
          </reference>
        </references>
      </pivotArea>
    </format>
    <format dxfId="11915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53"/>
          </reference>
          <reference field="26" count="1" selected="0">
            <x v="10"/>
          </reference>
          <reference field="29" count="1">
            <x v="26"/>
          </reference>
        </references>
      </pivotArea>
    </format>
    <format dxfId="11916">
      <pivotArea dataOnly="0" labelOnly="1" outline="0" fieldPosition="0">
        <references count="4">
          <reference field="22" count="1" selected="0">
            <x v="303"/>
          </reference>
          <reference field="25" count="1" selected="0">
            <x v="54"/>
          </reference>
          <reference field="26" count="1" selected="0">
            <x v="10"/>
          </reference>
          <reference field="29" count="1">
            <x v="26"/>
          </reference>
        </references>
      </pivotArea>
    </format>
    <format dxfId="11917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27"/>
          </reference>
          <reference field="26" count="1" selected="0">
            <x v="9"/>
          </reference>
          <reference field="29" count="1">
            <x v="26"/>
          </reference>
        </references>
      </pivotArea>
    </format>
    <format dxfId="11918">
      <pivotArea dataOnly="0" labelOnly="1" outline="0" fieldPosition="0">
        <references count="4">
          <reference field="22" count="1" selected="0">
            <x v="304"/>
          </reference>
          <reference field="25" count="1" selected="0">
            <x v="28"/>
          </reference>
          <reference field="26" count="1" selected="0">
            <x v="9"/>
          </reference>
          <reference field="29" count="1">
            <x v="26"/>
          </reference>
        </references>
      </pivotArea>
    </format>
    <format dxfId="11919">
      <pivotArea dataOnly="0" labelOnly="1" outline="0" fieldPosition="0">
        <references count="4">
          <reference field="22" count="1" selected="0">
            <x v="305"/>
          </reference>
          <reference field="25" count="1" selected="0">
            <x v="5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1920">
      <pivotArea dataOnly="0" labelOnly="1" outline="0" fieldPosition="0">
        <references count="4">
          <reference field="22" count="1" selected="0">
            <x v="305"/>
          </reference>
          <reference field="25" count="1" selected="0">
            <x v="7"/>
          </reference>
          <reference field="26" count="1" selected="0">
            <x v="1"/>
          </reference>
          <reference field="29" count="1">
            <x v="26"/>
          </reference>
        </references>
      </pivotArea>
    </format>
    <format dxfId="11921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5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2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0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3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1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4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2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5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3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6">
      <pivotArea dataOnly="0" labelOnly="1" outline="0" fieldPosition="0">
        <references count="4">
          <reference field="22" count="1" selected="0">
            <x v="306"/>
          </reference>
          <reference field="25" count="1" selected="0">
            <x v="4"/>
          </reference>
          <reference field="26" count="1" selected="0">
            <x v="0"/>
          </reference>
          <reference field="29" count="1">
            <x v="26"/>
          </reference>
        </references>
      </pivotArea>
    </format>
    <format dxfId="11927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8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1928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9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1929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10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1930">
      <pivotArea dataOnly="0" labelOnly="1" outline="0" fieldPosition="0">
        <references count="4">
          <reference field="22" count="1" selected="0">
            <x v="307"/>
          </reference>
          <reference field="25" count="1" selected="0">
            <x v="11"/>
          </reference>
          <reference field="26" count="1" selected="0">
            <x v="2"/>
          </reference>
          <reference field="29" count="1">
            <x v="26"/>
          </reference>
        </references>
      </pivotArea>
    </format>
    <format dxfId="11931">
      <pivotArea dataOnly="0" labelOnly="1" outline="0" fieldPosition="0">
        <references count="4">
          <reference field="22" count="1" selected="0">
            <x v="308"/>
          </reference>
          <reference field="25" count="1" selected="0">
            <x v="18"/>
          </reference>
          <reference field="26" count="1" selected="0">
            <x v="5"/>
          </reference>
          <reference field="29" count="1">
            <x v="26"/>
          </reference>
        </references>
      </pivotArea>
    </format>
    <format dxfId="11932">
      <pivotArea dataOnly="0" labelOnly="1" outline="0" fieldPosition="0">
        <references count="4">
          <reference field="22" count="1" selected="0">
            <x v="308"/>
          </reference>
          <reference field="25" count="1" selected="0">
            <x v="19"/>
          </reference>
          <reference field="26" count="1" selected="0">
            <x v="5"/>
          </reference>
          <reference field="29" count="1">
            <x v="26"/>
          </reference>
        </references>
      </pivotArea>
    </format>
    <format dxfId="11933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23"/>
          </reference>
          <reference field="26" count="1" selected="0">
            <x v="8"/>
          </reference>
          <reference field="29" count="1">
            <x v="26"/>
          </reference>
        </references>
      </pivotArea>
    </format>
    <format dxfId="11934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24"/>
          </reference>
          <reference field="26" count="1" selected="0">
            <x v="8"/>
          </reference>
          <reference field="29" count="1">
            <x v="26"/>
          </reference>
        </references>
      </pivotArea>
    </format>
    <format dxfId="11935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25"/>
          </reference>
          <reference field="26" count="1" selected="0">
            <x v="8"/>
          </reference>
          <reference field="29" count="1">
            <x v="26"/>
          </reference>
        </references>
      </pivotArea>
    </format>
    <format dxfId="11936">
      <pivotArea dataOnly="0" labelOnly="1" outline="0" fieldPosition="0">
        <references count="4">
          <reference field="22" count="1" selected="0">
            <x v="309"/>
          </reference>
          <reference field="25" count="1" selected="0">
            <x v="26"/>
          </reference>
          <reference field="26" count="1" selected="0">
            <x v="8"/>
          </reference>
          <reference field="29" count="1">
            <x v="26"/>
          </reference>
        </references>
      </pivotArea>
    </format>
    <format dxfId="11937">
      <pivotArea dataOnly="0" labelOnly="1" outline="0" fieldPosition="0">
        <references count="4">
          <reference field="22" count="1" selected="0">
            <x v="310"/>
          </reference>
          <reference field="25" count="1" selected="0">
            <x v="12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1938">
      <pivotArea dataOnly="0" labelOnly="1" outline="0" fieldPosition="0">
        <references count="4">
          <reference field="22" count="1" selected="0">
            <x v="310"/>
          </reference>
          <reference field="25" count="1" selected="0">
            <x v="13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1939">
      <pivotArea dataOnly="0" labelOnly="1" outline="0" fieldPosition="0">
        <references count="4">
          <reference field="22" count="1" selected="0">
            <x v="310"/>
          </reference>
          <reference field="25" count="1" selected="0">
            <x v="14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1940">
      <pivotArea dataOnly="0" labelOnly="1" outline="0" fieldPosition="0">
        <references count="4">
          <reference field="22" count="1" selected="0">
            <x v="310"/>
          </reference>
          <reference field="25" count="1" selected="0">
            <x v="49"/>
          </reference>
          <reference field="26" count="1" selected="0">
            <x v="3"/>
          </reference>
          <reference field="29" count="1">
            <x v="26"/>
          </reference>
        </references>
      </pivotArea>
    </format>
    <format dxfId="11941">
      <pivotArea dataOnly="0" labelOnly="1" outline="0" fieldPosition="0">
        <references count="4">
          <reference field="22" count="1" selected="0">
            <x v="311"/>
          </reference>
          <reference field="25" count="1" selected="0">
            <x v="31"/>
          </reference>
          <reference field="26" count="1" selected="0">
            <x v="12"/>
          </reference>
          <reference field="29" count="1">
            <x v="26"/>
          </reference>
        </references>
      </pivotArea>
    </format>
    <format dxfId="11942">
      <pivotArea dataOnly="0" labelOnly="1" outline="0" fieldPosition="0">
        <references count="4">
          <reference field="22" count="1" selected="0">
            <x v="311"/>
          </reference>
          <reference field="25" count="1" selected="0">
            <x v="32"/>
          </reference>
          <reference field="26" count="1" selected="0">
            <x v="12"/>
          </reference>
          <reference field="29" count="1">
            <x v="26"/>
          </reference>
        </references>
      </pivotArea>
    </format>
    <format dxfId="11943">
      <pivotArea dataOnly="0" labelOnly="1" outline="0" fieldPosition="0">
        <references count="4">
          <reference field="22" count="1" selected="0">
            <x v="311"/>
          </reference>
          <reference field="25" count="1" selected="0">
            <x v="34"/>
          </reference>
          <reference field="26" count="1" selected="0">
            <x v="12"/>
          </reference>
          <reference field="29" count="1">
            <x v="26"/>
          </reference>
        </references>
      </pivotArea>
    </format>
    <format dxfId="11944">
      <pivotArea dataOnly="0" labelOnly="1" outline="0" fieldPosition="0">
        <references count="4">
          <reference field="22" count="1" selected="0">
            <x v="312"/>
          </reference>
          <reference field="25" count="1" selected="0">
            <x v="1"/>
          </reference>
          <reference field="26" count="1" selected="0">
            <x v="6"/>
          </reference>
          <reference field="29" count="1">
            <x v="26"/>
          </reference>
        </references>
      </pivotArea>
    </format>
    <format dxfId="11945">
      <pivotArea dataOnly="0" labelOnly="1" outline="0" fieldPosition="0">
        <references count="4">
          <reference field="22" count="1" selected="0">
            <x v="312"/>
          </reference>
          <reference field="25" count="1" selected="0">
            <x v="20"/>
          </reference>
          <reference field="26" count="1" selected="0">
            <x v="6"/>
          </reference>
          <reference field="29" count="1">
            <x v="26"/>
          </reference>
        </references>
      </pivotArea>
    </format>
    <format dxfId="11946">
      <pivotArea dataOnly="0" labelOnly="1" outline="0" fieldPosition="0">
        <references count="4">
          <reference field="22" count="1" selected="0">
            <x v="312"/>
          </reference>
          <reference field="25" count="1" selected="0">
            <x v="21"/>
          </reference>
          <reference field="26" count="1" selected="0">
            <x v="6"/>
          </reference>
          <reference field="29" count="1">
            <x v="26"/>
          </reference>
        </references>
      </pivotArea>
    </format>
    <format dxfId="11947">
      <pivotArea dataOnly="0" labelOnly="1" outline="0" fieldPosition="0">
        <references count="4">
          <reference field="22" count="1" selected="0">
            <x v="313"/>
          </reference>
          <reference field="25" count="1" selected="0">
            <x v="22"/>
          </reference>
          <reference field="26" count="1" selected="0">
            <x v="7"/>
          </reference>
          <reference field="29" count="1">
            <x v="26"/>
          </reference>
        </references>
      </pivotArea>
    </format>
    <format dxfId="11948">
      <pivotArea dataOnly="0" labelOnly="1" outline="0" fieldPosition="0">
        <references count="4">
          <reference field="22" count="1" selected="0">
            <x v="314"/>
          </reference>
          <reference field="25" count="1" selected="0">
            <x v="30"/>
          </reference>
          <reference field="26" count="1" selected="0">
            <x v="11"/>
          </reference>
          <reference field="29" count="1">
            <x v="26"/>
          </reference>
        </references>
      </pivotArea>
    </format>
    <format dxfId="11949">
      <pivotArea dataOnly="0" labelOnly="1" outline="0" fieldPosition="0">
        <references count="5">
          <reference field="22" count="1" selected="0">
            <x v="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0"/>
          </reference>
          <reference field="33" count="1">
            <x v="1"/>
          </reference>
        </references>
      </pivotArea>
    </format>
    <format dxfId="11950">
      <pivotArea dataOnly="0" labelOnly="1" outline="0" fieldPosition="0">
        <references count="5">
          <reference field="22" count="1" selected="0">
            <x v="0"/>
          </reference>
          <reference field="25" count="1" selected="0">
            <x v="6"/>
          </reference>
          <reference field="26" count="1" selected="0">
            <x v="1"/>
          </reference>
          <reference field="29" count="1" selected="0">
            <x v="0"/>
          </reference>
          <reference field="33" count="1">
            <x v="1"/>
          </reference>
        </references>
      </pivotArea>
    </format>
    <format dxfId="11951">
      <pivotArea dataOnly="0" labelOnly="1" outline="0" fieldPosition="0">
        <references count="5">
          <reference field="22" count="1" selected="0">
            <x v="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0"/>
          </reference>
          <reference field="33" count="1">
            <x v="1"/>
          </reference>
        </references>
      </pivotArea>
    </format>
    <format dxfId="11952">
      <pivotArea dataOnly="0" labelOnly="1" outline="0" fieldPosition="0">
        <references count="5">
          <reference field="22" count="1" selected="0">
            <x v="1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0"/>
          </reference>
          <reference field="33" count="1">
            <x v="0"/>
          </reference>
        </references>
      </pivotArea>
    </format>
    <format dxfId="11953">
      <pivotArea dataOnly="0" labelOnly="1" outline="0" fieldPosition="0">
        <references count="5">
          <reference field="22" count="1" selected="0">
            <x v="1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0"/>
          </reference>
          <reference field="33" count="1">
            <x v="0"/>
          </reference>
        </references>
      </pivotArea>
    </format>
    <format dxfId="11954">
      <pivotArea dataOnly="0" labelOnly="1" outline="0" fieldPosition="0">
        <references count="5">
          <reference field="22" count="1" selected="0">
            <x v="1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0"/>
          </reference>
          <reference field="33" count="1">
            <x v="0"/>
          </reference>
        </references>
      </pivotArea>
    </format>
    <format dxfId="11955">
      <pivotArea dataOnly="0" labelOnly="1" outline="0" fieldPosition="0">
        <references count="5">
          <reference field="22" count="1" selected="0">
            <x v="1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0"/>
          </reference>
          <reference field="33" count="1">
            <x v="0"/>
          </reference>
        </references>
      </pivotArea>
    </format>
    <format dxfId="11956">
      <pivotArea dataOnly="0" labelOnly="1" outline="0" fieldPosition="0">
        <references count="5">
          <reference field="22" count="1" selected="0">
            <x v="1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0"/>
          </reference>
          <reference field="33" count="1">
            <x v="0"/>
          </reference>
        </references>
      </pivotArea>
    </format>
    <format dxfId="11957">
      <pivotArea dataOnly="0" labelOnly="1" outline="0" fieldPosition="0">
        <references count="5">
          <reference field="22" count="1" selected="0">
            <x v="2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0"/>
          </reference>
          <reference field="33" count="1">
            <x v="3"/>
          </reference>
        </references>
      </pivotArea>
    </format>
    <format dxfId="11958">
      <pivotArea dataOnly="0" labelOnly="1" outline="0" fieldPosition="0">
        <references count="5">
          <reference field="22" count="1" selected="0">
            <x v="2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0"/>
          </reference>
          <reference field="33" count="1">
            <x v="3"/>
          </reference>
        </references>
      </pivotArea>
    </format>
    <format dxfId="11959">
      <pivotArea dataOnly="0" labelOnly="1" outline="0" fieldPosition="0">
        <references count="5">
          <reference field="22" count="1" selected="0">
            <x v="2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0"/>
          </reference>
          <reference field="33" count="1">
            <x v="3"/>
          </reference>
        </references>
      </pivotArea>
    </format>
    <format dxfId="11960">
      <pivotArea dataOnly="0" labelOnly="1" outline="0" fieldPosition="0">
        <references count="5">
          <reference field="22" count="1" selected="0">
            <x v="3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0"/>
          </reference>
          <reference field="33" count="1">
            <x v="2"/>
          </reference>
        </references>
      </pivotArea>
    </format>
    <format dxfId="11961">
      <pivotArea dataOnly="0" labelOnly="1" outline="0" fieldPosition="0">
        <references count="5">
          <reference field="22" count="1" selected="0">
            <x v="3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0"/>
          </reference>
          <reference field="33" count="1">
            <x v="2"/>
          </reference>
        </references>
      </pivotArea>
    </format>
    <format dxfId="11962">
      <pivotArea dataOnly="0" labelOnly="1" outline="0" fieldPosition="0">
        <references count="5">
          <reference field="22" count="1" selected="0">
            <x v="3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0"/>
          </reference>
          <reference field="33" count="1">
            <x v="2"/>
          </reference>
        </references>
      </pivotArea>
    </format>
    <format dxfId="11963">
      <pivotArea dataOnly="0" labelOnly="1" outline="0" fieldPosition="0">
        <references count="5">
          <reference field="22" count="1" selected="0">
            <x v="3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0"/>
          </reference>
          <reference field="33" count="1">
            <x v="2"/>
          </reference>
        </references>
      </pivotArea>
    </format>
    <format dxfId="11964">
      <pivotArea dataOnly="0" labelOnly="1" outline="0" fieldPosition="0">
        <references count="5">
          <reference field="22" count="1" selected="0">
            <x v="4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4"/>
          </reference>
        </references>
      </pivotArea>
    </format>
    <format dxfId="11965">
      <pivotArea dataOnly="0" labelOnly="1" outline="0" fieldPosition="0">
        <references count="5">
          <reference field="22" count="1" selected="0">
            <x v="4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4"/>
          </reference>
        </references>
      </pivotArea>
    </format>
    <format dxfId="11966">
      <pivotArea dataOnly="0" labelOnly="1" outline="0" fieldPosition="0">
        <references count="5">
          <reference field="22" count="1" selected="0">
            <x v="4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4"/>
          </reference>
        </references>
      </pivotArea>
    </format>
    <format dxfId="11967">
      <pivotArea dataOnly="0" labelOnly="1" outline="0" fieldPosition="0">
        <references count="5">
          <reference field="22" count="1" selected="0">
            <x v="5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0"/>
          </reference>
          <reference field="33" count="1">
            <x v="5"/>
          </reference>
        </references>
      </pivotArea>
    </format>
    <format dxfId="11968">
      <pivotArea dataOnly="0" labelOnly="1" outline="0" fieldPosition="0">
        <references count="5">
          <reference field="22" count="1" selected="0">
            <x v="5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0"/>
          </reference>
          <reference field="33" count="1">
            <x v="5"/>
          </reference>
        </references>
      </pivotArea>
    </format>
    <format dxfId="11969">
      <pivotArea dataOnly="0" labelOnly="1" outline="0" fieldPosition="0">
        <references count="5">
          <reference field="22" count="1" selected="0">
            <x v="6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0"/>
          </reference>
          <reference field="33" count="1">
            <x v="8"/>
          </reference>
        </references>
      </pivotArea>
    </format>
    <format dxfId="11970">
      <pivotArea dataOnly="0" labelOnly="1" outline="0" fieldPosition="0">
        <references count="5">
          <reference field="22" count="1" selected="0">
            <x v="6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0"/>
          </reference>
          <reference field="33" count="1">
            <x v="8"/>
          </reference>
        </references>
      </pivotArea>
    </format>
    <format dxfId="11971">
      <pivotArea dataOnly="0" labelOnly="1" outline="0" fieldPosition="0">
        <references count="5">
          <reference field="22" count="1" selected="0">
            <x v="6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0"/>
          </reference>
          <reference field="33" count="1">
            <x v="8"/>
          </reference>
        </references>
      </pivotArea>
    </format>
    <format dxfId="11972">
      <pivotArea dataOnly="0" labelOnly="1" outline="0" fieldPosition="0">
        <references count="5">
          <reference field="22" count="1" selected="0">
            <x v="6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0"/>
          </reference>
          <reference field="33" count="1">
            <x v="8"/>
          </reference>
        </references>
      </pivotArea>
    </format>
    <format dxfId="11973">
      <pivotArea dataOnly="0" labelOnly="1" outline="0" fieldPosition="0">
        <references count="5">
          <reference field="22" count="1" selected="0">
            <x v="7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0"/>
          </reference>
          <reference field="33" count="1">
            <x v="10"/>
          </reference>
        </references>
      </pivotArea>
    </format>
    <format dxfId="11974">
      <pivotArea dataOnly="0" labelOnly="1" outline="0" fieldPosition="0">
        <references count="5">
          <reference field="22" count="1" selected="0">
            <x v="8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0"/>
          </reference>
          <reference field="33" count="1">
            <x v="9"/>
          </reference>
        </references>
      </pivotArea>
    </format>
    <format dxfId="11975">
      <pivotArea dataOnly="0" labelOnly="1" outline="0" fieldPosition="0">
        <references count="5">
          <reference field="22" count="1" selected="0">
            <x v="8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0"/>
          </reference>
          <reference field="33" count="1">
            <x v="9"/>
          </reference>
        </references>
      </pivotArea>
    </format>
    <format dxfId="11976">
      <pivotArea dataOnly="0" labelOnly="1" outline="0" fieldPosition="0">
        <references count="5">
          <reference field="22" count="1" selected="0">
            <x v="9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0"/>
          </reference>
          <reference field="33" count="1">
            <x v="11"/>
          </reference>
        </references>
      </pivotArea>
    </format>
    <format dxfId="11977">
      <pivotArea dataOnly="0" labelOnly="1" outline="0" fieldPosition="0">
        <references count="5">
          <reference field="22" count="1" selected="0">
            <x v="10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0"/>
          </reference>
          <reference field="33" count="1">
            <x v="13"/>
          </reference>
        </references>
      </pivotArea>
    </format>
    <format dxfId="11978">
      <pivotArea dataOnly="0" labelOnly="1" outline="0" fieldPosition="0">
        <references count="5">
          <reference field="22" count="1" selected="0">
            <x v="10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0"/>
          </reference>
          <reference field="33" count="1">
            <x v="13"/>
          </reference>
        </references>
      </pivotArea>
    </format>
    <format dxfId="11979">
      <pivotArea dataOnly="0" labelOnly="1" outline="0" fieldPosition="0">
        <references count="5">
          <reference field="22" count="1" selected="0">
            <x v="11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0"/>
          </reference>
          <reference field="33" count="1">
            <x v="7"/>
          </reference>
        </references>
      </pivotArea>
    </format>
    <format dxfId="11980">
      <pivotArea dataOnly="0" labelOnly="1" outline="0" fieldPosition="0">
        <references count="5">
          <reference field="22" count="1" selected="0">
            <x v="12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12"/>
          </reference>
        </references>
      </pivotArea>
    </format>
    <format dxfId="11981">
      <pivotArea dataOnly="0" labelOnly="1" outline="0" fieldPosition="0">
        <references count="5">
          <reference field="22" count="1" selected="0">
            <x v="12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12"/>
          </reference>
        </references>
      </pivotArea>
    </format>
    <format dxfId="11982">
      <pivotArea dataOnly="0" labelOnly="1" outline="0" fieldPosition="0">
        <references count="5">
          <reference field="22" count="1" selected="0">
            <x v="12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0"/>
          </reference>
          <reference field="33" count="1">
            <x v="12"/>
          </reference>
        </references>
      </pivotArea>
    </format>
    <format dxfId="11983">
      <pivotArea dataOnly="0" labelOnly="1" outline="0" fieldPosition="0">
        <references count="5">
          <reference field="22" count="1" selected="0">
            <x v="13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0"/>
          </reference>
          <reference field="33" count="1">
            <x v="6"/>
          </reference>
        </references>
      </pivotArea>
    </format>
    <format dxfId="11984">
      <pivotArea dataOnly="0" labelOnly="1" outline="0" fieldPosition="0">
        <references count="5">
          <reference field="22" count="1" selected="0">
            <x v="13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0"/>
          </reference>
          <reference field="33" count="1">
            <x v="6"/>
          </reference>
        </references>
      </pivotArea>
    </format>
    <format dxfId="11985">
      <pivotArea dataOnly="0" labelOnly="1" outline="0" fieldPosition="0">
        <references count="5">
          <reference field="22" count="1" selected="0">
            <x v="13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0"/>
          </reference>
          <reference field="33" count="1">
            <x v="6"/>
          </reference>
        </references>
      </pivotArea>
    </format>
    <format dxfId="11986">
      <pivotArea dataOnly="0" labelOnly="1" outline="0" fieldPosition="0">
        <references count="5">
          <reference field="22" count="1" selected="0">
            <x v="14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"/>
          </reference>
          <reference field="33" count="1">
            <x v="16"/>
          </reference>
        </references>
      </pivotArea>
    </format>
    <format dxfId="11987">
      <pivotArea dataOnly="0" labelOnly="1" outline="0" fieldPosition="0">
        <references count="5">
          <reference field="22" count="1" selected="0">
            <x v="14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"/>
          </reference>
          <reference field="33" count="1">
            <x v="16"/>
          </reference>
        </references>
      </pivotArea>
    </format>
    <format dxfId="11988">
      <pivotArea dataOnly="0" labelOnly="1" outline="0" fieldPosition="0">
        <references count="5">
          <reference field="22" count="1" selected="0">
            <x v="14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"/>
          </reference>
          <reference field="33" count="1">
            <x v="16"/>
          </reference>
        </references>
      </pivotArea>
    </format>
    <format dxfId="11989">
      <pivotArea dataOnly="0" labelOnly="1" outline="0" fieldPosition="0">
        <references count="5">
          <reference field="22" count="1" selected="0">
            <x v="14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"/>
          </reference>
          <reference field="33" count="1">
            <x v="16"/>
          </reference>
        </references>
      </pivotArea>
    </format>
    <format dxfId="11990">
      <pivotArea dataOnly="0" labelOnly="1" outline="0" fieldPosition="0">
        <references count="5">
          <reference field="22" count="1" selected="0">
            <x v="14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"/>
          </reference>
          <reference field="33" count="1">
            <x v="16"/>
          </reference>
        </references>
      </pivotArea>
    </format>
    <format dxfId="11991">
      <pivotArea dataOnly="0" labelOnly="1" outline="0" fieldPosition="0">
        <references count="5">
          <reference field="22" count="1" selected="0">
            <x v="1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2">
      <pivotArea dataOnly="0" labelOnly="1" outline="0" fieldPosition="0">
        <references count="5">
          <reference field="22" count="1" selected="0">
            <x v="1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3">
      <pivotArea dataOnly="0" labelOnly="1" outline="0" fieldPosition="0">
        <references count="5">
          <reference field="22" count="1" selected="0">
            <x v="16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4">
      <pivotArea dataOnly="0" labelOnly="1" outline="0" fieldPosition="0">
        <references count="5">
          <reference field="22" count="1" selected="0">
            <x v="16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5">
      <pivotArea dataOnly="0" labelOnly="1" outline="0" fieldPosition="0">
        <references count="5">
          <reference field="22" count="1" selected="0">
            <x v="16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6">
      <pivotArea dataOnly="0" labelOnly="1" outline="0" fieldPosition="0">
        <references count="5">
          <reference field="22" count="1" selected="0">
            <x v="16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"/>
          </reference>
          <reference field="33" count="1">
            <x v="15"/>
          </reference>
        </references>
      </pivotArea>
    </format>
    <format dxfId="11997">
      <pivotArea dataOnly="0" labelOnly="1" outline="0" fieldPosition="0">
        <references count="5">
          <reference field="22" count="1" selected="0">
            <x v="17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"/>
          </reference>
          <reference field="33" count="1">
            <x v="17"/>
          </reference>
        </references>
      </pivotArea>
    </format>
    <format dxfId="11998">
      <pivotArea dataOnly="0" labelOnly="1" outline="0" fieldPosition="0">
        <references count="5">
          <reference field="22" count="1" selected="0">
            <x v="17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"/>
          </reference>
          <reference field="33" count="1">
            <x v="17"/>
          </reference>
        </references>
      </pivotArea>
    </format>
    <format dxfId="11999">
      <pivotArea dataOnly="0" labelOnly="1" outline="0" fieldPosition="0">
        <references count="5">
          <reference field="22" count="1" selected="0">
            <x v="17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"/>
          </reference>
          <reference field="33" count="1">
            <x v="17"/>
          </reference>
        </references>
      </pivotArea>
    </format>
    <format dxfId="12000">
      <pivotArea dataOnly="0" labelOnly="1" outline="0" fieldPosition="0">
        <references count="5">
          <reference field="22" count="1" selected="0">
            <x v="18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"/>
          </reference>
          <reference field="33" count="1">
            <x v="14"/>
          </reference>
        </references>
      </pivotArea>
    </format>
    <format dxfId="12001">
      <pivotArea dataOnly="0" labelOnly="1" outline="0" fieldPosition="0">
        <references count="5">
          <reference field="22" count="1" selected="0">
            <x v="18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"/>
          </reference>
          <reference field="33" count="1">
            <x v="14"/>
          </reference>
        </references>
      </pivotArea>
    </format>
    <format dxfId="12002">
      <pivotArea dataOnly="0" labelOnly="1" outline="0" fieldPosition="0">
        <references count="5">
          <reference field="22" count="1" selected="0">
            <x v="19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"/>
          </reference>
          <reference field="33" count="1">
            <x v="18"/>
          </reference>
        </references>
      </pivotArea>
    </format>
    <format dxfId="12003">
      <pivotArea dataOnly="0" labelOnly="1" outline="0" fieldPosition="0">
        <references count="5">
          <reference field="22" count="1" selected="0">
            <x v="19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"/>
          </reference>
          <reference field="33" count="1">
            <x v="18"/>
          </reference>
        </references>
      </pivotArea>
    </format>
    <format dxfId="12004">
      <pivotArea dataOnly="0" labelOnly="1" outline="0" fieldPosition="0">
        <references count="5">
          <reference field="22" count="1" selected="0">
            <x v="20"/>
          </reference>
          <reference field="25" count="1" selected="0">
            <x v="33"/>
          </reference>
          <reference field="26" count="1" selected="0">
            <x v="12"/>
          </reference>
          <reference field="29" count="1" selected="0">
            <x v="1"/>
          </reference>
          <reference field="33" count="1">
            <x v="20"/>
          </reference>
        </references>
      </pivotArea>
    </format>
    <format dxfId="12005">
      <pivotArea dataOnly="0" labelOnly="1" outline="0" fieldPosition="0">
        <references count="5">
          <reference field="22" count="1" selected="0">
            <x v="20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"/>
          </reference>
          <reference field="33" count="1">
            <x v="20"/>
          </reference>
        </references>
      </pivotArea>
    </format>
    <format dxfId="12006">
      <pivotArea dataOnly="0" labelOnly="1" outline="0" fieldPosition="0">
        <references count="5">
          <reference field="22" count="1" selected="0">
            <x v="21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"/>
          </reference>
          <reference field="33" count="1">
            <x v="19"/>
          </reference>
        </references>
      </pivotArea>
    </format>
    <format dxfId="12007">
      <pivotArea dataOnly="0" labelOnly="1" outline="0" fieldPosition="0">
        <references count="5">
          <reference field="22" count="1" selected="0">
            <x v="21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"/>
          </reference>
          <reference field="33" count="1">
            <x v="19"/>
          </reference>
        </references>
      </pivotArea>
    </format>
    <format dxfId="12008">
      <pivotArea dataOnly="0" labelOnly="1" outline="0" fieldPosition="0">
        <references count="5">
          <reference field="22" count="1" selected="0">
            <x v="21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"/>
          </reference>
          <reference field="33" count="1">
            <x v="19"/>
          </reference>
        </references>
      </pivotArea>
    </format>
    <format dxfId="12009">
      <pivotArea dataOnly="0" labelOnly="1" outline="0" fieldPosition="0">
        <references count="5">
          <reference field="22" count="1" selected="0">
            <x v="21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"/>
          </reference>
          <reference field="33" count="1">
            <x v="19"/>
          </reference>
        </references>
      </pivotArea>
    </format>
    <format dxfId="12010">
      <pivotArea dataOnly="0" labelOnly="1" outline="0" fieldPosition="0">
        <references count="5">
          <reference field="22" count="1" selected="0">
            <x v="22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"/>
          </reference>
          <reference field="33" count="1">
            <x v="21"/>
          </reference>
        </references>
      </pivotArea>
    </format>
    <format dxfId="12011">
      <pivotArea dataOnly="0" labelOnly="1" outline="0" fieldPosition="0">
        <references count="5">
          <reference field="22" count="1" selected="0">
            <x v="23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2">
      <pivotArea dataOnly="0" labelOnly="1" outline="0" fieldPosition="0">
        <references count="5">
          <reference field="22" count="1" selected="0">
            <x v="23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3">
      <pivotArea dataOnly="0" labelOnly="1" outline="0" fieldPosition="0">
        <references count="5">
          <reference field="22" count="1" selected="0">
            <x v="24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4">
      <pivotArea dataOnly="0" labelOnly="1" outline="0" fieldPosition="0">
        <references count="5">
          <reference field="22" count="1" selected="0">
            <x v="24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5">
      <pivotArea dataOnly="0" labelOnly="1" outline="0" fieldPosition="0">
        <references count="5">
          <reference field="22" count="1" selected="0">
            <x v="24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6">
      <pivotArea dataOnly="0" labelOnly="1" outline="0" fieldPosition="0">
        <references count="5">
          <reference field="22" count="1" selected="0">
            <x v="24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7">
      <pivotArea dataOnly="0" labelOnly="1" outline="0" fieldPosition="0">
        <references count="5">
          <reference field="22" count="1" selected="0">
            <x v="25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8">
      <pivotArea dataOnly="0" labelOnly="1" outline="0" fieldPosition="0">
        <references count="5">
          <reference field="22" count="1" selected="0">
            <x v="25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19">
      <pivotArea dataOnly="0" labelOnly="1" outline="0" fieldPosition="0">
        <references count="5">
          <reference field="22" count="1" selected="0">
            <x v="25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0">
      <pivotArea dataOnly="0" labelOnly="1" outline="0" fieldPosition="0">
        <references count="5">
          <reference field="22" count="1" selected="0">
            <x v="25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1">
      <pivotArea dataOnly="0" labelOnly="1" outline="0" fieldPosition="0">
        <references count="5">
          <reference field="22" count="1" selected="0">
            <x v="25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2">
      <pivotArea dataOnly="0" labelOnly="1" outline="0" fieldPosition="0">
        <references count="5">
          <reference field="22" count="1" selected="0">
            <x v="26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3">
      <pivotArea dataOnly="0" labelOnly="1" outline="0" fieldPosition="0">
        <references count="5">
          <reference field="22" count="1" selected="0">
            <x v="26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4">
      <pivotArea dataOnly="0" labelOnly="1" outline="0" fieldPosition="0">
        <references count="5">
          <reference field="22" count="1" selected="0">
            <x v="26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5">
      <pivotArea dataOnly="0" labelOnly="1" outline="0" fieldPosition="0">
        <references count="5">
          <reference field="22" count="1" selected="0">
            <x v="27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6">
      <pivotArea dataOnly="0" labelOnly="1" outline="0" fieldPosition="0">
        <references count="5">
          <reference field="22" count="1" selected="0">
            <x v="27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7">
      <pivotArea dataOnly="0" labelOnly="1" outline="0" fieldPosition="0">
        <references count="5">
          <reference field="22" count="1" selected="0">
            <x v="28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"/>
          </reference>
          <reference field="33" count="1">
            <x v="22"/>
          </reference>
        </references>
      </pivotArea>
    </format>
    <format dxfId="12028">
      <pivotArea dataOnly="0" labelOnly="1" outline="0" fieldPosition="0">
        <references count="5">
          <reference field="22" count="1" selected="0">
            <x v="29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"/>
          </reference>
          <reference field="33" count="1">
            <x v="23"/>
          </reference>
        </references>
      </pivotArea>
    </format>
    <format dxfId="12029">
      <pivotArea dataOnly="0" labelOnly="1" outline="0" fieldPosition="0">
        <references count="5">
          <reference field="22" count="1" selected="0">
            <x v="30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"/>
          </reference>
          <reference field="33" count="1">
            <x v="24"/>
          </reference>
        </references>
      </pivotArea>
    </format>
    <format dxfId="12030">
      <pivotArea dataOnly="0" labelOnly="1" outline="0" fieldPosition="0">
        <references count="5">
          <reference field="22" count="1" selected="0">
            <x v="30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"/>
          </reference>
          <reference field="33" count="1">
            <x v="24"/>
          </reference>
        </references>
      </pivotArea>
    </format>
    <format dxfId="12031">
      <pivotArea dataOnly="0" labelOnly="1" outline="0" fieldPosition="0">
        <references count="5">
          <reference field="22" count="1" selected="0">
            <x v="30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"/>
          </reference>
          <reference field="33" count="1">
            <x v="24"/>
          </reference>
        </references>
      </pivotArea>
    </format>
    <format dxfId="12032">
      <pivotArea dataOnly="0" labelOnly="1" outline="0" fieldPosition="0">
        <references count="5">
          <reference field="22" count="1" selected="0">
            <x v="30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"/>
          </reference>
          <reference field="33" count="1">
            <x v="24"/>
          </reference>
        </references>
      </pivotArea>
    </format>
    <format dxfId="12033">
      <pivotArea dataOnly="0" labelOnly="1" outline="0" fieldPosition="0">
        <references count="5">
          <reference field="22" count="1" selected="0">
            <x v="31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3"/>
          </reference>
          <reference field="33" count="1">
            <x v="25"/>
          </reference>
        </references>
      </pivotArea>
    </format>
    <format dxfId="12034">
      <pivotArea dataOnly="0" labelOnly="1" outline="0" fieldPosition="0">
        <references count="5">
          <reference field="22" count="1" selected="0">
            <x v="32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3"/>
          </reference>
          <reference field="33" count="1">
            <x v="30"/>
          </reference>
        </references>
      </pivotArea>
    </format>
    <format dxfId="12035">
      <pivotArea dataOnly="0" labelOnly="1" outline="0" fieldPosition="0">
        <references count="5">
          <reference field="22" count="1" selected="0">
            <x v="32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3"/>
          </reference>
          <reference field="33" count="1">
            <x v="30"/>
          </reference>
        </references>
      </pivotArea>
    </format>
    <format dxfId="12036">
      <pivotArea dataOnly="0" labelOnly="1" outline="0" fieldPosition="0">
        <references count="5">
          <reference field="22" count="1" selected="0">
            <x v="32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3"/>
          </reference>
          <reference field="33" count="1">
            <x v="30"/>
          </reference>
        </references>
      </pivotArea>
    </format>
    <format dxfId="12037">
      <pivotArea dataOnly="0" labelOnly="1" outline="0" fieldPosition="0">
        <references count="5">
          <reference field="22" count="1" selected="0">
            <x v="33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3"/>
          </reference>
          <reference field="33" count="1">
            <x v="27"/>
          </reference>
        </references>
      </pivotArea>
    </format>
    <format dxfId="12038">
      <pivotArea dataOnly="0" labelOnly="1" outline="0" fieldPosition="0">
        <references count="5">
          <reference field="22" count="1" selected="0">
            <x v="33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3"/>
          </reference>
          <reference field="33" count="1">
            <x v="27"/>
          </reference>
        </references>
      </pivotArea>
    </format>
    <format dxfId="12039">
      <pivotArea dataOnly="0" labelOnly="1" outline="0" fieldPosition="0">
        <references count="5">
          <reference field="22" count="1" selected="0">
            <x v="34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26"/>
          </reference>
        </references>
      </pivotArea>
    </format>
    <format dxfId="12040">
      <pivotArea dataOnly="0" labelOnly="1" outline="0" fieldPosition="0">
        <references count="5">
          <reference field="22" count="1" selected="0">
            <x v="34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26"/>
          </reference>
        </references>
      </pivotArea>
    </format>
    <format dxfId="12041">
      <pivotArea dataOnly="0" labelOnly="1" outline="0" fieldPosition="0">
        <references count="5">
          <reference field="22" count="1" selected="0">
            <x v="34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26"/>
          </reference>
        </references>
      </pivotArea>
    </format>
    <format dxfId="12042">
      <pivotArea dataOnly="0" labelOnly="1" outline="0" fieldPosition="0">
        <references count="5">
          <reference field="22" count="1" selected="0">
            <x v="35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3"/>
          </reference>
          <reference field="33" count="1">
            <x v="31"/>
          </reference>
        </references>
      </pivotArea>
    </format>
    <format dxfId="12043">
      <pivotArea dataOnly="0" labelOnly="1" outline="0" fieldPosition="0">
        <references count="5">
          <reference field="22" count="1" selected="0">
            <x v="35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3"/>
          </reference>
          <reference field="33" count="1">
            <x v="31"/>
          </reference>
        </references>
      </pivotArea>
    </format>
    <format dxfId="12044">
      <pivotArea dataOnly="0" labelOnly="1" outline="0" fieldPosition="0">
        <references count="5">
          <reference field="22" count="1" selected="0">
            <x v="35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3"/>
          </reference>
          <reference field="33" count="1">
            <x v="31"/>
          </reference>
        </references>
      </pivotArea>
    </format>
    <format dxfId="12045">
      <pivotArea dataOnly="0" labelOnly="1" outline="0" fieldPosition="0">
        <references count="5">
          <reference field="22" count="1" selected="0">
            <x v="35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3"/>
          </reference>
          <reference field="33" count="1">
            <x v="31"/>
          </reference>
        </references>
      </pivotArea>
    </format>
    <format dxfId="12046">
      <pivotArea dataOnly="0" labelOnly="1" outline="0" fieldPosition="0">
        <references count="5">
          <reference field="22" count="1" selected="0">
            <x v="36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3"/>
          </reference>
          <reference field="33" count="1">
            <x v="36"/>
          </reference>
        </references>
      </pivotArea>
    </format>
    <format dxfId="12047">
      <pivotArea dataOnly="0" labelOnly="1" outline="0" fieldPosition="0">
        <references count="5">
          <reference field="22" count="1" selected="0">
            <x v="37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3"/>
          </reference>
          <reference field="33" count="1">
            <x v="29"/>
          </reference>
        </references>
      </pivotArea>
    </format>
    <format dxfId="12048">
      <pivotArea dataOnly="0" labelOnly="1" outline="0" fieldPosition="0">
        <references count="5">
          <reference field="22" count="1" selected="0">
            <x v="37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3"/>
          </reference>
          <reference field="33" count="1">
            <x v="29"/>
          </reference>
        </references>
      </pivotArea>
    </format>
    <format dxfId="12049">
      <pivotArea dataOnly="0" labelOnly="1" outline="0" fieldPosition="0">
        <references count="5">
          <reference field="22" count="1" selected="0">
            <x v="37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3"/>
          </reference>
          <reference field="33" count="1">
            <x v="29"/>
          </reference>
        </references>
      </pivotArea>
    </format>
    <format dxfId="12050">
      <pivotArea dataOnly="0" labelOnly="1" outline="0" fieldPosition="0">
        <references count="5">
          <reference field="22" count="1" selected="0">
            <x v="38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3"/>
          </reference>
          <reference field="33" count="1">
            <x v="35"/>
          </reference>
        </references>
      </pivotArea>
    </format>
    <format dxfId="12051">
      <pivotArea dataOnly="0" labelOnly="1" outline="0" fieldPosition="0">
        <references count="5">
          <reference field="22" count="1" selected="0">
            <x v="38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3"/>
          </reference>
          <reference field="33" count="1">
            <x v="35"/>
          </reference>
        </references>
      </pivotArea>
    </format>
    <format dxfId="12052">
      <pivotArea dataOnly="0" labelOnly="1" outline="0" fieldPosition="0">
        <references count="5">
          <reference field="22" count="1" selected="0">
            <x v="38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3"/>
          </reference>
          <reference field="33" count="1">
            <x v="35"/>
          </reference>
        </references>
      </pivotArea>
    </format>
    <format dxfId="12053">
      <pivotArea dataOnly="0" labelOnly="1" outline="0" fieldPosition="0">
        <references count="5">
          <reference field="22" count="1" selected="0">
            <x v="38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3"/>
          </reference>
          <reference field="33" count="1">
            <x v="35"/>
          </reference>
        </references>
      </pivotArea>
    </format>
    <format dxfId="12054">
      <pivotArea dataOnly="0" labelOnly="1" outline="0" fieldPosition="0">
        <references count="5">
          <reference field="22" count="1" selected="0">
            <x v="3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3"/>
          </reference>
          <reference field="33" count="1">
            <x v="33"/>
          </reference>
        </references>
      </pivotArea>
    </format>
    <format dxfId="12055">
      <pivotArea dataOnly="0" labelOnly="1" outline="0" fieldPosition="0">
        <references count="5">
          <reference field="22" count="1" selected="0">
            <x v="3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3"/>
          </reference>
          <reference field="33" count="1">
            <x v="33"/>
          </reference>
        </references>
      </pivotArea>
    </format>
    <format dxfId="12056">
      <pivotArea dataOnly="0" labelOnly="1" outline="0" fieldPosition="0">
        <references count="5">
          <reference field="22" count="1" selected="0">
            <x v="3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3"/>
          </reference>
          <reference field="33" count="1">
            <x v="33"/>
          </reference>
        </references>
      </pivotArea>
    </format>
    <format dxfId="12057">
      <pivotArea dataOnly="0" labelOnly="1" outline="0" fieldPosition="0">
        <references count="5">
          <reference field="22" count="1" selected="0">
            <x v="3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3"/>
          </reference>
          <reference field="33" count="1">
            <x v="33"/>
          </reference>
        </references>
      </pivotArea>
    </format>
    <format dxfId="12058">
      <pivotArea dataOnly="0" labelOnly="1" outline="0" fieldPosition="0">
        <references count="5">
          <reference field="22" count="1" selected="0">
            <x v="3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3"/>
          </reference>
          <reference field="33" count="1">
            <x v="33"/>
          </reference>
        </references>
      </pivotArea>
    </format>
    <format dxfId="12059">
      <pivotArea dataOnly="0" labelOnly="1" outline="0" fieldPosition="0">
        <references count="5">
          <reference field="22" count="1" selected="0">
            <x v="4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3"/>
          </reference>
          <reference field="33" count="1">
            <x v="32"/>
          </reference>
        </references>
      </pivotArea>
    </format>
    <format dxfId="12060">
      <pivotArea dataOnly="0" labelOnly="1" outline="0" fieldPosition="0">
        <references count="5">
          <reference field="22" count="1" selected="0">
            <x v="4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3"/>
          </reference>
          <reference field="33" count="1">
            <x v="32"/>
          </reference>
        </references>
      </pivotArea>
    </format>
    <format dxfId="12061">
      <pivotArea dataOnly="0" labelOnly="1" outline="0" fieldPosition="0">
        <references count="5">
          <reference field="22" count="1" selected="0">
            <x v="41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3"/>
          </reference>
          <reference field="33" count="1">
            <x v="28"/>
          </reference>
        </references>
      </pivotArea>
    </format>
    <format dxfId="12062">
      <pivotArea dataOnly="0" labelOnly="1" outline="0" fieldPosition="0">
        <references count="5">
          <reference field="22" count="1" selected="0">
            <x v="42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3"/>
          </reference>
          <reference field="33" count="1">
            <x v="34"/>
          </reference>
        </references>
      </pivotArea>
    </format>
    <format dxfId="12063">
      <pivotArea dataOnly="0" labelOnly="1" outline="0" fieldPosition="0">
        <references count="5">
          <reference field="22" count="1" selected="0">
            <x v="42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3"/>
          </reference>
          <reference field="33" count="1">
            <x v="34"/>
          </reference>
        </references>
      </pivotArea>
    </format>
    <format dxfId="12064">
      <pivotArea dataOnly="0" labelOnly="1" outline="0" fieldPosition="0">
        <references count="5">
          <reference field="22" count="1" selected="0">
            <x v="42"/>
          </reference>
          <reference field="25" count="1" selected="0">
            <x v="34"/>
          </reference>
          <reference field="26" count="1" selected="0">
            <x v="12"/>
          </reference>
          <reference field="29" count="1" selected="0">
            <x v="3"/>
          </reference>
          <reference field="33" count="1">
            <x v="34"/>
          </reference>
        </references>
      </pivotArea>
    </format>
    <format dxfId="12065">
      <pivotArea dataOnly="0" labelOnly="1" outline="0" fieldPosition="0">
        <references count="5">
          <reference field="22" count="1" selected="0">
            <x v="43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3"/>
          </reference>
          <reference field="33" count="1">
            <x v="37"/>
          </reference>
        </references>
      </pivotArea>
    </format>
    <format dxfId="12066">
      <pivotArea dataOnly="0" labelOnly="1" outline="0" fieldPosition="0">
        <references count="5">
          <reference field="22" count="1" selected="0">
            <x v="43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3"/>
          </reference>
          <reference field="33" count="1">
            <x v="37"/>
          </reference>
        </references>
      </pivotArea>
    </format>
    <format dxfId="12067">
      <pivotArea dataOnly="0" labelOnly="1" outline="0" fieldPosition="0">
        <references count="5">
          <reference field="22" count="1" selected="0">
            <x v="44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38"/>
          </reference>
        </references>
      </pivotArea>
    </format>
    <format dxfId="12068">
      <pivotArea dataOnly="0" labelOnly="1" outline="0" fieldPosition="0">
        <references count="5">
          <reference field="22" count="1" selected="0">
            <x v="44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38"/>
          </reference>
        </references>
      </pivotArea>
    </format>
    <format dxfId="12069">
      <pivotArea dataOnly="0" labelOnly="1" outline="0" fieldPosition="0">
        <references count="5">
          <reference field="22" count="1" selected="0">
            <x v="44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3"/>
          </reference>
          <reference field="33" count="1">
            <x v="38"/>
          </reference>
        </references>
      </pivotArea>
    </format>
    <format dxfId="12070">
      <pivotArea dataOnly="0" labelOnly="1" outline="0" fieldPosition="0">
        <references count="5">
          <reference field="22" count="1" selected="0">
            <x v="4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4"/>
          </reference>
          <reference field="33" count="1">
            <x v="41"/>
          </reference>
        </references>
      </pivotArea>
    </format>
    <format dxfId="12071">
      <pivotArea dataOnly="0" labelOnly="1" outline="0" fieldPosition="0">
        <references count="5">
          <reference field="22" count="1" selected="0">
            <x v="4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4"/>
          </reference>
          <reference field="33" count="1">
            <x v="41"/>
          </reference>
        </references>
      </pivotArea>
    </format>
    <format dxfId="12072">
      <pivotArea dataOnly="0" labelOnly="1" outline="0" fieldPosition="0">
        <references count="5">
          <reference field="22" count="1" selected="0">
            <x v="46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73">
      <pivotArea dataOnly="0" labelOnly="1" outline="0" fieldPosition="0">
        <references count="5">
          <reference field="22" count="1" selected="0">
            <x v="46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74">
      <pivotArea dataOnly="0" labelOnly="1" outline="0" fieldPosition="0">
        <references count="5">
          <reference field="22" count="1" selected="0">
            <x v="46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75">
      <pivotArea dataOnly="0" labelOnly="1" outline="0" fieldPosition="0">
        <references count="5">
          <reference field="22" count="1" selected="0">
            <x v="46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76">
      <pivotArea dataOnly="0" labelOnly="1" outline="0" fieldPosition="0">
        <references count="5">
          <reference field="22" count="1" selected="0">
            <x v="47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4"/>
          </reference>
          <reference field="33" count="1">
            <x v="40"/>
          </reference>
        </references>
      </pivotArea>
    </format>
    <format dxfId="12077">
      <pivotArea dataOnly="0" labelOnly="1" outline="0" fieldPosition="0">
        <references count="5">
          <reference field="22" count="1" selected="0">
            <x v="47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4"/>
          </reference>
          <reference field="33" count="1">
            <x v="40"/>
          </reference>
        </references>
      </pivotArea>
    </format>
    <format dxfId="12078">
      <pivotArea dataOnly="0" labelOnly="1" outline="0" fieldPosition="0">
        <references count="5">
          <reference field="22" count="1" selected="0">
            <x v="47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4"/>
          </reference>
          <reference field="33" count="1">
            <x v="40"/>
          </reference>
        </references>
      </pivotArea>
    </format>
    <format dxfId="12079">
      <pivotArea dataOnly="0" labelOnly="1" outline="0" fieldPosition="0">
        <references count="5">
          <reference field="22" count="1" selected="0">
            <x v="48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4"/>
          </reference>
          <reference field="33" count="1">
            <x v="42"/>
          </reference>
        </references>
      </pivotArea>
    </format>
    <format dxfId="12080">
      <pivotArea dataOnly="0" labelOnly="1" outline="0" fieldPosition="0">
        <references count="5">
          <reference field="22" count="1" selected="0">
            <x v="48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4"/>
          </reference>
          <reference field="33" count="1">
            <x v="42"/>
          </reference>
        </references>
      </pivotArea>
    </format>
    <format dxfId="12081">
      <pivotArea dataOnly="0" labelOnly="1" outline="0" fieldPosition="0">
        <references count="5">
          <reference field="22" count="1" selected="0">
            <x v="49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4"/>
          </reference>
          <reference field="33" count="1">
            <x v="43"/>
          </reference>
        </references>
      </pivotArea>
    </format>
    <format dxfId="12082">
      <pivotArea dataOnly="0" labelOnly="1" outline="0" fieldPosition="0">
        <references count="5">
          <reference field="22" count="1" selected="0">
            <x v="49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4"/>
          </reference>
          <reference field="33" count="1">
            <x v="43"/>
          </reference>
        </references>
      </pivotArea>
    </format>
    <format dxfId="12083">
      <pivotArea dataOnly="0" labelOnly="1" outline="0" fieldPosition="0">
        <references count="5">
          <reference field="22" count="1" selected="0">
            <x v="50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4"/>
          </reference>
          <reference field="33" count="1">
            <x v="44"/>
          </reference>
        </references>
      </pivotArea>
    </format>
    <format dxfId="12084">
      <pivotArea dataOnly="0" labelOnly="1" outline="0" fieldPosition="0">
        <references count="5">
          <reference field="22" count="1" selected="0">
            <x v="50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4"/>
          </reference>
          <reference field="33" count="1">
            <x v="44"/>
          </reference>
        </references>
      </pivotArea>
    </format>
    <format dxfId="12085">
      <pivotArea dataOnly="0" labelOnly="1" outline="0" fieldPosition="0">
        <references count="5">
          <reference field="22" count="1" selected="0">
            <x v="50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4"/>
          </reference>
          <reference field="33" count="1">
            <x v="44"/>
          </reference>
        </references>
      </pivotArea>
    </format>
    <format dxfId="12086">
      <pivotArea dataOnly="0" labelOnly="1" outline="0" fieldPosition="0">
        <references count="5">
          <reference field="22" count="1" selected="0">
            <x v="50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4"/>
          </reference>
          <reference field="33" count="1">
            <x v="44"/>
          </reference>
        </references>
      </pivotArea>
    </format>
    <format dxfId="12087">
      <pivotArea dataOnly="0" labelOnly="1" outline="0" fieldPosition="0">
        <references count="5">
          <reference field="22" count="1" selected="0">
            <x v="51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4"/>
          </reference>
          <reference field="33" count="1">
            <x v="45"/>
          </reference>
        </references>
      </pivotArea>
    </format>
    <format dxfId="12088">
      <pivotArea dataOnly="0" labelOnly="1" outline="0" fieldPosition="0">
        <references count="5">
          <reference field="22" count="1" selected="0">
            <x v="51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4"/>
          </reference>
          <reference field="33" count="1">
            <x v="45"/>
          </reference>
        </references>
      </pivotArea>
    </format>
    <format dxfId="12089">
      <pivotArea dataOnly="0" labelOnly="1" outline="0" fieldPosition="0">
        <references count="5">
          <reference field="22" count="1" selected="0">
            <x v="51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4"/>
          </reference>
          <reference field="33" count="1">
            <x v="45"/>
          </reference>
        </references>
      </pivotArea>
    </format>
    <format dxfId="12090">
      <pivotArea dataOnly="0" labelOnly="1" outline="0" fieldPosition="0">
        <references count="5">
          <reference field="22" count="1" selected="0">
            <x v="51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4"/>
          </reference>
          <reference field="33" count="1">
            <x v="45"/>
          </reference>
        </references>
      </pivotArea>
    </format>
    <format dxfId="12091">
      <pivotArea dataOnly="0" labelOnly="1" outline="0" fieldPosition="0">
        <references count="5">
          <reference field="22" count="1" selected="0">
            <x v="51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4"/>
          </reference>
          <reference field="33" count="1">
            <x v="45"/>
          </reference>
        </references>
      </pivotArea>
    </format>
    <format dxfId="12092">
      <pivotArea dataOnly="0" labelOnly="1" outline="0" fieldPosition="0">
        <references count="5">
          <reference field="22" count="1" selected="0">
            <x v="52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93">
      <pivotArea dataOnly="0" labelOnly="1" outline="0" fieldPosition="0">
        <references count="5">
          <reference field="22" count="1" selected="0">
            <x v="52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94">
      <pivotArea dataOnly="0" labelOnly="1" outline="0" fieldPosition="0">
        <references count="5">
          <reference field="22" count="1" selected="0">
            <x v="52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4"/>
          </reference>
          <reference field="33" count="1">
            <x v="39"/>
          </reference>
        </references>
      </pivotArea>
    </format>
    <format dxfId="12095">
      <pivotArea dataOnly="0" labelOnly="1" outline="0" fieldPosition="0">
        <references count="5">
          <reference field="22" count="1" selected="0">
            <x v="5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4"/>
          </reference>
          <reference field="33" count="1">
            <x v="46"/>
          </reference>
        </references>
      </pivotArea>
    </format>
    <format dxfId="12096">
      <pivotArea dataOnly="0" labelOnly="1" outline="0" fieldPosition="0">
        <references count="5">
          <reference field="22" count="1" selected="0">
            <x v="54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5"/>
          </reference>
          <reference field="33" count="1">
            <x v="47"/>
          </reference>
        </references>
      </pivotArea>
    </format>
    <format dxfId="12097">
      <pivotArea dataOnly="0" labelOnly="1" outline="0" fieldPosition="0">
        <references count="5">
          <reference field="22" count="1" selected="0">
            <x v="54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5"/>
          </reference>
          <reference field="33" count="1">
            <x v="47"/>
          </reference>
        </references>
      </pivotArea>
    </format>
    <format dxfId="12098">
      <pivotArea dataOnly="0" labelOnly="1" outline="0" fieldPosition="0">
        <references count="5">
          <reference field="22" count="1" selected="0">
            <x v="54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5"/>
          </reference>
          <reference field="33" count="1">
            <x v="47"/>
          </reference>
        </references>
      </pivotArea>
    </format>
    <format dxfId="12099">
      <pivotArea dataOnly="0" labelOnly="1" outline="0" fieldPosition="0">
        <references count="5">
          <reference field="22" count="1" selected="0">
            <x v="54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5"/>
          </reference>
          <reference field="33" count="1">
            <x v="47"/>
          </reference>
        </references>
      </pivotArea>
    </format>
    <format dxfId="12100">
      <pivotArea dataOnly="0" labelOnly="1" outline="0" fieldPosition="0">
        <references count="5">
          <reference field="22" count="1" selected="0">
            <x v="54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5"/>
          </reference>
          <reference field="33" count="1">
            <x v="47"/>
          </reference>
        </references>
      </pivotArea>
    </format>
    <format dxfId="12101">
      <pivotArea dataOnly="0" labelOnly="1" outline="0" fieldPosition="0">
        <references count="5">
          <reference field="22" count="1" selected="0">
            <x v="5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5"/>
          </reference>
          <reference field="33" count="1">
            <x v="48"/>
          </reference>
        </references>
      </pivotArea>
    </format>
    <format dxfId="12102">
      <pivotArea dataOnly="0" labelOnly="1" outline="0" fieldPosition="0">
        <references count="5">
          <reference field="22" count="1" selected="0">
            <x v="5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5"/>
          </reference>
          <reference field="33" count="1">
            <x v="48"/>
          </reference>
        </references>
      </pivotArea>
    </format>
    <format dxfId="12103">
      <pivotArea dataOnly="0" labelOnly="1" outline="0" fieldPosition="0">
        <references count="5">
          <reference field="22" count="1" selected="0">
            <x v="56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5"/>
          </reference>
          <reference field="33" count="1">
            <x v="49"/>
          </reference>
        </references>
      </pivotArea>
    </format>
    <format dxfId="12104">
      <pivotArea dataOnly="0" labelOnly="1" outline="0" fieldPosition="0">
        <references count="5">
          <reference field="22" count="1" selected="0">
            <x v="56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5"/>
          </reference>
          <reference field="33" count="1">
            <x v="49"/>
          </reference>
        </references>
      </pivotArea>
    </format>
    <format dxfId="12105">
      <pivotArea dataOnly="0" labelOnly="1" outline="0" fieldPosition="0">
        <references count="5">
          <reference field="22" count="1" selected="0">
            <x v="56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5"/>
          </reference>
          <reference field="33" count="1">
            <x v="49"/>
          </reference>
        </references>
      </pivotArea>
    </format>
    <format dxfId="12106">
      <pivotArea dataOnly="0" labelOnly="1" outline="0" fieldPosition="0">
        <references count="5">
          <reference field="22" count="1" selected="0">
            <x v="57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5"/>
          </reference>
          <reference field="33" count="1">
            <x v="50"/>
          </reference>
        </references>
      </pivotArea>
    </format>
    <format dxfId="12107">
      <pivotArea dataOnly="0" labelOnly="1" outline="0" fieldPosition="0">
        <references count="5">
          <reference field="22" count="1" selected="0">
            <x v="58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5"/>
          </reference>
          <reference field="33" count="1">
            <x v="51"/>
          </reference>
        </references>
      </pivotArea>
    </format>
    <format dxfId="12108">
      <pivotArea dataOnly="0" labelOnly="1" outline="0" fieldPosition="0">
        <references count="5">
          <reference field="22" count="1" selected="0">
            <x v="59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5"/>
          </reference>
          <reference field="33" count="1">
            <x v="54"/>
          </reference>
        </references>
      </pivotArea>
    </format>
    <format dxfId="12109">
      <pivotArea dataOnly="0" labelOnly="1" outline="0" fieldPosition="0">
        <references count="5">
          <reference field="22" count="1" selected="0">
            <x v="60"/>
          </reference>
          <reference field="25" count="1" selected="0">
            <x v="35"/>
          </reference>
          <reference field="26" count="1" selected="0">
            <x v="2"/>
          </reference>
          <reference field="29" count="1" selected="0">
            <x v="5"/>
          </reference>
          <reference field="33" count="1">
            <x v="52"/>
          </reference>
        </references>
      </pivotArea>
    </format>
    <format dxfId="12110">
      <pivotArea dataOnly="0" labelOnly="1" outline="0" fieldPosition="0">
        <references count="5">
          <reference field="22" count="1" selected="0">
            <x v="60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5"/>
          </reference>
          <reference field="33" count="1">
            <x v="52"/>
          </reference>
        </references>
      </pivotArea>
    </format>
    <format dxfId="12111">
      <pivotArea dataOnly="0" labelOnly="1" outline="0" fieldPosition="0">
        <references count="5">
          <reference field="22" count="1" selected="0">
            <x v="60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5"/>
          </reference>
          <reference field="33" count="1">
            <x v="52"/>
          </reference>
        </references>
      </pivotArea>
    </format>
    <format dxfId="12112">
      <pivotArea dataOnly="0" labelOnly="1" outline="0" fieldPosition="0">
        <references count="5">
          <reference field="22" count="1" selected="0">
            <x v="60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5"/>
          </reference>
          <reference field="33" count="1">
            <x v="52"/>
          </reference>
        </references>
      </pivotArea>
    </format>
    <format dxfId="12113">
      <pivotArea dataOnly="0" labelOnly="1" outline="0" fieldPosition="0">
        <references count="5">
          <reference field="22" count="1" selected="0">
            <x v="60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5"/>
          </reference>
          <reference field="33" count="1">
            <x v="52"/>
          </reference>
        </references>
      </pivotArea>
    </format>
    <format dxfId="12114">
      <pivotArea dataOnly="0" labelOnly="1" outline="0" fieldPosition="0">
        <references count="5">
          <reference field="22" count="1" selected="0">
            <x v="61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5"/>
          </reference>
          <reference field="33" count="1">
            <x v="53"/>
          </reference>
        </references>
      </pivotArea>
    </format>
    <format dxfId="12115">
      <pivotArea dataOnly="0" labelOnly="1" outline="0" fieldPosition="0">
        <references count="5">
          <reference field="22" count="1" selected="0">
            <x v="61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5"/>
          </reference>
          <reference field="33" count="1">
            <x v="53"/>
          </reference>
        </references>
      </pivotArea>
    </format>
    <format dxfId="12116">
      <pivotArea dataOnly="0" labelOnly="1" outline="0" fieldPosition="0">
        <references count="5">
          <reference field="22" count="1" selected="0">
            <x v="62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5"/>
          </reference>
          <reference field="33" count="1">
            <x v="56"/>
          </reference>
        </references>
      </pivotArea>
    </format>
    <format dxfId="12117">
      <pivotArea dataOnly="0" labelOnly="1" outline="0" fieldPosition="0">
        <references count="5">
          <reference field="22" count="1" selected="0">
            <x v="62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5"/>
          </reference>
          <reference field="33" count="1">
            <x v="56"/>
          </reference>
        </references>
      </pivotArea>
    </format>
    <format dxfId="12118">
      <pivotArea dataOnly="0" labelOnly="1" outline="0" fieldPosition="0">
        <references count="5">
          <reference field="22" count="1" selected="0">
            <x v="62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5"/>
          </reference>
          <reference field="33" count="1">
            <x v="56"/>
          </reference>
        </references>
      </pivotArea>
    </format>
    <format dxfId="12119">
      <pivotArea dataOnly="0" labelOnly="1" outline="0" fieldPosition="0">
        <references count="5">
          <reference field="22" count="1" selected="0">
            <x v="62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5"/>
          </reference>
          <reference field="33" count="1">
            <x v="56"/>
          </reference>
        </references>
      </pivotArea>
    </format>
    <format dxfId="12120">
      <pivotArea dataOnly="0" labelOnly="1" outline="0" fieldPosition="0">
        <references count="5">
          <reference field="22" count="1" selected="0">
            <x v="63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5"/>
          </reference>
          <reference field="33" count="1">
            <x v="55"/>
          </reference>
        </references>
      </pivotArea>
    </format>
    <format dxfId="12121">
      <pivotArea dataOnly="0" labelOnly="1" outline="0" fieldPosition="0">
        <references count="5">
          <reference field="22" count="1" selected="0">
            <x v="63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5"/>
          </reference>
          <reference field="33" count="1">
            <x v="55"/>
          </reference>
        </references>
      </pivotArea>
    </format>
    <format dxfId="12122">
      <pivotArea dataOnly="0" labelOnly="1" outline="0" fieldPosition="0">
        <references count="5">
          <reference field="22" count="1" selected="0">
            <x v="63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5"/>
          </reference>
          <reference field="33" count="1">
            <x v="55"/>
          </reference>
        </references>
      </pivotArea>
    </format>
    <format dxfId="12123">
      <pivotArea dataOnly="0" labelOnly="1" outline="0" fieldPosition="0">
        <references count="5">
          <reference field="22" count="1" selected="0">
            <x v="64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5"/>
          </reference>
          <reference field="33" count="1">
            <x v="54"/>
          </reference>
        </references>
      </pivotArea>
    </format>
    <format dxfId="12124">
      <pivotArea dataOnly="0" labelOnly="1" outline="0" fieldPosition="0">
        <references count="5">
          <reference field="22" count="1" selected="0">
            <x v="64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5"/>
          </reference>
          <reference field="33" count="1">
            <x v="54"/>
          </reference>
        </references>
      </pivotArea>
    </format>
    <format dxfId="12125">
      <pivotArea dataOnly="0" labelOnly="1" outline="0" fieldPosition="0">
        <references count="5">
          <reference field="22" count="1" selected="0">
            <x v="64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5"/>
          </reference>
          <reference field="33" count="1">
            <x v="54"/>
          </reference>
        </references>
      </pivotArea>
    </format>
    <format dxfId="12126">
      <pivotArea dataOnly="0" labelOnly="1" outline="0" fieldPosition="0">
        <references count="5">
          <reference field="22" count="1" selected="0">
            <x v="65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6"/>
          </reference>
          <reference field="33" count="1">
            <x v="57"/>
          </reference>
        </references>
      </pivotArea>
    </format>
    <format dxfId="12127">
      <pivotArea dataOnly="0" labelOnly="1" outline="0" fieldPosition="0">
        <references count="5">
          <reference field="22" count="1" selected="0">
            <x v="65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6"/>
          </reference>
          <reference field="33" count="1">
            <x v="57"/>
          </reference>
        </references>
      </pivotArea>
    </format>
    <format dxfId="12128">
      <pivotArea dataOnly="0" labelOnly="1" outline="0" fieldPosition="0">
        <references count="5">
          <reference field="22" count="1" selected="0">
            <x v="66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6"/>
          </reference>
          <reference field="33" count="1">
            <x v="61"/>
          </reference>
        </references>
      </pivotArea>
    </format>
    <format dxfId="12129">
      <pivotArea dataOnly="0" labelOnly="1" outline="0" fieldPosition="0">
        <references count="5">
          <reference field="22" count="1" selected="0">
            <x v="66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6"/>
          </reference>
          <reference field="33" count="1">
            <x v="61"/>
          </reference>
        </references>
      </pivotArea>
    </format>
    <format dxfId="12130">
      <pivotArea dataOnly="0" labelOnly="1" outline="0" fieldPosition="0">
        <references count="5">
          <reference field="22" count="1" selected="0">
            <x v="66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6"/>
          </reference>
          <reference field="33" count="1">
            <x v="61"/>
          </reference>
        </references>
      </pivotArea>
    </format>
    <format dxfId="12131">
      <pivotArea dataOnly="0" labelOnly="1" outline="0" fieldPosition="0">
        <references count="5">
          <reference field="22" count="1" selected="0">
            <x v="66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6"/>
          </reference>
          <reference field="33" count="1">
            <x v="61"/>
          </reference>
        </references>
      </pivotArea>
    </format>
    <format dxfId="12132">
      <pivotArea dataOnly="0" labelOnly="1" outline="0" fieldPosition="0">
        <references count="5">
          <reference field="22" count="1" selected="0">
            <x v="67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6"/>
          </reference>
          <reference field="33" count="1">
            <x v="63"/>
          </reference>
        </references>
      </pivotArea>
    </format>
    <format dxfId="12133">
      <pivotArea dataOnly="0" labelOnly="1" outline="0" fieldPosition="0">
        <references count="5">
          <reference field="22" count="1" selected="0">
            <x v="67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6"/>
          </reference>
          <reference field="33" count="1">
            <x v="63"/>
          </reference>
        </references>
      </pivotArea>
    </format>
    <format dxfId="12134">
      <pivotArea dataOnly="0" labelOnly="1" outline="0" fieldPosition="0">
        <references count="5">
          <reference field="22" count="1" selected="0">
            <x v="67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6"/>
          </reference>
          <reference field="33" count="1">
            <x v="63"/>
          </reference>
        </references>
      </pivotArea>
    </format>
    <format dxfId="12135">
      <pivotArea dataOnly="0" labelOnly="1" outline="0" fieldPosition="0">
        <references count="5">
          <reference field="22" count="1" selected="0">
            <x v="67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6"/>
          </reference>
          <reference field="33" count="1">
            <x v="63"/>
          </reference>
        </references>
      </pivotArea>
    </format>
    <format dxfId="12136">
      <pivotArea dataOnly="0" labelOnly="1" outline="0" fieldPosition="0">
        <references count="5">
          <reference field="22" count="1" selected="0">
            <x v="68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6"/>
          </reference>
          <reference field="33" count="1">
            <x v="58"/>
          </reference>
        </references>
      </pivotArea>
    </format>
    <format dxfId="12137">
      <pivotArea dataOnly="0" labelOnly="1" outline="0" fieldPosition="0">
        <references count="5">
          <reference field="22" count="1" selected="0">
            <x v="68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6"/>
          </reference>
          <reference field="33" count="1">
            <x v="58"/>
          </reference>
        </references>
      </pivotArea>
    </format>
    <format dxfId="12138">
      <pivotArea dataOnly="0" labelOnly="1" outline="0" fieldPosition="0">
        <references count="5">
          <reference field="22" count="1" selected="0">
            <x v="69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6"/>
          </reference>
          <reference field="33" count="1">
            <x v="64"/>
          </reference>
        </references>
      </pivotArea>
    </format>
    <format dxfId="12139">
      <pivotArea dataOnly="0" labelOnly="1" outline="0" fieldPosition="0">
        <references count="5">
          <reference field="22" count="1" selected="0">
            <x v="70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6"/>
          </reference>
          <reference field="33" count="1">
            <x v="60"/>
          </reference>
        </references>
      </pivotArea>
    </format>
    <format dxfId="12140">
      <pivotArea dataOnly="0" labelOnly="1" outline="0" fieldPosition="0">
        <references count="5">
          <reference field="22" count="1" selected="0">
            <x v="70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6"/>
          </reference>
          <reference field="33" count="1">
            <x v="60"/>
          </reference>
        </references>
      </pivotArea>
    </format>
    <format dxfId="12141">
      <pivotArea dataOnly="0" labelOnly="1" outline="0" fieldPosition="0">
        <references count="5">
          <reference field="22" count="1" selected="0">
            <x v="70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6"/>
          </reference>
          <reference field="33" count="1">
            <x v="60"/>
          </reference>
        </references>
      </pivotArea>
    </format>
    <format dxfId="12142">
      <pivotArea dataOnly="0" labelOnly="1" outline="0" fieldPosition="0">
        <references count="5">
          <reference field="22" count="1" selected="0">
            <x v="71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6"/>
          </reference>
          <reference field="33" count="1">
            <x v="62"/>
          </reference>
        </references>
      </pivotArea>
    </format>
    <format dxfId="12143">
      <pivotArea dataOnly="0" labelOnly="1" outline="0" fieldPosition="0">
        <references count="5">
          <reference field="22" count="1" selected="0">
            <x v="71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6"/>
          </reference>
          <reference field="33" count="1">
            <x v="62"/>
          </reference>
        </references>
      </pivotArea>
    </format>
    <format dxfId="12144">
      <pivotArea dataOnly="0" labelOnly="1" outline="0" fieldPosition="0">
        <references count="5">
          <reference field="22" count="1" selected="0">
            <x v="72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6"/>
          </reference>
          <reference field="33" count="1">
            <x v="59"/>
          </reference>
        </references>
      </pivotArea>
    </format>
    <format dxfId="12145">
      <pivotArea dataOnly="0" labelOnly="1" outline="0" fieldPosition="0">
        <references count="5">
          <reference field="22" count="1" selected="0">
            <x v="72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6"/>
          </reference>
          <reference field="33" count="1">
            <x v="59"/>
          </reference>
        </references>
      </pivotArea>
    </format>
    <format dxfId="12146">
      <pivotArea dataOnly="0" labelOnly="1" outline="0" fieldPosition="0">
        <references count="5">
          <reference field="22" count="1" selected="0">
            <x v="72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6"/>
          </reference>
          <reference field="33" count="1">
            <x v="59"/>
          </reference>
        </references>
      </pivotArea>
    </format>
    <format dxfId="12147">
      <pivotArea dataOnly="0" labelOnly="1" outline="0" fieldPosition="0">
        <references count="5">
          <reference field="22" count="1" selected="0">
            <x v="72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6"/>
          </reference>
          <reference field="33" count="1">
            <x v="59"/>
          </reference>
        </references>
      </pivotArea>
    </format>
    <format dxfId="12148">
      <pivotArea dataOnly="0" labelOnly="1" outline="0" fieldPosition="0">
        <references count="5">
          <reference field="22" count="1" selected="0">
            <x v="72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6"/>
          </reference>
          <reference field="33" count="1">
            <x v="59"/>
          </reference>
        </references>
      </pivotArea>
    </format>
    <format dxfId="12149">
      <pivotArea dataOnly="0" labelOnly="1" outline="0" fieldPosition="0">
        <references count="5">
          <reference field="22" count="1" selected="0">
            <x v="7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6"/>
          </reference>
          <reference field="33" count="1">
            <x v="65"/>
          </reference>
        </references>
      </pivotArea>
    </format>
    <format dxfId="12150">
      <pivotArea dataOnly="0" labelOnly="1" outline="0" fieldPosition="0">
        <references count="5">
          <reference field="22" count="1" selected="0">
            <x v="74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6"/>
          </reference>
          <reference field="33" count="1">
            <x v="66"/>
          </reference>
        </references>
      </pivotArea>
    </format>
    <format dxfId="12151">
      <pivotArea dataOnly="0" labelOnly="1" outline="0" fieldPosition="0">
        <references count="5">
          <reference field="22" count="1" selected="0">
            <x v="74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6"/>
          </reference>
          <reference field="33" count="1">
            <x v="66"/>
          </reference>
        </references>
      </pivotArea>
    </format>
    <format dxfId="12152">
      <pivotArea dataOnly="0" labelOnly="1" outline="0" fieldPosition="0">
        <references count="5">
          <reference field="22" count="1" selected="0">
            <x v="74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6"/>
          </reference>
          <reference field="33" count="1">
            <x v="66"/>
          </reference>
        </references>
      </pivotArea>
    </format>
    <format dxfId="12153">
      <pivotArea dataOnly="0" labelOnly="1" outline="0" fieldPosition="0">
        <references count="5">
          <reference field="22" count="1" selected="0">
            <x v="75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6"/>
          </reference>
          <reference field="33" count="1">
            <x v="64"/>
          </reference>
        </references>
      </pivotArea>
    </format>
    <format dxfId="12154">
      <pivotArea dataOnly="0" labelOnly="1" outline="0" fieldPosition="0">
        <references count="5">
          <reference field="22" count="1" selected="0">
            <x v="76"/>
          </reference>
          <reference field="25" count="1" selected="0">
            <x v="3"/>
          </reference>
          <reference field="26" count="1" selected="0">
            <x v="9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55">
      <pivotArea dataOnly="0" labelOnly="1" outline="0" fieldPosition="0">
        <references count="5">
          <reference field="22" count="1" selected="0">
            <x v="76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56">
      <pivotArea dataOnly="0" labelOnly="1" outline="0" fieldPosition="0">
        <references count="5">
          <reference field="22" count="1" selected="0">
            <x v="76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57">
      <pivotArea dataOnly="0" labelOnly="1" outline="0" fieldPosition="0">
        <references count="5">
          <reference field="22" count="1" selected="0">
            <x v="77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58">
      <pivotArea dataOnly="0" labelOnly="1" outline="0" fieldPosition="0">
        <references count="5">
          <reference field="22" count="1" selected="0">
            <x v="77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59">
      <pivotArea dataOnly="0" labelOnly="1" outline="0" fieldPosition="0">
        <references count="5">
          <reference field="22" count="1" selected="0">
            <x v="77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0">
      <pivotArea dataOnly="0" labelOnly="1" outline="0" fieldPosition="0">
        <references count="5">
          <reference field="22" count="1" selected="0">
            <x v="77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1">
      <pivotArea dataOnly="0" labelOnly="1" outline="0" fieldPosition="0">
        <references count="5">
          <reference field="22" count="1" selected="0">
            <x v="78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7"/>
          </reference>
          <reference field="33" count="1">
            <x v="68"/>
          </reference>
        </references>
      </pivotArea>
    </format>
    <format dxfId="12162">
      <pivotArea dataOnly="0" labelOnly="1" outline="0" fieldPosition="0">
        <references count="5">
          <reference field="22" count="1" selected="0">
            <x v="78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7"/>
          </reference>
          <reference field="33" count="1">
            <x v="68"/>
          </reference>
        </references>
      </pivotArea>
    </format>
    <format dxfId="12163">
      <pivotArea dataOnly="0" labelOnly="1" outline="0" fieldPosition="0">
        <references count="5">
          <reference field="22" count="1" selected="0">
            <x v="7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4">
      <pivotArea dataOnly="0" labelOnly="1" outline="0" fieldPosition="0">
        <references count="5">
          <reference field="22" count="1" selected="0">
            <x v="7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5">
      <pivotArea dataOnly="0" labelOnly="1" outline="0" fieldPosition="0">
        <references count="5">
          <reference field="22" count="1" selected="0">
            <x v="7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6">
      <pivotArea dataOnly="0" labelOnly="1" outline="0" fieldPosition="0">
        <references count="5">
          <reference field="22" count="1" selected="0">
            <x v="7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7">
      <pivotArea dataOnly="0" labelOnly="1" outline="0" fieldPosition="0">
        <references count="5">
          <reference field="22" count="1" selected="0">
            <x v="7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7"/>
          </reference>
          <reference field="33" count="1">
            <x v="67"/>
          </reference>
        </references>
      </pivotArea>
    </format>
    <format dxfId="12168">
      <pivotArea dataOnly="0" labelOnly="1" outline="0" fieldPosition="0">
        <references count="5">
          <reference field="22" count="1" selected="0">
            <x v="80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7"/>
          </reference>
          <reference field="33" count="1">
            <x v="69"/>
          </reference>
        </references>
      </pivotArea>
    </format>
    <format dxfId="12169">
      <pivotArea dataOnly="0" labelOnly="1" outline="0" fieldPosition="0">
        <references count="5">
          <reference field="22" count="1" selected="0">
            <x v="80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7"/>
          </reference>
          <reference field="33" count="1">
            <x v="69"/>
          </reference>
        </references>
      </pivotArea>
    </format>
    <format dxfId="12170">
      <pivotArea dataOnly="0" labelOnly="1" outline="0" fieldPosition="0">
        <references count="5">
          <reference field="22" count="1" selected="0">
            <x v="80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7"/>
          </reference>
          <reference field="33" count="1">
            <x v="69"/>
          </reference>
        </references>
      </pivotArea>
    </format>
    <format dxfId="12171">
      <pivotArea dataOnly="0" labelOnly="1" outline="0" fieldPosition="0">
        <references count="5">
          <reference field="22" count="1" selected="0">
            <x v="81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7"/>
          </reference>
          <reference field="33" count="1">
            <x v="70"/>
          </reference>
        </references>
      </pivotArea>
    </format>
    <format dxfId="12172">
      <pivotArea dataOnly="0" labelOnly="1" outline="0" fieldPosition="0">
        <references count="5">
          <reference field="22" count="1" selected="0">
            <x v="81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7"/>
          </reference>
          <reference field="33" count="1">
            <x v="70"/>
          </reference>
        </references>
      </pivotArea>
    </format>
    <format dxfId="12173">
      <pivotArea dataOnly="0" labelOnly="1" outline="0" fieldPosition="0">
        <references count="5">
          <reference field="22" count="1" selected="0">
            <x v="82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7"/>
          </reference>
          <reference field="33" count="1">
            <x v="72"/>
          </reference>
        </references>
      </pivotArea>
    </format>
    <format dxfId="12174">
      <pivotArea dataOnly="0" labelOnly="1" outline="0" fieldPosition="0">
        <references count="5">
          <reference field="22" count="1" selected="0">
            <x v="82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7"/>
          </reference>
          <reference field="33" count="1">
            <x v="72"/>
          </reference>
        </references>
      </pivotArea>
    </format>
    <format dxfId="12175">
      <pivotArea dataOnly="0" labelOnly="1" outline="0" fieldPosition="0">
        <references count="5">
          <reference field="22" count="1" selected="0">
            <x v="82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7"/>
          </reference>
          <reference field="33" count="1">
            <x v="72"/>
          </reference>
        </references>
      </pivotArea>
    </format>
    <format dxfId="12176">
      <pivotArea dataOnly="0" labelOnly="1" outline="0" fieldPosition="0">
        <references count="5">
          <reference field="22" count="1" selected="0">
            <x v="82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7"/>
          </reference>
          <reference field="33" count="1">
            <x v="72"/>
          </reference>
        </references>
      </pivotArea>
    </format>
    <format dxfId="12177">
      <pivotArea dataOnly="0" labelOnly="1" outline="0" fieldPosition="0">
        <references count="5">
          <reference field="22" count="1" selected="0">
            <x v="8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7"/>
          </reference>
          <reference field="33" count="1">
            <x v="71"/>
          </reference>
        </references>
      </pivotArea>
    </format>
    <format dxfId="12178">
      <pivotArea dataOnly="0" labelOnly="1" outline="0" fieldPosition="0">
        <references count="5">
          <reference field="22" count="1" selected="0">
            <x v="84"/>
          </reference>
          <reference field="25" count="1" selected="0">
            <x v="36"/>
          </reference>
          <reference field="26" count="1" selected="0">
            <x v="12"/>
          </reference>
          <reference field="29" count="1" selected="0">
            <x v="7"/>
          </reference>
          <reference field="33" count="1">
            <x v="71"/>
          </reference>
        </references>
      </pivotArea>
    </format>
    <format dxfId="12179">
      <pivotArea dataOnly="0" labelOnly="1" outline="0" fieldPosition="0">
        <references count="5">
          <reference field="22" count="1" selected="0">
            <x v="84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7"/>
          </reference>
          <reference field="33" count="1">
            <x v="71"/>
          </reference>
        </references>
      </pivotArea>
    </format>
    <format dxfId="12180">
      <pivotArea dataOnly="0" labelOnly="1" outline="0" fieldPosition="0">
        <references count="5">
          <reference field="22" count="1" selected="0">
            <x v="84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7"/>
          </reference>
          <reference field="33" count="1">
            <x v="71"/>
          </reference>
        </references>
      </pivotArea>
    </format>
    <format dxfId="12181">
      <pivotArea dataOnly="0" labelOnly="1" outline="0" fieldPosition="0">
        <references count="5">
          <reference field="22" count="1" selected="0">
            <x v="84"/>
          </reference>
          <reference field="25" count="1" selected="0">
            <x v="34"/>
          </reference>
          <reference field="26" count="1" selected="0">
            <x v="12"/>
          </reference>
          <reference field="29" count="1" selected="0">
            <x v="7"/>
          </reference>
          <reference field="33" count="1">
            <x v="71"/>
          </reference>
        </references>
      </pivotArea>
    </format>
    <format dxfId="12182">
      <pivotArea dataOnly="0" labelOnly="1" outline="0" fieldPosition="0">
        <references count="5">
          <reference field="22" count="1" selected="0">
            <x v="85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8"/>
          </reference>
          <reference field="33" count="1">
            <x v="73"/>
          </reference>
        </references>
      </pivotArea>
    </format>
    <format dxfId="12183">
      <pivotArea dataOnly="0" labelOnly="1" outline="0" fieldPosition="0">
        <references count="5">
          <reference field="22" count="1" selected="0">
            <x v="85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8"/>
          </reference>
          <reference field="33" count="1">
            <x v="73"/>
          </reference>
        </references>
      </pivotArea>
    </format>
    <format dxfId="12184">
      <pivotArea dataOnly="0" labelOnly="1" outline="0" fieldPosition="0">
        <references count="5">
          <reference field="22" count="1" selected="0">
            <x v="85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8"/>
          </reference>
          <reference field="33" count="1">
            <x v="73"/>
          </reference>
        </references>
      </pivotArea>
    </format>
    <format dxfId="12185">
      <pivotArea dataOnly="0" labelOnly="1" outline="0" fieldPosition="0">
        <references count="5">
          <reference field="22" count="1" selected="0">
            <x v="85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8"/>
          </reference>
          <reference field="33" count="1">
            <x v="73"/>
          </reference>
        </references>
      </pivotArea>
    </format>
    <format dxfId="12186">
      <pivotArea dataOnly="0" labelOnly="1" outline="0" fieldPosition="0">
        <references count="5">
          <reference field="22" count="1" selected="0">
            <x v="85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8"/>
          </reference>
          <reference field="33" count="1">
            <x v="73"/>
          </reference>
        </references>
      </pivotArea>
    </format>
    <format dxfId="12187">
      <pivotArea dataOnly="0" labelOnly="1" outline="0" fieldPosition="0">
        <references count="5">
          <reference field="22" count="1" selected="0">
            <x v="86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8"/>
          </reference>
          <reference field="33" count="1">
            <x v="74"/>
          </reference>
        </references>
      </pivotArea>
    </format>
    <format dxfId="12188">
      <pivotArea dataOnly="0" labelOnly="1" outline="0" fieldPosition="0">
        <references count="5">
          <reference field="22" count="1" selected="0">
            <x v="86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8"/>
          </reference>
          <reference field="33" count="1">
            <x v="74"/>
          </reference>
        </references>
      </pivotArea>
    </format>
    <format dxfId="12189">
      <pivotArea dataOnly="0" labelOnly="1" outline="0" fieldPosition="0">
        <references count="5">
          <reference field="22" count="1" selected="0">
            <x v="86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8"/>
          </reference>
          <reference field="33" count="1">
            <x v="74"/>
          </reference>
        </references>
      </pivotArea>
    </format>
    <format dxfId="12190">
      <pivotArea dataOnly="0" labelOnly="1" outline="0" fieldPosition="0">
        <references count="5">
          <reference field="22" count="1" selected="0">
            <x v="86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8"/>
          </reference>
          <reference field="33" count="1">
            <x v="74"/>
          </reference>
        </references>
      </pivotArea>
    </format>
    <format dxfId="12191">
      <pivotArea dataOnly="0" labelOnly="1" outline="0" fieldPosition="0">
        <references count="5">
          <reference field="22" count="1" selected="0">
            <x v="87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8"/>
          </reference>
          <reference field="33" count="1">
            <x v="75"/>
          </reference>
        </references>
      </pivotArea>
    </format>
    <format dxfId="12192">
      <pivotArea dataOnly="0" labelOnly="1" outline="0" fieldPosition="0">
        <references count="5">
          <reference field="22" count="1" selected="0">
            <x v="87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8"/>
          </reference>
          <reference field="33" count="1">
            <x v="75"/>
          </reference>
        </references>
      </pivotArea>
    </format>
    <format dxfId="12193">
      <pivotArea dataOnly="0" labelOnly="1" outline="0" fieldPosition="0">
        <references count="5">
          <reference field="22" count="1" selected="0">
            <x v="88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8"/>
          </reference>
          <reference field="33" count="1">
            <x v="76"/>
          </reference>
        </references>
      </pivotArea>
    </format>
    <format dxfId="12194">
      <pivotArea dataOnly="0" labelOnly="1" outline="0" fieldPosition="0">
        <references count="5">
          <reference field="22" count="1" selected="0">
            <x v="88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8"/>
          </reference>
          <reference field="33" count="1">
            <x v="76"/>
          </reference>
        </references>
      </pivotArea>
    </format>
    <format dxfId="12195">
      <pivotArea dataOnly="0" labelOnly="1" outline="0" fieldPosition="0">
        <references count="5">
          <reference field="22" count="1" selected="0">
            <x v="89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8"/>
          </reference>
          <reference field="33" count="1">
            <x v="77"/>
          </reference>
        </references>
      </pivotArea>
    </format>
    <format dxfId="12196">
      <pivotArea dataOnly="0" labelOnly="1" outline="0" fieldPosition="0">
        <references count="5">
          <reference field="22" count="1" selected="0">
            <x v="89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8"/>
          </reference>
          <reference field="33" count="1">
            <x v="77"/>
          </reference>
        </references>
      </pivotArea>
    </format>
    <format dxfId="12197">
      <pivotArea dataOnly="0" labelOnly="1" outline="0" fieldPosition="0">
        <references count="5">
          <reference field="22" count="1" selected="0">
            <x v="89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8"/>
          </reference>
          <reference field="33" count="1">
            <x v="77"/>
          </reference>
        </references>
      </pivotArea>
    </format>
    <format dxfId="12198">
      <pivotArea dataOnly="0" labelOnly="1" outline="0" fieldPosition="0">
        <references count="5">
          <reference field="22" count="1" selected="0">
            <x v="90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8"/>
          </reference>
          <reference field="33" count="1">
            <x v="78"/>
          </reference>
        </references>
      </pivotArea>
    </format>
    <format dxfId="12199">
      <pivotArea dataOnly="0" labelOnly="1" outline="0" fieldPosition="0">
        <references count="5">
          <reference field="22" count="1" selected="0">
            <x v="90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8"/>
          </reference>
          <reference field="33" count="1">
            <x v="78"/>
          </reference>
        </references>
      </pivotArea>
    </format>
    <format dxfId="12200">
      <pivotArea dataOnly="0" labelOnly="1" outline="0" fieldPosition="0">
        <references count="5">
          <reference field="22" count="1" selected="0">
            <x v="91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8"/>
          </reference>
          <reference field="33" count="1">
            <x v="80"/>
          </reference>
        </references>
      </pivotArea>
    </format>
    <format dxfId="12201">
      <pivotArea dataOnly="0" labelOnly="1" outline="0" fieldPosition="0">
        <references count="5">
          <reference field="22" count="1" selected="0">
            <x v="92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8"/>
          </reference>
          <reference field="33" count="1">
            <x v="83"/>
          </reference>
        </references>
      </pivotArea>
    </format>
    <format dxfId="12202">
      <pivotArea dataOnly="0" labelOnly="1" outline="0" fieldPosition="0">
        <references count="5">
          <reference field="22" count="1" selected="0">
            <x v="92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8"/>
          </reference>
          <reference field="33" count="1">
            <x v="83"/>
          </reference>
        </references>
      </pivotArea>
    </format>
    <format dxfId="12203">
      <pivotArea dataOnly="0" labelOnly="1" outline="0" fieldPosition="0">
        <references count="5">
          <reference field="22" count="1" selected="0">
            <x v="92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8"/>
          </reference>
          <reference field="33" count="1">
            <x v="83"/>
          </reference>
        </references>
      </pivotArea>
    </format>
    <format dxfId="12204">
      <pivotArea dataOnly="0" labelOnly="1" outline="0" fieldPosition="0">
        <references count="5">
          <reference field="22" count="1" selected="0">
            <x v="93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8"/>
          </reference>
          <reference field="33" count="1">
            <x v="82"/>
          </reference>
        </references>
      </pivotArea>
    </format>
    <format dxfId="12205">
      <pivotArea dataOnly="0" labelOnly="1" outline="0" fieldPosition="0">
        <references count="5">
          <reference field="22" count="1" selected="0">
            <x v="93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8"/>
          </reference>
          <reference field="33" count="1">
            <x v="82"/>
          </reference>
        </references>
      </pivotArea>
    </format>
    <format dxfId="12206">
      <pivotArea dataOnly="0" labelOnly="1" outline="0" fieldPosition="0">
        <references count="5">
          <reference field="22" count="1" selected="0">
            <x v="93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8"/>
          </reference>
          <reference field="33" count="1">
            <x v="82"/>
          </reference>
        </references>
      </pivotArea>
    </format>
    <format dxfId="12207">
      <pivotArea dataOnly="0" labelOnly="1" outline="0" fieldPosition="0">
        <references count="5">
          <reference field="22" count="1" selected="0">
            <x v="93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8"/>
          </reference>
          <reference field="33" count="1">
            <x v="82"/>
          </reference>
        </references>
      </pivotArea>
    </format>
    <format dxfId="12208">
      <pivotArea dataOnly="0" labelOnly="1" outline="0" fieldPosition="0">
        <references count="5">
          <reference field="22" count="1" selected="0">
            <x v="94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8"/>
          </reference>
          <reference field="33" count="1">
            <x v="79"/>
          </reference>
        </references>
      </pivotArea>
    </format>
    <format dxfId="12209">
      <pivotArea dataOnly="0" labelOnly="1" outline="0" fieldPosition="0">
        <references count="5">
          <reference field="22" count="1" selected="0">
            <x v="95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8"/>
          </reference>
          <reference field="33" count="1">
            <x v="79"/>
          </reference>
        </references>
      </pivotArea>
    </format>
    <format dxfId="12210">
      <pivotArea dataOnly="0" labelOnly="1" outline="0" fieldPosition="0">
        <references count="5">
          <reference field="22" count="1" selected="0">
            <x v="96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8"/>
          </reference>
          <reference field="33" count="1">
            <x v="83"/>
          </reference>
        </references>
      </pivotArea>
    </format>
    <format dxfId="12211">
      <pivotArea dataOnly="0" labelOnly="1" outline="0" fieldPosition="0">
        <references count="5">
          <reference field="22" count="1" selected="0">
            <x v="96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8"/>
          </reference>
          <reference field="33" count="1">
            <x v="83"/>
          </reference>
        </references>
      </pivotArea>
    </format>
    <format dxfId="12212">
      <pivotArea dataOnly="0" labelOnly="1" outline="0" fieldPosition="0">
        <references count="5">
          <reference field="22" count="1" selected="0">
            <x v="97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8"/>
          </reference>
          <reference field="33" count="1">
            <x v="81"/>
          </reference>
        </references>
      </pivotArea>
    </format>
    <format dxfId="12213">
      <pivotArea dataOnly="0" labelOnly="1" outline="0" fieldPosition="0">
        <references count="5">
          <reference field="22" count="1" selected="0">
            <x v="97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8"/>
          </reference>
          <reference field="33" count="1">
            <x v="81"/>
          </reference>
        </references>
      </pivotArea>
    </format>
    <format dxfId="12214">
      <pivotArea dataOnly="0" labelOnly="1" outline="0" fieldPosition="0">
        <references count="5">
          <reference field="22" count="1" selected="0">
            <x v="97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8"/>
          </reference>
          <reference field="33" count="1">
            <x v="81"/>
          </reference>
        </references>
      </pivotArea>
    </format>
    <format dxfId="12215">
      <pivotArea dataOnly="0" labelOnly="1" outline="0" fieldPosition="0">
        <references count="5">
          <reference field="22" count="1" selected="0">
            <x v="99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9"/>
          </reference>
          <reference field="33" count="1">
            <x v="85"/>
          </reference>
        </references>
      </pivotArea>
    </format>
    <format dxfId="12216">
      <pivotArea dataOnly="0" labelOnly="1" outline="0" fieldPosition="0">
        <references count="5">
          <reference field="22" count="1" selected="0">
            <x v="99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9"/>
          </reference>
          <reference field="33" count="1">
            <x v="85"/>
          </reference>
        </references>
      </pivotArea>
    </format>
    <format dxfId="12217">
      <pivotArea dataOnly="0" labelOnly="1" outline="0" fieldPosition="0">
        <references count="5">
          <reference field="22" count="1" selected="0">
            <x v="98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9"/>
          </reference>
          <reference field="33" count="1">
            <x v="84"/>
          </reference>
        </references>
      </pivotArea>
    </format>
    <format dxfId="12218">
      <pivotArea dataOnly="0" labelOnly="1" outline="0" fieldPosition="0">
        <references count="5">
          <reference field="22" count="1" selected="0">
            <x v="98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9"/>
          </reference>
          <reference field="33" count="1">
            <x v="84"/>
          </reference>
        </references>
      </pivotArea>
    </format>
    <format dxfId="12219">
      <pivotArea dataOnly="0" labelOnly="1" outline="0" fieldPosition="0">
        <references count="5">
          <reference field="22" count="1" selected="0">
            <x v="98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9"/>
          </reference>
          <reference field="33" count="1">
            <x v="84"/>
          </reference>
        </references>
      </pivotArea>
    </format>
    <format dxfId="12220">
      <pivotArea dataOnly="0" labelOnly="1" outline="0" fieldPosition="0">
        <references count="5">
          <reference field="22" count="1" selected="0">
            <x v="98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9"/>
          </reference>
          <reference field="33" count="1">
            <x v="84"/>
          </reference>
        </references>
      </pivotArea>
    </format>
    <format dxfId="12221">
      <pivotArea dataOnly="0" labelOnly="1" outline="0" fieldPosition="0">
        <references count="5">
          <reference field="22" count="1" selected="0">
            <x v="98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9"/>
          </reference>
          <reference field="33" count="1">
            <x v="84"/>
          </reference>
        </references>
      </pivotArea>
    </format>
    <format dxfId="12222">
      <pivotArea dataOnly="0" labelOnly="1" outline="0" fieldPosition="0">
        <references count="5">
          <reference field="22" count="1" selected="0">
            <x v="100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9"/>
          </reference>
          <reference field="33" count="1">
            <x v="86"/>
          </reference>
        </references>
      </pivotArea>
    </format>
    <format dxfId="12223">
      <pivotArea dataOnly="0" labelOnly="1" outline="0" fieldPosition="0">
        <references count="5">
          <reference field="22" count="1" selected="0">
            <x v="100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9"/>
          </reference>
          <reference field="33" count="1">
            <x v="86"/>
          </reference>
        </references>
      </pivotArea>
    </format>
    <format dxfId="12224">
      <pivotArea dataOnly="0" labelOnly="1" outline="0" fieldPosition="0">
        <references count="5">
          <reference field="22" count="1" selected="0">
            <x v="101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25">
      <pivotArea dataOnly="0" labelOnly="1" outline="0" fieldPosition="0">
        <references count="5">
          <reference field="22" count="1" selected="0">
            <x v="101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26">
      <pivotArea dataOnly="0" labelOnly="1" outline="0" fieldPosition="0">
        <references count="5">
          <reference field="22" count="1" selected="0">
            <x v="101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27">
      <pivotArea dataOnly="0" labelOnly="1" outline="0" fieldPosition="0">
        <references count="5">
          <reference field="22" count="1" selected="0">
            <x v="101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28">
      <pivotArea dataOnly="0" labelOnly="1" outline="0" fieldPosition="0">
        <references count="5">
          <reference field="22" count="1" selected="0">
            <x v="102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9"/>
          </reference>
          <reference field="33" count="1">
            <x v="88"/>
          </reference>
        </references>
      </pivotArea>
    </format>
    <format dxfId="12229">
      <pivotArea dataOnly="0" labelOnly="1" outline="0" fieldPosition="0">
        <references count="5">
          <reference field="22" count="1" selected="0">
            <x v="102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9"/>
          </reference>
          <reference field="33" count="1">
            <x v="88"/>
          </reference>
        </references>
      </pivotArea>
    </format>
    <format dxfId="12230">
      <pivotArea dataOnly="0" labelOnly="1" outline="0" fieldPosition="0">
        <references count="5">
          <reference field="22" count="1" selected="0">
            <x v="102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9"/>
          </reference>
          <reference field="33" count="1">
            <x v="88"/>
          </reference>
        </references>
      </pivotArea>
    </format>
    <format dxfId="12231">
      <pivotArea dataOnly="0" labelOnly="1" outline="0" fieldPosition="0">
        <references count="5">
          <reference field="22" count="1" selected="0">
            <x v="102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9"/>
          </reference>
          <reference field="33" count="1">
            <x v="88"/>
          </reference>
        </references>
      </pivotArea>
    </format>
    <format dxfId="12232">
      <pivotArea dataOnly="0" labelOnly="1" outline="0" fieldPosition="0">
        <references count="5">
          <reference field="22" count="1" selected="0">
            <x v="103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9"/>
          </reference>
          <reference field="33" count="1">
            <x v="89"/>
          </reference>
        </references>
      </pivotArea>
    </format>
    <format dxfId="12233">
      <pivotArea dataOnly="0" labelOnly="1" outline="0" fieldPosition="0">
        <references count="5">
          <reference field="22" count="1" selected="0">
            <x v="103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9"/>
          </reference>
          <reference field="33" count="1">
            <x v="89"/>
          </reference>
        </references>
      </pivotArea>
    </format>
    <format dxfId="12234">
      <pivotArea dataOnly="0" labelOnly="1" outline="0" fieldPosition="0">
        <references count="5">
          <reference field="22" count="1" selected="0">
            <x v="103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9"/>
          </reference>
          <reference field="33" count="1">
            <x v="89"/>
          </reference>
        </references>
      </pivotArea>
    </format>
    <format dxfId="12235">
      <pivotArea dataOnly="0" labelOnly="1" outline="0" fieldPosition="0">
        <references count="5">
          <reference field="22" count="1" selected="0">
            <x v="104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9"/>
          </reference>
          <reference field="33" count="1">
            <x v="90"/>
          </reference>
        </references>
      </pivotArea>
    </format>
    <format dxfId="12236">
      <pivotArea dataOnly="0" labelOnly="1" outline="0" fieldPosition="0">
        <references count="5">
          <reference field="22" count="1" selected="0">
            <x v="104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9"/>
          </reference>
          <reference field="33" count="1">
            <x v="90"/>
          </reference>
        </references>
      </pivotArea>
    </format>
    <format dxfId="12237">
      <pivotArea dataOnly="0" labelOnly="1" outline="0" fieldPosition="0">
        <references count="5">
          <reference field="22" count="1" selected="0">
            <x v="104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9"/>
          </reference>
          <reference field="33" count="1">
            <x v="90"/>
          </reference>
        </references>
      </pivotArea>
    </format>
    <format dxfId="12238">
      <pivotArea dataOnly="0" labelOnly="1" outline="0" fieldPosition="0">
        <references count="5">
          <reference field="22" count="1" selected="0">
            <x v="10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9"/>
          </reference>
          <reference field="33" count="1">
            <x v="92"/>
          </reference>
        </references>
      </pivotArea>
    </format>
    <format dxfId="12239">
      <pivotArea dataOnly="0" labelOnly="1" outline="0" fieldPosition="0">
        <references count="5">
          <reference field="22" count="1" selected="0">
            <x v="10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9"/>
          </reference>
          <reference field="33" count="1">
            <x v="92"/>
          </reference>
        </references>
      </pivotArea>
    </format>
    <format dxfId="12240">
      <pivotArea dataOnly="0" labelOnly="1" outline="0" fieldPosition="0">
        <references count="5">
          <reference field="22" count="1" selected="0">
            <x v="106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9"/>
          </reference>
          <reference field="33" count="1">
            <x v="91"/>
          </reference>
        </references>
      </pivotArea>
    </format>
    <format dxfId="12241">
      <pivotArea dataOnly="0" labelOnly="1" outline="0" fieldPosition="0">
        <references count="5">
          <reference field="22" count="1" selected="0">
            <x v="10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9"/>
          </reference>
          <reference field="33" count="1">
            <x v="93"/>
          </reference>
        </references>
      </pivotArea>
    </format>
    <format dxfId="12242">
      <pivotArea dataOnly="0" labelOnly="1" outline="0" fieldPosition="0">
        <references count="5">
          <reference field="22" count="1" selected="0">
            <x v="108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43">
      <pivotArea dataOnly="0" labelOnly="1" outline="0" fieldPosition="0">
        <references count="5">
          <reference field="22" count="1" selected="0">
            <x v="108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44">
      <pivotArea dataOnly="0" labelOnly="1" outline="0" fieldPosition="0">
        <references count="5">
          <reference field="22" count="1" selected="0">
            <x v="108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9"/>
          </reference>
          <reference field="33" count="1">
            <x v="87"/>
          </reference>
        </references>
      </pivotArea>
    </format>
    <format dxfId="12245">
      <pivotArea dataOnly="0" labelOnly="1" outline="0" fieldPosition="0">
        <references count="5">
          <reference field="22" count="1" selected="0">
            <x v="109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0"/>
          </reference>
          <reference field="33" count="1">
            <x v="94"/>
          </reference>
        </references>
      </pivotArea>
    </format>
    <format dxfId="12246">
      <pivotArea dataOnly="0" labelOnly="1" outline="0" fieldPosition="0">
        <references count="5">
          <reference field="22" count="1" selected="0">
            <x v="109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0"/>
          </reference>
          <reference field="33" count="1">
            <x v="94"/>
          </reference>
        </references>
      </pivotArea>
    </format>
    <format dxfId="12247">
      <pivotArea dataOnly="0" labelOnly="1" outline="0" fieldPosition="0">
        <references count="5">
          <reference field="22" count="1" selected="0">
            <x v="110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48">
      <pivotArea dataOnly="0" labelOnly="1" outline="0" fieldPosition="0">
        <references count="5">
          <reference field="22" count="1" selected="0">
            <x v="110"/>
          </reference>
          <reference field="25" count="1" selected="0">
            <x v="37"/>
          </reference>
          <reference field="26" count="1" selected="0">
            <x v="10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49">
      <pivotArea dataOnly="0" labelOnly="1" outline="0" fieldPosition="0">
        <references count="5">
          <reference field="22" count="1" selected="0">
            <x v="111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50">
      <pivotArea dataOnly="0" labelOnly="1" outline="0" fieldPosition="0">
        <references count="5">
          <reference field="22" count="1" selected="0">
            <x v="111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51">
      <pivotArea dataOnly="0" labelOnly="1" outline="0" fieldPosition="0">
        <references count="5">
          <reference field="22" count="1" selected="0">
            <x v="111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52">
      <pivotArea dataOnly="0" labelOnly="1" outline="0" fieldPosition="0">
        <references count="5">
          <reference field="22" count="1" selected="0">
            <x v="112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0"/>
          </reference>
          <reference field="33" count="1">
            <x v="96"/>
          </reference>
        </references>
      </pivotArea>
    </format>
    <format dxfId="12253">
      <pivotArea dataOnly="0" labelOnly="1" outline="0" fieldPosition="0">
        <references count="5">
          <reference field="22" count="1" selected="0">
            <x v="112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0"/>
          </reference>
          <reference field="33" count="1">
            <x v="96"/>
          </reference>
        </references>
      </pivotArea>
    </format>
    <format dxfId="12254">
      <pivotArea dataOnly="0" labelOnly="1" outline="0" fieldPosition="0">
        <references count="5">
          <reference field="22" count="1" selected="0">
            <x v="112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0"/>
          </reference>
          <reference field="33" count="1">
            <x v="96"/>
          </reference>
        </references>
      </pivotArea>
    </format>
    <format dxfId="12255">
      <pivotArea dataOnly="0" labelOnly="1" outline="0" fieldPosition="0">
        <references count="5">
          <reference field="22" count="1" selected="0">
            <x v="112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0"/>
          </reference>
          <reference field="33" count="1">
            <x v="96"/>
          </reference>
        </references>
      </pivotArea>
    </format>
    <format dxfId="12256">
      <pivotArea dataOnly="0" labelOnly="1" outline="0" fieldPosition="0">
        <references count="5">
          <reference field="22" count="1" selected="0">
            <x v="112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0"/>
          </reference>
          <reference field="33" count="1">
            <x v="96"/>
          </reference>
        </references>
      </pivotArea>
    </format>
    <format dxfId="12257">
      <pivotArea dataOnly="0" labelOnly="1" outline="0" fieldPosition="0">
        <references count="5">
          <reference field="22" count="1" selected="0">
            <x v="113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58">
      <pivotArea dataOnly="0" labelOnly="1" outline="0" fieldPosition="0">
        <references count="5">
          <reference field="22" count="1" selected="0">
            <x v="113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59">
      <pivotArea dataOnly="0" labelOnly="1" outline="0" fieldPosition="0">
        <references count="5">
          <reference field="22" count="1" selected="0">
            <x v="113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0">
      <pivotArea dataOnly="0" labelOnly="1" outline="0" fieldPosition="0">
        <references count="5">
          <reference field="22" count="1" selected="0">
            <x v="113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1">
      <pivotArea dataOnly="0" labelOnly="1" outline="0" fieldPosition="0">
        <references count="5">
          <reference field="22" count="1" selected="0">
            <x v="114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2">
      <pivotArea dataOnly="0" labelOnly="1" outline="0" fieldPosition="0">
        <references count="5">
          <reference field="22" count="1" selected="0">
            <x v="11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3">
      <pivotArea dataOnly="0" labelOnly="1" outline="0" fieldPosition="0">
        <references count="5">
          <reference field="22" count="1" selected="0">
            <x v="11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4">
      <pivotArea dataOnly="0" labelOnly="1" outline="0" fieldPosition="0">
        <references count="5">
          <reference field="22" count="1" selected="0">
            <x v="116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5">
      <pivotArea dataOnly="0" labelOnly="1" outline="0" fieldPosition="0">
        <references count="5">
          <reference field="22" count="1" selected="0">
            <x v="116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6">
      <pivotArea dataOnly="0" labelOnly="1" outline="0" fieldPosition="0">
        <references count="5">
          <reference field="22" count="1" selected="0">
            <x v="116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7">
      <pivotArea dataOnly="0" labelOnly="1" outline="0" fieldPosition="0">
        <references count="5">
          <reference field="22" count="1" selected="0">
            <x v="11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0"/>
          </reference>
          <reference field="33" count="1">
            <x v="97"/>
          </reference>
        </references>
      </pivotArea>
    </format>
    <format dxfId="12268">
      <pivotArea dataOnly="0" labelOnly="1" outline="0" fieldPosition="0">
        <references count="5">
          <reference field="22" count="1" selected="0">
            <x v="118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69">
      <pivotArea dataOnly="0" labelOnly="1" outline="0" fieldPosition="0">
        <references count="5">
          <reference field="22" count="1" selected="0">
            <x v="118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70">
      <pivotArea dataOnly="0" labelOnly="1" outline="0" fieldPosition="0">
        <references count="5">
          <reference field="22" count="1" selected="0">
            <x v="118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71">
      <pivotArea dataOnly="0" labelOnly="1" outline="0" fieldPosition="0">
        <references count="5">
          <reference field="22" count="1" selected="0">
            <x v="118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0"/>
          </reference>
          <reference field="33" count="1">
            <x v="95"/>
          </reference>
        </references>
      </pivotArea>
    </format>
    <format dxfId="12272">
      <pivotArea dataOnly="0" labelOnly="1" outline="0" fieldPosition="0">
        <references count="5">
          <reference field="22" count="1" selected="0">
            <x v="119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0"/>
          </reference>
          <reference field="33" count="1">
            <x v="97"/>
          </reference>
        </references>
      </pivotArea>
    </format>
    <format dxfId="12273">
      <pivotArea dataOnly="0" labelOnly="1" outline="0" fieldPosition="0">
        <references count="5">
          <reference field="22" count="1" selected="0">
            <x v="119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0"/>
          </reference>
          <reference field="33" count="1">
            <x v="97"/>
          </reference>
        </references>
      </pivotArea>
    </format>
    <format dxfId="12274">
      <pivotArea dataOnly="0" labelOnly="1" outline="0" fieldPosition="0">
        <references count="5">
          <reference field="22" count="1" selected="0">
            <x v="120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1"/>
          </reference>
          <reference field="33" count="1">
            <x v="99"/>
          </reference>
        </references>
      </pivotArea>
    </format>
    <format dxfId="12275">
      <pivotArea dataOnly="0" labelOnly="1" outline="0" fieldPosition="0">
        <references count="5">
          <reference field="22" count="1" selected="0">
            <x v="120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1"/>
          </reference>
          <reference field="33" count="1">
            <x v="99"/>
          </reference>
        </references>
      </pivotArea>
    </format>
    <format dxfId="12276">
      <pivotArea dataOnly="0" labelOnly="1" outline="0" fieldPosition="0">
        <references count="5">
          <reference field="22" count="1" selected="0">
            <x v="121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1"/>
          </reference>
          <reference field="33" count="1">
            <x v="103"/>
          </reference>
        </references>
      </pivotArea>
    </format>
    <format dxfId="12277">
      <pivotArea dataOnly="0" labelOnly="1" outline="0" fieldPosition="0">
        <references count="5">
          <reference field="22" count="1" selected="0">
            <x v="121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1"/>
          </reference>
          <reference field="33" count="1">
            <x v="103"/>
          </reference>
        </references>
      </pivotArea>
    </format>
    <format dxfId="12278">
      <pivotArea dataOnly="0" labelOnly="1" outline="0" fieldPosition="0">
        <references count="5">
          <reference field="22" count="1" selected="0">
            <x v="121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1"/>
          </reference>
          <reference field="33" count="1">
            <x v="103"/>
          </reference>
        </references>
      </pivotArea>
    </format>
    <format dxfId="12279">
      <pivotArea dataOnly="0" labelOnly="1" outline="0" fieldPosition="0">
        <references count="5">
          <reference field="22" count="1" selected="0">
            <x v="121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1"/>
          </reference>
          <reference field="33" count="1">
            <x v="103"/>
          </reference>
        </references>
      </pivotArea>
    </format>
    <format dxfId="12280">
      <pivotArea dataOnly="0" labelOnly="1" outline="0" fieldPosition="0">
        <references count="5">
          <reference field="22" count="1" selected="0">
            <x v="122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1"/>
          </reference>
          <reference field="33" count="1">
            <x v="100"/>
          </reference>
        </references>
      </pivotArea>
    </format>
    <format dxfId="12281">
      <pivotArea dataOnly="0" labelOnly="1" outline="0" fieldPosition="0">
        <references count="5">
          <reference field="22" count="1" selected="0">
            <x v="12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1"/>
          </reference>
          <reference field="33" count="1">
            <x v="106"/>
          </reference>
        </references>
      </pivotArea>
    </format>
    <format dxfId="12282">
      <pivotArea dataOnly="0" labelOnly="1" outline="0" fieldPosition="0">
        <references count="5">
          <reference field="22" count="1" selected="0">
            <x v="124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1"/>
          </reference>
          <reference field="33" count="1">
            <x v="101"/>
          </reference>
        </references>
      </pivotArea>
    </format>
    <format dxfId="12283">
      <pivotArea dataOnly="0" labelOnly="1" outline="0" fieldPosition="0">
        <references count="5">
          <reference field="22" count="1" selected="0">
            <x v="124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1"/>
          </reference>
          <reference field="33" count="1">
            <x v="101"/>
          </reference>
        </references>
      </pivotArea>
    </format>
    <format dxfId="12284">
      <pivotArea dataOnly="0" labelOnly="1" outline="0" fieldPosition="0">
        <references count="5">
          <reference field="22" count="1" selected="0">
            <x v="125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1"/>
          </reference>
          <reference field="33" count="1">
            <x v="102"/>
          </reference>
        </references>
      </pivotArea>
    </format>
    <format dxfId="12285">
      <pivotArea dataOnly="0" labelOnly="1" outline="0" fieldPosition="0">
        <references count="5">
          <reference field="22" count="1" selected="0">
            <x v="125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1"/>
          </reference>
          <reference field="33" count="1">
            <x v="102"/>
          </reference>
        </references>
      </pivotArea>
    </format>
    <format dxfId="12286">
      <pivotArea dataOnly="0" labelOnly="1" outline="0" fieldPosition="0">
        <references count="5">
          <reference field="22" count="1" selected="0">
            <x v="125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1"/>
          </reference>
          <reference field="33" count="1">
            <x v="102"/>
          </reference>
        </references>
      </pivotArea>
    </format>
    <format dxfId="12287">
      <pivotArea dataOnly="0" labelOnly="1" outline="0" fieldPosition="0">
        <references count="5">
          <reference field="22" count="1" selected="0">
            <x v="125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1"/>
          </reference>
          <reference field="33" count="1">
            <x v="102"/>
          </reference>
        </references>
      </pivotArea>
    </format>
    <format dxfId="12288">
      <pivotArea dataOnly="0" labelOnly="1" outline="0" fieldPosition="0">
        <references count="5">
          <reference field="22" count="1" selected="0">
            <x v="126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1"/>
          </reference>
          <reference field="33" count="1">
            <x v="105"/>
          </reference>
        </references>
      </pivotArea>
    </format>
    <format dxfId="12289">
      <pivotArea dataOnly="0" labelOnly="1" outline="0" fieldPosition="0">
        <references count="5">
          <reference field="22" count="1" selected="0">
            <x v="126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1"/>
          </reference>
          <reference field="33" count="1">
            <x v="105"/>
          </reference>
        </references>
      </pivotArea>
    </format>
    <format dxfId="12290">
      <pivotArea dataOnly="0" labelOnly="1" outline="0" fieldPosition="0">
        <references count="5">
          <reference field="22" count="1" selected="0">
            <x v="126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1"/>
          </reference>
          <reference field="33" count="1">
            <x v="105"/>
          </reference>
        </references>
      </pivotArea>
    </format>
    <format dxfId="12291">
      <pivotArea dataOnly="0" labelOnly="1" outline="0" fieldPosition="0">
        <references count="5">
          <reference field="22" count="1" selected="0">
            <x v="126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1"/>
          </reference>
          <reference field="33" count="1">
            <x v="105"/>
          </reference>
        </references>
      </pivotArea>
    </format>
    <format dxfId="12292">
      <pivotArea dataOnly="0" labelOnly="1" outline="0" fieldPosition="0">
        <references count="5">
          <reference field="22" count="1" selected="0">
            <x v="126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1"/>
          </reference>
          <reference field="33" count="1">
            <x v="105"/>
          </reference>
        </references>
      </pivotArea>
    </format>
    <format dxfId="12293">
      <pivotArea dataOnly="0" labelOnly="1" outline="0" fieldPosition="0">
        <references count="5">
          <reference field="22" count="1" selected="0">
            <x v="127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1"/>
          </reference>
          <reference field="33" count="1">
            <x v="104"/>
          </reference>
        </references>
      </pivotArea>
    </format>
    <format dxfId="12294">
      <pivotArea dataOnly="0" labelOnly="1" outline="0" fieldPosition="0">
        <references count="5">
          <reference field="22" count="1" selected="0">
            <x v="127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1"/>
          </reference>
          <reference field="33" count="1">
            <x v="104"/>
          </reference>
        </references>
      </pivotArea>
    </format>
    <format dxfId="12295">
      <pivotArea dataOnly="0" labelOnly="1" outline="0" fieldPosition="0">
        <references count="5">
          <reference field="22" count="1" selected="0">
            <x v="127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1"/>
          </reference>
          <reference field="33" count="1">
            <x v="104"/>
          </reference>
        </references>
      </pivotArea>
    </format>
    <format dxfId="12296">
      <pivotArea dataOnly="0" labelOnly="1" outline="0" fieldPosition="0">
        <references count="5">
          <reference field="22" count="1" selected="0">
            <x v="128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1"/>
          </reference>
          <reference field="33" count="1">
            <x v="107"/>
          </reference>
        </references>
      </pivotArea>
    </format>
    <format dxfId="12297">
      <pivotArea dataOnly="0" labelOnly="1" outline="0" fieldPosition="0">
        <references count="5">
          <reference field="22" count="1" selected="0">
            <x v="128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1"/>
          </reference>
          <reference field="33" count="1">
            <x v="107"/>
          </reference>
        </references>
      </pivotArea>
    </format>
    <format dxfId="12298">
      <pivotArea dataOnly="0" labelOnly="1" outline="0" fieldPosition="0">
        <references count="5">
          <reference field="22" count="1" selected="0">
            <x v="12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299">
      <pivotArea dataOnly="0" labelOnly="1" outline="0" fieldPosition="0">
        <references count="5">
          <reference field="22" count="1" selected="0">
            <x v="12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0">
      <pivotArea dataOnly="0" labelOnly="1" outline="0" fieldPosition="0">
        <references count="5">
          <reference field="22" count="1" selected="0">
            <x v="12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1">
      <pivotArea dataOnly="0" labelOnly="1" outline="0" fieldPosition="0">
        <references count="5">
          <reference field="22" count="1" selected="0">
            <x v="12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2">
      <pivotArea dataOnly="0" labelOnly="1" outline="0" fieldPosition="0">
        <references count="5">
          <reference field="22" count="1" selected="0">
            <x v="12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3">
      <pivotArea dataOnly="0" labelOnly="1" outline="0" fieldPosition="0">
        <references count="5">
          <reference field="22" count="1" selected="0">
            <x v="13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4">
      <pivotArea dataOnly="0" labelOnly="1" outline="0" fieldPosition="0">
        <references count="5">
          <reference field="22" count="1" selected="0">
            <x v="13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5">
      <pivotArea dataOnly="0" labelOnly="1" outline="0" fieldPosition="0">
        <references count="5">
          <reference field="22" count="1" selected="0">
            <x v="131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6">
      <pivotArea dataOnly="0" labelOnly="1" outline="0" fieldPosition="0">
        <references count="5">
          <reference field="22" count="1" selected="0">
            <x v="131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7">
      <pivotArea dataOnly="0" labelOnly="1" outline="0" fieldPosition="0">
        <references count="5">
          <reference field="22" count="1" selected="0">
            <x v="131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8">
      <pivotArea dataOnly="0" labelOnly="1" outline="0" fieldPosition="0">
        <references count="5">
          <reference field="22" count="1" selected="0">
            <x v="131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09">
      <pivotArea dataOnly="0" labelOnly="1" outline="0" fieldPosition="0">
        <references count="5">
          <reference field="22" count="1" selected="0">
            <x v="132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0">
      <pivotArea dataOnly="0" labelOnly="1" outline="0" fieldPosition="0">
        <references count="5">
          <reference field="22" count="1" selected="0">
            <x v="132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1">
      <pivotArea dataOnly="0" labelOnly="1" outline="0" fieldPosition="0">
        <references count="5">
          <reference field="22" count="1" selected="0">
            <x v="132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2">
      <pivotArea dataOnly="0" labelOnly="1" outline="0" fieldPosition="0">
        <references count="5">
          <reference field="22" count="1" selected="0">
            <x v="133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3">
      <pivotArea dataOnly="0" labelOnly="1" outline="0" fieldPosition="0">
        <references count="5">
          <reference field="22" count="1" selected="0">
            <x v="134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4">
      <pivotArea dataOnly="0" labelOnly="1" outline="0" fieldPosition="0">
        <references count="5">
          <reference field="22" count="1" selected="0">
            <x v="134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5">
      <pivotArea dataOnly="0" labelOnly="1" outline="0" fieldPosition="0">
        <references count="5">
          <reference field="22" count="1" selected="0">
            <x v="135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6">
      <pivotArea dataOnly="0" labelOnly="1" outline="0" fieldPosition="0">
        <references count="5">
          <reference field="22" count="1" selected="0">
            <x v="135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7">
      <pivotArea dataOnly="0" labelOnly="1" outline="0" fieldPosition="0">
        <references count="5">
          <reference field="22" count="1" selected="0">
            <x v="136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8">
      <pivotArea dataOnly="0" labelOnly="1" outline="0" fieldPosition="0">
        <references count="5">
          <reference field="22" count="1" selected="0">
            <x v="136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19">
      <pivotArea dataOnly="0" labelOnly="1" outline="0" fieldPosition="0">
        <references count="5">
          <reference field="22" count="1" selected="0">
            <x v="136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0">
      <pivotArea dataOnly="0" labelOnly="1" outline="0" fieldPosition="0">
        <references count="5">
          <reference field="22" count="1" selected="0">
            <x v="136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1">
      <pivotArea dataOnly="0" labelOnly="1" outline="0" fieldPosition="0">
        <references count="5">
          <reference field="22" count="1" selected="0">
            <x v="137"/>
          </reference>
          <reference field="25" count="1" selected="0">
            <x v="38"/>
          </reference>
          <reference field="26" count="1" selected="0">
            <x v="12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2">
      <pivotArea dataOnly="0" labelOnly="1" outline="0" fieldPosition="0">
        <references count="5">
          <reference field="22" count="1" selected="0">
            <x v="138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3">
      <pivotArea dataOnly="0" labelOnly="1" outline="0" fieldPosition="0">
        <references count="5">
          <reference field="22" count="1" selected="0">
            <x v="138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4">
      <pivotArea dataOnly="0" labelOnly="1" outline="0" fieldPosition="0">
        <references count="5">
          <reference field="22" count="1" selected="0">
            <x v="138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5">
      <pivotArea dataOnly="0" labelOnly="1" outline="0" fieldPosition="0">
        <references count="5">
          <reference field="22" count="1" selected="0">
            <x v="139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6">
      <pivotArea dataOnly="0" labelOnly="1" outline="0" fieldPosition="0">
        <references count="5">
          <reference field="22" count="1" selected="0">
            <x v="140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7">
      <pivotArea dataOnly="0" labelOnly="1" outline="0" fieldPosition="0">
        <references count="5">
          <reference field="22" count="1" selected="0">
            <x v="141"/>
          </reference>
          <reference field="25" count="1" selected="0">
            <x v="39"/>
          </reference>
          <reference field="26" count="1" selected="0">
            <x v="1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8">
      <pivotArea dataOnly="0" labelOnly="1" outline="0" fieldPosition="0">
        <references count="5">
          <reference field="22" count="1" selected="0">
            <x v="141"/>
          </reference>
          <reference field="25" count="1" selected="0">
            <x v="40"/>
          </reference>
          <reference field="26" count="1" selected="0">
            <x v="1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29">
      <pivotArea dataOnly="0" labelOnly="1" outline="0" fieldPosition="0">
        <references count="5">
          <reference field="22" count="1" selected="0">
            <x v="141"/>
          </reference>
          <reference field="25" count="1" selected="0">
            <x v="41"/>
          </reference>
          <reference field="26" count="1" selected="0">
            <x v="13"/>
          </reference>
          <reference field="29" count="1" selected="0">
            <x v="12"/>
          </reference>
          <reference field="33" count="1">
            <x v="108"/>
          </reference>
        </references>
      </pivotArea>
    </format>
    <format dxfId="12330">
      <pivotArea dataOnly="0" labelOnly="1" outline="0" fieldPosition="0">
        <references count="5">
          <reference field="22" count="1" selected="0">
            <x v="158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3"/>
          </reference>
          <reference field="33" count="1">
            <x v="109"/>
          </reference>
        </references>
      </pivotArea>
    </format>
    <format dxfId="12331">
      <pivotArea dataOnly="0" labelOnly="1" outline="0" fieldPosition="0">
        <references count="5">
          <reference field="22" count="1" selected="0">
            <x v="158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3"/>
          </reference>
          <reference field="33" count="1">
            <x v="109"/>
          </reference>
        </references>
      </pivotArea>
    </format>
    <format dxfId="12332">
      <pivotArea dataOnly="0" labelOnly="1" outline="0" fieldPosition="0">
        <references count="5">
          <reference field="22" count="1" selected="0">
            <x v="158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3"/>
          </reference>
          <reference field="33" count="1">
            <x v="109"/>
          </reference>
        </references>
      </pivotArea>
    </format>
    <format dxfId="12333">
      <pivotArea dataOnly="0" labelOnly="1" outline="0" fieldPosition="0">
        <references count="5">
          <reference field="22" count="1" selected="0">
            <x v="158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3"/>
          </reference>
          <reference field="33" count="1">
            <x v="109"/>
          </reference>
        </references>
      </pivotArea>
    </format>
    <format dxfId="12334">
      <pivotArea dataOnly="0" labelOnly="1" outline="0" fieldPosition="0">
        <references count="5">
          <reference field="22" count="1" selected="0">
            <x v="159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13"/>
          </reference>
          <reference field="33" count="1">
            <x v="111"/>
          </reference>
        </references>
      </pivotArea>
    </format>
    <format dxfId="12335">
      <pivotArea dataOnly="0" labelOnly="1" outline="0" fieldPosition="0">
        <references count="5">
          <reference field="22" count="1" selected="0">
            <x v="159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3"/>
          </reference>
          <reference field="33" count="1">
            <x v="111"/>
          </reference>
        </references>
      </pivotArea>
    </format>
    <format dxfId="12336">
      <pivotArea dataOnly="0" labelOnly="1" outline="0" fieldPosition="0">
        <references count="5">
          <reference field="22" count="1" selected="0">
            <x v="16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3"/>
          </reference>
          <reference field="33" count="1">
            <x v="110"/>
          </reference>
        </references>
      </pivotArea>
    </format>
    <format dxfId="12337">
      <pivotArea dataOnly="0" labelOnly="1" outline="0" fieldPosition="0">
        <references count="5">
          <reference field="22" count="1" selected="0">
            <x v="16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3"/>
          </reference>
          <reference field="33" count="1">
            <x v="110"/>
          </reference>
        </references>
      </pivotArea>
    </format>
    <format dxfId="12338">
      <pivotArea dataOnly="0" labelOnly="1" outline="0" fieldPosition="0">
        <references count="5">
          <reference field="22" count="1" selected="0">
            <x v="161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3"/>
          </reference>
          <reference field="33" count="1">
            <x v="112"/>
          </reference>
        </references>
      </pivotArea>
    </format>
    <format dxfId="12339">
      <pivotArea dataOnly="0" labelOnly="1" outline="0" fieldPosition="0">
        <references count="5">
          <reference field="22" count="1" selected="0">
            <x v="161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3"/>
          </reference>
          <reference field="33" count="1">
            <x v="112"/>
          </reference>
        </references>
      </pivotArea>
    </format>
    <format dxfId="12340">
      <pivotArea dataOnly="0" labelOnly="1" outline="0" fieldPosition="0">
        <references count="5">
          <reference field="22" count="1" selected="0">
            <x v="162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3"/>
          </reference>
          <reference field="33" count="1">
            <x v="113"/>
          </reference>
        </references>
      </pivotArea>
    </format>
    <format dxfId="12341">
      <pivotArea dataOnly="0" labelOnly="1" outline="0" fieldPosition="0">
        <references count="5">
          <reference field="22" count="1" selected="0">
            <x v="162"/>
          </reference>
          <reference field="25" count="1" selected="0">
            <x v="42"/>
          </reference>
          <reference field="26" count="1" selected="0">
            <x v="9"/>
          </reference>
          <reference field="29" count="1" selected="0">
            <x v="13"/>
          </reference>
          <reference field="33" count="1">
            <x v="113"/>
          </reference>
        </references>
      </pivotArea>
    </format>
    <format dxfId="12342">
      <pivotArea dataOnly="0" labelOnly="1" outline="0" fieldPosition="0">
        <references count="5">
          <reference field="22" count="1" selected="0">
            <x v="162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3"/>
          </reference>
          <reference field="33" count="1">
            <x v="113"/>
          </reference>
        </references>
      </pivotArea>
    </format>
    <format dxfId="12343">
      <pivotArea dataOnly="0" labelOnly="1" outline="0" fieldPosition="0">
        <references count="5">
          <reference field="22" count="1" selected="0">
            <x v="163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3"/>
          </reference>
          <reference field="33" count="1">
            <x v="114"/>
          </reference>
        </references>
      </pivotArea>
    </format>
    <format dxfId="12344">
      <pivotArea dataOnly="0" labelOnly="1" outline="0" fieldPosition="0">
        <references count="5">
          <reference field="22" count="1" selected="0">
            <x v="163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3"/>
          </reference>
          <reference field="33" count="1">
            <x v="114"/>
          </reference>
        </references>
      </pivotArea>
    </format>
    <format dxfId="12345">
      <pivotArea dataOnly="0" labelOnly="1" outline="0" fieldPosition="0">
        <references count="5">
          <reference field="22" count="1" selected="0">
            <x v="163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3"/>
          </reference>
          <reference field="33" count="1">
            <x v="114"/>
          </reference>
        </references>
      </pivotArea>
    </format>
    <format dxfId="12346">
      <pivotArea dataOnly="0" labelOnly="1" outline="0" fieldPosition="0">
        <references count="5">
          <reference field="22" count="1" selected="0">
            <x v="163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3"/>
          </reference>
          <reference field="33" count="1">
            <x v="114"/>
          </reference>
        </references>
      </pivotArea>
    </format>
    <format dxfId="12347">
      <pivotArea dataOnly="0" labelOnly="1" outline="0" fieldPosition="0">
        <references count="5">
          <reference field="22" count="1" selected="0">
            <x v="164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13"/>
          </reference>
          <reference field="33" count="1">
            <x v="116"/>
          </reference>
        </references>
      </pivotArea>
    </format>
    <format dxfId="12348">
      <pivotArea dataOnly="0" labelOnly="1" outline="0" fieldPosition="0">
        <references count="5">
          <reference field="22" count="1" selected="0">
            <x v="164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13"/>
          </reference>
          <reference field="33" count="1">
            <x v="116"/>
          </reference>
        </references>
      </pivotArea>
    </format>
    <format dxfId="12349">
      <pivotArea dataOnly="0" labelOnly="1" outline="0" fieldPosition="0">
        <references count="5">
          <reference field="22" count="1" selected="0">
            <x v="164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13"/>
          </reference>
          <reference field="33" count="1">
            <x v="116"/>
          </reference>
        </references>
      </pivotArea>
    </format>
    <format dxfId="12350">
      <pivotArea dataOnly="0" labelOnly="1" outline="0" fieldPosition="0">
        <references count="5">
          <reference field="22" count="1" selected="0">
            <x v="165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3"/>
          </reference>
          <reference field="33" count="1">
            <x v="115"/>
          </reference>
        </references>
      </pivotArea>
    </format>
    <format dxfId="12351">
      <pivotArea dataOnly="0" labelOnly="1" outline="0" fieldPosition="0">
        <references count="5">
          <reference field="22" count="1" selected="0">
            <x v="165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3"/>
          </reference>
          <reference field="33" count="1">
            <x v="115"/>
          </reference>
        </references>
      </pivotArea>
    </format>
    <format dxfId="12352">
      <pivotArea dataOnly="0" labelOnly="1" outline="0" fieldPosition="0">
        <references count="5">
          <reference field="22" count="1" selected="0">
            <x v="165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3"/>
          </reference>
          <reference field="33" count="1">
            <x v="115"/>
          </reference>
        </references>
      </pivotArea>
    </format>
    <format dxfId="12353">
      <pivotArea dataOnly="0" labelOnly="1" outline="0" fieldPosition="0">
        <references count="5">
          <reference field="22" count="1" selected="0">
            <x v="166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3"/>
          </reference>
          <reference field="33" count="1">
            <x v="117"/>
          </reference>
        </references>
      </pivotArea>
    </format>
    <format dxfId="12354">
      <pivotArea dataOnly="0" labelOnly="1" outline="0" fieldPosition="0">
        <references count="5">
          <reference field="22" count="1" selected="0">
            <x v="166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3"/>
          </reference>
          <reference field="33" count="1">
            <x v="117"/>
          </reference>
        </references>
      </pivotArea>
    </format>
    <format dxfId="12355">
      <pivotArea dataOnly="0" labelOnly="1" outline="0" fieldPosition="0">
        <references count="5">
          <reference field="22" count="1" selected="0">
            <x v="166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3"/>
          </reference>
          <reference field="33" count="1">
            <x v="117"/>
          </reference>
        </references>
      </pivotArea>
    </format>
    <format dxfId="12356">
      <pivotArea dataOnly="0" labelOnly="1" outline="0" fieldPosition="0">
        <references count="5">
          <reference field="22" count="1" selected="0">
            <x v="166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3"/>
          </reference>
          <reference field="33" count="1">
            <x v="117"/>
          </reference>
        </references>
      </pivotArea>
    </format>
    <format dxfId="12357">
      <pivotArea dataOnly="0" labelOnly="1" outline="0" fieldPosition="0">
        <references count="5">
          <reference field="22" count="1" selected="0">
            <x v="166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3"/>
          </reference>
          <reference field="33" count="1">
            <x v="117"/>
          </reference>
        </references>
      </pivotArea>
    </format>
    <format dxfId="12358">
      <pivotArea dataOnly="0" labelOnly="1" outline="0" fieldPosition="0">
        <references count="5">
          <reference field="22" count="1" selected="0">
            <x v="16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3"/>
          </reference>
          <reference field="33" count="1">
            <x v="118"/>
          </reference>
        </references>
      </pivotArea>
    </format>
    <format dxfId="12359">
      <pivotArea dataOnly="0" labelOnly="1" outline="0" fieldPosition="0">
        <references count="5">
          <reference field="22" count="1" selected="0">
            <x v="168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4"/>
          </reference>
          <reference field="33" count="1">
            <x v="120"/>
          </reference>
        </references>
      </pivotArea>
    </format>
    <format dxfId="12360">
      <pivotArea dataOnly="0" labelOnly="1" outline="0" fieldPosition="0">
        <references count="5">
          <reference field="22" count="1" selected="0">
            <x v="16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61">
      <pivotArea dataOnly="0" labelOnly="1" outline="0" fieldPosition="0">
        <references count="5">
          <reference field="22" count="1" selected="0">
            <x v="16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62">
      <pivotArea dataOnly="0" labelOnly="1" outline="0" fieldPosition="0">
        <references count="5">
          <reference field="22" count="1" selected="0">
            <x v="16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63">
      <pivotArea dataOnly="0" labelOnly="1" outline="0" fieldPosition="0">
        <references count="5">
          <reference field="22" count="1" selected="0">
            <x v="16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64">
      <pivotArea dataOnly="0" labelOnly="1" outline="0" fieldPosition="0">
        <references count="5">
          <reference field="22" count="1" selected="0">
            <x v="16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65">
      <pivotArea dataOnly="0" labelOnly="1" outline="0" fieldPosition="0">
        <references count="5">
          <reference field="22" count="1" selected="0">
            <x v="17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4"/>
          </reference>
          <reference field="33" count="1">
            <x v="122"/>
          </reference>
        </references>
      </pivotArea>
    </format>
    <format dxfId="12366">
      <pivotArea dataOnly="0" labelOnly="1" outline="0" fieldPosition="0">
        <references count="5">
          <reference field="22" count="1" selected="0">
            <x v="17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4"/>
          </reference>
          <reference field="33" count="1">
            <x v="122"/>
          </reference>
        </references>
      </pivotArea>
    </format>
    <format dxfId="12367">
      <pivotArea dataOnly="0" labelOnly="1" outline="0" fieldPosition="0">
        <references count="5">
          <reference field="22" count="1" selected="0">
            <x v="171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68">
      <pivotArea dataOnly="0" labelOnly="1" outline="0" fieldPosition="0">
        <references count="5">
          <reference field="22" count="1" selected="0">
            <x v="171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69">
      <pivotArea dataOnly="0" labelOnly="1" outline="0" fieldPosition="0">
        <references count="5">
          <reference field="22" count="1" selected="0">
            <x v="171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0">
      <pivotArea dataOnly="0" labelOnly="1" outline="0" fieldPosition="0">
        <references count="5">
          <reference field="22" count="1" selected="0">
            <x v="172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1">
      <pivotArea dataOnly="0" labelOnly="1" outline="0" fieldPosition="0">
        <references count="5">
          <reference field="22" count="1" selected="0">
            <x v="172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2">
      <pivotArea dataOnly="0" labelOnly="1" outline="0" fieldPosition="0">
        <references count="5">
          <reference field="22" count="1" selected="0">
            <x v="172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3">
      <pivotArea dataOnly="0" labelOnly="1" outline="0" fieldPosition="0">
        <references count="5">
          <reference field="22" count="1" selected="0">
            <x v="172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4">
      <pivotArea dataOnly="0" labelOnly="1" outline="0" fieldPosition="0">
        <references count="5">
          <reference field="22" count="1" selected="0">
            <x v="173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4"/>
          </reference>
          <reference field="33" count="1">
            <x v="121"/>
          </reference>
        </references>
      </pivotArea>
    </format>
    <format dxfId="12375">
      <pivotArea dataOnly="0" labelOnly="1" outline="0" fieldPosition="0">
        <references count="5">
          <reference field="22" count="1" selected="0">
            <x v="174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6">
      <pivotArea dataOnly="0" labelOnly="1" outline="0" fieldPosition="0">
        <references count="5">
          <reference field="22" count="1" selected="0">
            <x v="174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4"/>
          </reference>
          <reference field="33" count="1">
            <x v="119"/>
          </reference>
        </references>
      </pivotArea>
    </format>
    <format dxfId="12377">
      <pivotArea dataOnly="0" labelOnly="1" outline="0" fieldPosition="0">
        <references count="5">
          <reference field="22" count="1" selected="0">
            <x v="175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4"/>
          </reference>
          <reference field="33" count="1">
            <x v="123"/>
          </reference>
        </references>
      </pivotArea>
    </format>
    <format dxfId="12378">
      <pivotArea dataOnly="0" labelOnly="1" outline="0" fieldPosition="0">
        <references count="5">
          <reference field="22" count="1" selected="0">
            <x v="175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4"/>
          </reference>
          <reference field="33" count="1">
            <x v="123"/>
          </reference>
        </references>
      </pivotArea>
    </format>
    <format dxfId="12379">
      <pivotArea dataOnly="0" labelOnly="1" outline="0" fieldPosition="0">
        <references count="5">
          <reference field="22" count="1" selected="0">
            <x v="176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14"/>
          </reference>
          <reference field="33" count="1">
            <x v="126"/>
          </reference>
        </references>
      </pivotArea>
    </format>
    <format dxfId="12380">
      <pivotArea dataOnly="0" labelOnly="1" outline="0" fieldPosition="0">
        <references count="5">
          <reference field="22" count="1" selected="0">
            <x v="177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14"/>
          </reference>
          <reference field="33" count="1">
            <x v="124"/>
          </reference>
        </references>
      </pivotArea>
    </format>
    <format dxfId="12381">
      <pivotArea dataOnly="0" labelOnly="1" outline="0" fieldPosition="0">
        <references count="5">
          <reference field="22" count="1" selected="0">
            <x v="177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4"/>
          </reference>
          <reference field="33" count="1">
            <x v="124"/>
          </reference>
        </references>
      </pivotArea>
    </format>
    <format dxfId="12382">
      <pivotArea dataOnly="0" labelOnly="1" outline="0" fieldPosition="0">
        <references count="5">
          <reference field="22" count="1" selected="0">
            <x v="177"/>
          </reference>
          <reference field="25" count="1" selected="0">
            <x v="34"/>
          </reference>
          <reference field="26" count="1" selected="0">
            <x v="12"/>
          </reference>
          <reference field="29" count="1" selected="0">
            <x v="14"/>
          </reference>
          <reference field="33" count="1">
            <x v="124"/>
          </reference>
        </references>
      </pivotArea>
    </format>
    <format dxfId="12383">
      <pivotArea dataOnly="0" labelOnly="1" outline="0" fieldPosition="0">
        <references count="5">
          <reference field="22" count="1" selected="0">
            <x v="178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4"/>
          </reference>
          <reference field="33" count="1">
            <x v="125"/>
          </reference>
        </references>
      </pivotArea>
    </format>
    <format dxfId="12384">
      <pivotArea dataOnly="0" labelOnly="1" outline="0" fieldPosition="0">
        <references count="5">
          <reference field="22" count="1" selected="0">
            <x v="178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4"/>
          </reference>
          <reference field="33" count="1">
            <x v="125"/>
          </reference>
        </references>
      </pivotArea>
    </format>
    <format dxfId="12385">
      <pivotArea dataOnly="0" labelOnly="1" outline="0" fieldPosition="0">
        <references count="5">
          <reference field="22" count="1" selected="0">
            <x v="178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4"/>
          </reference>
          <reference field="33" count="1">
            <x v="125"/>
          </reference>
        </references>
      </pivotArea>
    </format>
    <format dxfId="12386">
      <pivotArea dataOnly="0" labelOnly="1" outline="0" fieldPosition="0">
        <references count="5">
          <reference field="22" count="1" selected="0">
            <x v="178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4"/>
          </reference>
          <reference field="33" count="1">
            <x v="125"/>
          </reference>
        </references>
      </pivotArea>
    </format>
    <format dxfId="12387">
      <pivotArea dataOnly="0" labelOnly="1" outline="0" fieldPosition="0">
        <references count="5">
          <reference field="22" count="1" selected="0">
            <x v="179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14"/>
          </reference>
          <reference field="33" count="1">
            <x v="127"/>
          </reference>
        </references>
      </pivotArea>
    </format>
    <format dxfId="12388">
      <pivotArea dataOnly="0" labelOnly="1" outline="0" fieldPosition="0">
        <references count="5">
          <reference field="22" count="1" selected="0">
            <x v="179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14"/>
          </reference>
          <reference field="33" count="1">
            <x v="127"/>
          </reference>
        </references>
      </pivotArea>
    </format>
    <format dxfId="12389">
      <pivotArea dataOnly="0" labelOnly="1" outline="0" fieldPosition="0">
        <references count="5">
          <reference field="22" count="1" selected="0">
            <x v="179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14"/>
          </reference>
          <reference field="33" count="1">
            <x v="127"/>
          </reference>
        </references>
      </pivotArea>
    </format>
    <format dxfId="12390">
      <pivotArea dataOnly="0" labelOnly="1" outline="0" fieldPosition="0">
        <references count="5">
          <reference field="22" count="1" selected="0">
            <x v="180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5"/>
          </reference>
          <reference field="33" count="1">
            <x v="130"/>
          </reference>
        </references>
      </pivotArea>
    </format>
    <format dxfId="12391">
      <pivotArea dataOnly="0" labelOnly="1" outline="0" fieldPosition="0">
        <references count="5">
          <reference field="22" count="1" selected="0">
            <x v="180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5"/>
          </reference>
          <reference field="33" count="1">
            <x v="130"/>
          </reference>
        </references>
      </pivotArea>
    </format>
    <format dxfId="12392">
      <pivotArea dataOnly="0" labelOnly="1" outline="0" fieldPosition="0">
        <references count="5">
          <reference field="22" count="1" selected="0">
            <x v="180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5"/>
          </reference>
          <reference field="33" count="1">
            <x v="130"/>
          </reference>
        </references>
      </pivotArea>
    </format>
    <format dxfId="12393">
      <pivotArea dataOnly="0" labelOnly="1" outline="0" fieldPosition="0">
        <references count="5">
          <reference field="22" count="1" selected="0">
            <x v="180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5"/>
          </reference>
          <reference field="33" count="1">
            <x v="130"/>
          </reference>
        </references>
      </pivotArea>
    </format>
    <format dxfId="12394">
      <pivotArea dataOnly="0" labelOnly="1" outline="0" fieldPosition="0">
        <references count="5">
          <reference field="22" count="1" selected="0">
            <x v="181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5"/>
          </reference>
          <reference field="33" count="1">
            <x v="129"/>
          </reference>
        </references>
      </pivotArea>
    </format>
    <format dxfId="12395">
      <pivotArea dataOnly="0" labelOnly="1" outline="0" fieldPosition="0">
        <references count="5">
          <reference field="22" count="1" selected="0">
            <x v="181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5"/>
          </reference>
          <reference field="33" count="1">
            <x v="129"/>
          </reference>
        </references>
      </pivotArea>
    </format>
    <format dxfId="12396">
      <pivotArea dataOnly="0" labelOnly="1" outline="0" fieldPosition="0">
        <references count="5">
          <reference field="22" count="1" selected="0">
            <x v="182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397">
      <pivotArea dataOnly="0" labelOnly="1" outline="0" fieldPosition="0">
        <references count="5">
          <reference field="22" count="1" selected="0">
            <x v="182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398">
      <pivotArea dataOnly="0" labelOnly="1" outline="0" fieldPosition="0">
        <references count="5">
          <reference field="22" count="1" selected="0">
            <x v="182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399">
      <pivotArea dataOnly="0" labelOnly="1" outline="0" fieldPosition="0">
        <references count="5">
          <reference field="22" count="1" selected="0">
            <x v="183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5"/>
          </reference>
          <reference field="33" count="1">
            <x v="132"/>
          </reference>
        </references>
      </pivotArea>
    </format>
    <format dxfId="12400">
      <pivotArea dataOnly="0" labelOnly="1" outline="0" fieldPosition="0">
        <references count="5">
          <reference field="22" count="1" selected="0">
            <x v="183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5"/>
          </reference>
          <reference field="33" count="1">
            <x v="132"/>
          </reference>
        </references>
      </pivotArea>
    </format>
    <format dxfId="12401">
      <pivotArea dataOnly="0" labelOnly="1" outline="0" fieldPosition="0">
        <references count="5">
          <reference field="22" count="1" selected="0">
            <x v="183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5"/>
          </reference>
          <reference field="33" count="1">
            <x v="132"/>
          </reference>
        </references>
      </pivotArea>
    </format>
    <format dxfId="12402">
      <pivotArea dataOnly="0" labelOnly="1" outline="0" fieldPosition="0">
        <references count="5">
          <reference field="22" count="1" selected="0">
            <x v="183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5"/>
          </reference>
          <reference field="33" count="1">
            <x v="132"/>
          </reference>
        </references>
      </pivotArea>
    </format>
    <format dxfId="12403">
      <pivotArea dataOnly="0" labelOnly="1" outline="0" fieldPosition="0">
        <references count="5">
          <reference field="22" count="1" selected="0">
            <x v="183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5"/>
          </reference>
          <reference field="33" count="1">
            <x v="132"/>
          </reference>
        </references>
      </pivotArea>
    </format>
    <format dxfId="12404">
      <pivotArea dataOnly="0" labelOnly="1" outline="0" fieldPosition="0">
        <references count="5">
          <reference field="22" count="1" selected="0">
            <x v="184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5"/>
          </reference>
          <reference field="33" count="1">
            <x v="131"/>
          </reference>
        </references>
      </pivotArea>
    </format>
    <format dxfId="12405">
      <pivotArea dataOnly="0" labelOnly="1" outline="0" fieldPosition="0">
        <references count="5">
          <reference field="22" count="1" selected="0">
            <x v="184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5"/>
          </reference>
          <reference field="33" count="1">
            <x v="131"/>
          </reference>
        </references>
      </pivotArea>
    </format>
    <format dxfId="12406">
      <pivotArea dataOnly="0" labelOnly="1" outline="0" fieldPosition="0">
        <references count="5">
          <reference field="22" count="1" selected="0">
            <x v="185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5"/>
          </reference>
          <reference field="33" count="1">
            <x v="133"/>
          </reference>
        </references>
      </pivotArea>
    </format>
    <format dxfId="12407">
      <pivotArea dataOnly="0" labelOnly="1" outline="0" fieldPosition="0">
        <references count="5">
          <reference field="22" count="1" selected="0">
            <x v="185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5"/>
          </reference>
          <reference field="33" count="1">
            <x v="133"/>
          </reference>
        </references>
      </pivotArea>
    </format>
    <format dxfId="12408">
      <pivotArea dataOnly="0" labelOnly="1" outline="0" fieldPosition="0">
        <references count="5">
          <reference field="22" count="1" selected="0">
            <x v="186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5"/>
          </reference>
          <reference field="33" count="1">
            <x v="134"/>
          </reference>
        </references>
      </pivotArea>
    </format>
    <format dxfId="12409">
      <pivotArea dataOnly="0" labelOnly="1" outline="0" fieldPosition="0">
        <references count="5">
          <reference field="22" count="1" selected="0">
            <x v="186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5"/>
          </reference>
          <reference field="33" count="1">
            <x v="134"/>
          </reference>
        </references>
      </pivotArea>
    </format>
    <format dxfId="12410">
      <pivotArea dataOnly="0" labelOnly="1" outline="0" fieldPosition="0">
        <references count="5">
          <reference field="22" count="1" selected="0">
            <x v="186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5"/>
          </reference>
          <reference field="33" count="1">
            <x v="134"/>
          </reference>
        </references>
      </pivotArea>
    </format>
    <format dxfId="12411">
      <pivotArea dataOnly="0" labelOnly="1" outline="0" fieldPosition="0">
        <references count="5">
          <reference field="22" count="1" selected="0">
            <x v="186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5"/>
          </reference>
          <reference field="33" count="1">
            <x v="134"/>
          </reference>
        </references>
      </pivotArea>
    </format>
    <format dxfId="12412">
      <pivotArea dataOnly="0" labelOnly="1" outline="0" fieldPosition="0">
        <references count="5">
          <reference field="22" count="1" selected="0">
            <x v="18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5"/>
          </reference>
          <reference field="33" count="1">
            <x v="136"/>
          </reference>
        </references>
      </pivotArea>
    </format>
    <format dxfId="12413">
      <pivotArea dataOnly="0" labelOnly="1" outline="0" fieldPosition="0">
        <references count="5">
          <reference field="22" count="1" selected="0">
            <x v="188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15"/>
          </reference>
          <reference field="33" count="1">
            <x v="135"/>
          </reference>
        </references>
      </pivotArea>
    </format>
    <format dxfId="12414">
      <pivotArea dataOnly="0" labelOnly="1" outline="0" fieldPosition="0">
        <references count="5">
          <reference field="22" count="1" selected="0">
            <x v="188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15"/>
          </reference>
          <reference field="33" count="1">
            <x v="135"/>
          </reference>
        </references>
      </pivotArea>
    </format>
    <format dxfId="12415">
      <pivotArea dataOnly="0" labelOnly="1" outline="0" fieldPosition="0">
        <references count="5">
          <reference field="22" count="1" selected="0">
            <x v="188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15"/>
          </reference>
          <reference field="33" count="1">
            <x v="135"/>
          </reference>
        </references>
      </pivotArea>
    </format>
    <format dxfId="12416">
      <pivotArea dataOnly="0" labelOnly="1" outline="0" fieldPosition="0">
        <references count="5">
          <reference field="22" count="1" selected="0">
            <x v="189"/>
          </reference>
          <reference field="25" count="1" selected="0">
            <x v="43"/>
          </reference>
          <reference field="26" count="1" selected="0">
            <x v="10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417">
      <pivotArea dataOnly="0" labelOnly="1" outline="0" fieldPosition="0">
        <references count="5">
          <reference field="22" count="1" selected="0">
            <x v="189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418">
      <pivotArea dataOnly="0" labelOnly="1" outline="0" fieldPosition="0">
        <references count="5">
          <reference field="22" count="1" selected="0">
            <x v="189"/>
          </reference>
          <reference field="25" count="1" selected="0">
            <x v="37"/>
          </reference>
          <reference field="26" count="1" selected="0">
            <x v="10"/>
          </reference>
          <reference field="29" count="1" selected="0">
            <x v="15"/>
          </reference>
          <reference field="33" count="1">
            <x v="128"/>
          </reference>
        </references>
      </pivotArea>
    </format>
    <format dxfId="12419">
      <pivotArea dataOnly="0" labelOnly="1" outline="0" fieldPosition="0">
        <references count="5">
          <reference field="22" count="1" selected="0">
            <x v="190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0">
      <pivotArea dataOnly="0" labelOnly="1" outline="0" fieldPosition="0">
        <references count="5">
          <reference field="22" count="1" selected="0">
            <x v="190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1">
      <pivotArea dataOnly="0" labelOnly="1" outline="0" fieldPosition="0">
        <references count="5">
          <reference field="22" count="1" selected="0">
            <x v="190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2">
      <pivotArea dataOnly="0" labelOnly="1" outline="0" fieldPosition="0">
        <references count="5">
          <reference field="22" count="1" selected="0">
            <x v="190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3">
      <pivotArea dataOnly="0" labelOnly="1" outline="0" fieldPosition="0">
        <references count="5">
          <reference field="22" count="1" selected="0">
            <x v="190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4">
      <pivotArea dataOnly="0" labelOnly="1" outline="0" fieldPosition="0">
        <references count="5">
          <reference field="22" count="1" selected="0">
            <x v="191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6"/>
          </reference>
          <reference field="33" count="1">
            <x v="139"/>
          </reference>
        </references>
      </pivotArea>
    </format>
    <format dxfId="12425">
      <pivotArea dataOnly="0" labelOnly="1" outline="0" fieldPosition="0">
        <references count="5">
          <reference field="22" count="1" selected="0">
            <x v="191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6"/>
          </reference>
          <reference field="33" count="1">
            <x v="139"/>
          </reference>
        </references>
      </pivotArea>
    </format>
    <format dxfId="12426">
      <pivotArea dataOnly="0" labelOnly="1" outline="0" fieldPosition="0">
        <references count="5">
          <reference field="22" count="1" selected="0">
            <x v="191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6"/>
          </reference>
          <reference field="33" count="1">
            <x v="139"/>
          </reference>
        </references>
      </pivotArea>
    </format>
    <format dxfId="12427">
      <pivotArea dataOnly="0" labelOnly="1" outline="0" fieldPosition="0">
        <references count="5">
          <reference field="22" count="1" selected="0">
            <x v="191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6"/>
          </reference>
          <reference field="33" count="1">
            <x v="139"/>
          </reference>
        </references>
      </pivotArea>
    </format>
    <format dxfId="12428">
      <pivotArea dataOnly="0" labelOnly="1" outline="0" fieldPosition="0">
        <references count="5">
          <reference field="22" count="1" selected="0">
            <x v="192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29">
      <pivotArea dataOnly="0" labelOnly="1" outline="0" fieldPosition="0">
        <references count="5">
          <reference field="22" count="1" selected="0">
            <x v="192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6"/>
          </reference>
          <reference field="33" count="1">
            <x v="138"/>
          </reference>
        </references>
      </pivotArea>
    </format>
    <format dxfId="12430">
      <pivotArea dataOnly="0" labelOnly="1" outline="0" fieldPosition="0">
        <references count="5">
          <reference field="22" count="1" selected="0">
            <x v="193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6"/>
          </reference>
          <reference field="33" count="1">
            <x v="137"/>
          </reference>
        </references>
      </pivotArea>
    </format>
    <format dxfId="12431">
      <pivotArea dataOnly="0" labelOnly="1" outline="0" fieldPosition="0">
        <references count="5">
          <reference field="22" count="1" selected="0">
            <x v="193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6"/>
          </reference>
          <reference field="33" count="1">
            <x v="137"/>
          </reference>
        </references>
      </pivotArea>
    </format>
    <format dxfId="12432">
      <pivotArea dataOnly="0" labelOnly="1" outline="0" fieldPosition="0">
        <references count="5">
          <reference field="22" count="1" selected="0">
            <x v="194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6"/>
          </reference>
          <reference field="33" count="1">
            <x v="140"/>
          </reference>
        </references>
      </pivotArea>
    </format>
    <format dxfId="12433">
      <pivotArea dataOnly="0" labelOnly="1" outline="0" fieldPosition="0">
        <references count="5">
          <reference field="22" count="1" selected="0">
            <x v="194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6"/>
          </reference>
          <reference field="33" count="1">
            <x v="140"/>
          </reference>
        </references>
      </pivotArea>
    </format>
    <format dxfId="12434">
      <pivotArea dataOnly="0" labelOnly="1" outline="0" fieldPosition="0">
        <references count="5">
          <reference field="22" count="1" selected="0">
            <x v="194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6"/>
          </reference>
          <reference field="33" count="1">
            <x v="140"/>
          </reference>
        </references>
      </pivotArea>
    </format>
    <format dxfId="12435">
      <pivotArea dataOnly="0" labelOnly="1" outline="0" fieldPosition="0">
        <references count="5">
          <reference field="22" count="1" selected="0">
            <x v="195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6"/>
          </reference>
          <reference field="33" count="1">
            <x v="141"/>
          </reference>
        </references>
      </pivotArea>
    </format>
    <format dxfId="12436">
      <pivotArea dataOnly="0" labelOnly="1" outline="0" fieldPosition="0">
        <references count="5">
          <reference field="22" count="1" selected="0">
            <x v="195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6"/>
          </reference>
          <reference field="33" count="1">
            <x v="141"/>
          </reference>
        </references>
      </pivotArea>
    </format>
    <format dxfId="12437">
      <pivotArea dataOnly="0" labelOnly="1" outline="0" fieldPosition="0">
        <references count="5">
          <reference field="22" count="1" selected="0">
            <x v="196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6"/>
          </reference>
          <reference field="33" count="1">
            <x v="142"/>
          </reference>
        </references>
      </pivotArea>
    </format>
    <format dxfId="12438">
      <pivotArea dataOnly="0" labelOnly="1" outline="0" fieldPosition="0">
        <references count="5">
          <reference field="22" count="1" selected="0">
            <x v="196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6"/>
          </reference>
          <reference field="33" count="1">
            <x v="142"/>
          </reference>
        </references>
      </pivotArea>
    </format>
    <format dxfId="12439">
      <pivotArea dataOnly="0" labelOnly="1" outline="0" fieldPosition="0">
        <references count="5">
          <reference field="22" count="1" selected="0">
            <x v="196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6"/>
          </reference>
          <reference field="33" count="1">
            <x v="142"/>
          </reference>
        </references>
      </pivotArea>
    </format>
    <format dxfId="12440">
      <pivotArea dataOnly="0" labelOnly="1" outline="0" fieldPosition="0">
        <references count="5">
          <reference field="22" count="1" selected="0">
            <x v="196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6"/>
          </reference>
          <reference field="33" count="1">
            <x v="142"/>
          </reference>
        </references>
      </pivotArea>
    </format>
    <format dxfId="12441">
      <pivotArea dataOnly="0" labelOnly="1" outline="0" fieldPosition="0">
        <references count="5">
          <reference field="22" count="1" selected="0">
            <x v="197"/>
          </reference>
          <reference field="25" count="1" selected="0">
            <x v="33"/>
          </reference>
          <reference field="26" count="1" selected="0">
            <x v="12"/>
          </reference>
          <reference field="29" count="1" selected="0">
            <x v="16"/>
          </reference>
          <reference field="33" count="1">
            <x v="143"/>
          </reference>
        </references>
      </pivotArea>
    </format>
    <format dxfId="12442">
      <pivotArea dataOnly="0" labelOnly="1" outline="0" fieldPosition="0">
        <references count="5">
          <reference field="22" count="1" selected="0">
            <x v="197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6"/>
          </reference>
          <reference field="33" count="1">
            <x v="143"/>
          </reference>
        </references>
      </pivotArea>
    </format>
    <format dxfId="12443">
      <pivotArea dataOnly="0" labelOnly="1" outline="0" fieldPosition="0">
        <references count="5">
          <reference field="22" count="1" selected="0">
            <x v="198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6"/>
          </reference>
          <reference field="33" count="1">
            <x v="144"/>
          </reference>
        </references>
      </pivotArea>
    </format>
    <format dxfId="12444">
      <pivotArea dataOnly="0" labelOnly="1" outline="0" fieldPosition="0">
        <references count="5">
          <reference field="22" count="1" selected="0">
            <x v="199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45">
      <pivotArea dataOnly="0" labelOnly="1" outline="0" fieldPosition="0">
        <references count="5">
          <reference field="22" count="1" selected="0">
            <x v="199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46">
      <pivotArea dataOnly="0" labelOnly="1" outline="0" fieldPosition="0">
        <references count="5">
          <reference field="22" count="1" selected="0">
            <x v="199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47">
      <pivotArea dataOnly="0" labelOnly="1" outline="0" fieldPosition="0">
        <references count="5">
          <reference field="22" count="1" selected="0">
            <x v="199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48">
      <pivotArea dataOnly="0" labelOnly="1" outline="0" fieldPosition="0">
        <references count="5">
          <reference field="22" count="1" selected="0">
            <x v="200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49">
      <pivotArea dataOnly="0" labelOnly="1" outline="0" fieldPosition="0">
        <references count="5">
          <reference field="22" count="1" selected="0">
            <x v="200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50">
      <pivotArea dataOnly="0" labelOnly="1" outline="0" fieldPosition="0">
        <references count="5">
          <reference field="22" count="1" selected="0">
            <x v="200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51">
      <pivotArea dataOnly="0" labelOnly="1" outline="0" fieldPosition="0">
        <references count="5">
          <reference field="22" count="1" selected="0">
            <x v="200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52">
      <pivotArea dataOnly="0" labelOnly="1" outline="0" fieldPosition="0">
        <references count="5">
          <reference field="22" count="1" selected="0">
            <x v="201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53">
      <pivotArea dataOnly="0" labelOnly="1" outline="0" fieldPosition="0">
        <references count="5">
          <reference field="22" count="1" selected="0">
            <x v="201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54">
      <pivotArea dataOnly="0" labelOnly="1" outline="0" fieldPosition="0">
        <references count="5">
          <reference field="22" count="1" selected="0">
            <x v="201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55">
      <pivotArea dataOnly="0" labelOnly="1" outline="0" fieldPosition="0">
        <references count="5">
          <reference field="22" count="1" selected="0">
            <x v="202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56">
      <pivotArea dataOnly="0" labelOnly="1" outline="0" fieldPosition="0">
        <references count="5">
          <reference field="22" count="1" selected="0">
            <x v="203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57">
      <pivotArea dataOnly="0" labelOnly="1" outline="0" fieldPosition="0">
        <references count="5">
          <reference field="22" count="1" selected="0">
            <x v="203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58">
      <pivotArea dataOnly="0" labelOnly="1" outline="0" fieldPosition="0">
        <references count="5">
          <reference field="22" count="1" selected="0">
            <x v="204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59">
      <pivotArea dataOnly="0" labelOnly="1" outline="0" fieldPosition="0">
        <references count="5">
          <reference field="22" count="1" selected="0">
            <x v="204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60">
      <pivotArea dataOnly="0" labelOnly="1" outline="0" fieldPosition="0">
        <references count="5">
          <reference field="22" count="1" selected="0">
            <x v="205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61">
      <pivotArea dataOnly="0" labelOnly="1" outline="0" fieldPosition="0">
        <references count="5">
          <reference field="22" count="1" selected="0">
            <x v="206"/>
          </reference>
          <reference field="25" count="1" selected="0">
            <x v="33"/>
          </reference>
          <reference field="26" count="1" selected="0">
            <x v="12"/>
          </reference>
          <reference field="29" count="1" selected="0">
            <x v="17"/>
          </reference>
          <reference field="33" count="1">
            <x v="146"/>
          </reference>
        </references>
      </pivotArea>
    </format>
    <format dxfId="12462">
      <pivotArea dataOnly="0" labelOnly="1" outline="0" fieldPosition="0">
        <references count="5">
          <reference field="22" count="1" selected="0">
            <x v="207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63">
      <pivotArea dataOnly="0" labelOnly="1" outline="0" fieldPosition="0">
        <references count="5">
          <reference field="22" count="1" selected="0">
            <x v="207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64">
      <pivotArea dataOnly="0" labelOnly="1" outline="0" fieldPosition="0">
        <references count="5">
          <reference field="22" count="1" selected="0">
            <x v="207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65">
      <pivotArea dataOnly="0" labelOnly="1" outline="0" fieldPosition="0">
        <references count="5">
          <reference field="22" count="1" selected="0">
            <x v="207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66">
      <pivotArea dataOnly="0" labelOnly="1" outline="0" fieldPosition="0">
        <references count="5">
          <reference field="22" count="1" selected="0">
            <x v="207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7"/>
          </reference>
          <reference field="33" count="1">
            <x v="145"/>
          </reference>
        </references>
      </pivotArea>
    </format>
    <format dxfId="12467">
      <pivotArea dataOnly="0" labelOnly="1" outline="0" fieldPosition="0">
        <references count="5">
          <reference field="22" count="1" selected="0">
            <x v="208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68">
      <pivotArea dataOnly="0" labelOnly="1" outline="0" fieldPosition="0">
        <references count="5">
          <reference field="22" count="1" selected="0">
            <x v="208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69">
      <pivotArea dataOnly="0" labelOnly="1" outline="0" fieldPosition="0">
        <references count="5">
          <reference field="22" count="1" selected="0">
            <x v="208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70">
      <pivotArea dataOnly="0" labelOnly="1" outline="0" fieldPosition="0">
        <references count="5">
          <reference field="22" count="1" selected="0">
            <x v="208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71">
      <pivotArea dataOnly="0" labelOnly="1" outline="0" fieldPosition="0">
        <references count="5">
          <reference field="22" count="1" selected="0">
            <x v="208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72">
      <pivotArea dataOnly="0" labelOnly="1" outline="0" fieldPosition="0">
        <references count="5">
          <reference field="22" count="1" selected="0">
            <x v="209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8"/>
          </reference>
          <reference field="33" count="1">
            <x v="149"/>
          </reference>
        </references>
      </pivotArea>
    </format>
    <format dxfId="12473">
      <pivotArea dataOnly="0" labelOnly="1" outline="0" fieldPosition="0">
        <references count="5">
          <reference field="22" count="1" selected="0">
            <x v="209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8"/>
          </reference>
          <reference field="33" count="1">
            <x v="149"/>
          </reference>
        </references>
      </pivotArea>
    </format>
    <format dxfId="12474">
      <pivotArea dataOnly="0" labelOnly="1" outline="0" fieldPosition="0">
        <references count="5">
          <reference field="22" count="1" selected="0">
            <x v="209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8"/>
          </reference>
          <reference field="33" count="1">
            <x v="149"/>
          </reference>
        </references>
      </pivotArea>
    </format>
    <format dxfId="12475">
      <pivotArea dataOnly="0" labelOnly="1" outline="0" fieldPosition="0">
        <references count="5">
          <reference field="22" count="1" selected="0">
            <x v="21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76">
      <pivotArea dataOnly="0" labelOnly="1" outline="0" fieldPosition="0">
        <references count="5">
          <reference field="22" count="1" selected="0">
            <x v="21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77">
      <pivotArea dataOnly="0" labelOnly="1" outline="0" fieldPosition="0">
        <references count="5">
          <reference field="22" count="1" selected="0">
            <x v="211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78">
      <pivotArea dataOnly="0" labelOnly="1" outline="0" fieldPosition="0">
        <references count="5">
          <reference field="22" count="1" selected="0">
            <x v="212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79">
      <pivotArea dataOnly="0" labelOnly="1" outline="0" fieldPosition="0">
        <references count="5">
          <reference field="22" count="1" selected="0">
            <x v="212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0">
      <pivotArea dataOnly="0" labelOnly="1" outline="0" fieldPosition="0">
        <references count="5">
          <reference field="22" count="1" selected="0">
            <x v="212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1">
      <pivotArea dataOnly="0" labelOnly="1" outline="0" fieldPosition="0">
        <references count="5">
          <reference field="22" count="1" selected="0">
            <x v="212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2">
      <pivotArea dataOnly="0" labelOnly="1" outline="0" fieldPosition="0">
        <references count="5">
          <reference field="22" count="1" selected="0">
            <x v="213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83">
      <pivotArea dataOnly="0" labelOnly="1" outline="0" fieldPosition="0">
        <references count="5">
          <reference field="22" count="1" selected="0">
            <x v="213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84">
      <pivotArea dataOnly="0" labelOnly="1" outline="0" fieldPosition="0">
        <references count="5">
          <reference field="22" count="1" selected="0">
            <x v="214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85">
      <pivotArea dataOnly="0" labelOnly="1" outline="0" fieldPosition="0">
        <references count="5">
          <reference field="22" count="1" selected="0">
            <x v="215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6">
      <pivotArea dataOnly="0" labelOnly="1" outline="0" fieldPosition="0">
        <references count="5">
          <reference field="22" count="1" selected="0">
            <x v="215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7">
      <pivotArea dataOnly="0" labelOnly="1" outline="0" fieldPosition="0">
        <references count="5">
          <reference field="22" count="1" selected="0">
            <x v="215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8">
      <pivotArea dataOnly="0" labelOnly="1" outline="0" fieldPosition="0">
        <references count="5">
          <reference field="22" count="1" selected="0">
            <x v="215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89">
      <pivotArea dataOnly="0" labelOnly="1" outline="0" fieldPosition="0">
        <references count="5">
          <reference field="22" count="1" selected="0">
            <x v="216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18"/>
          </reference>
          <reference field="33" count="1">
            <x v="150"/>
          </reference>
        </references>
      </pivotArea>
    </format>
    <format dxfId="12490">
      <pivotArea dataOnly="0" labelOnly="1" outline="0" fieldPosition="0">
        <references count="5">
          <reference field="22" count="1" selected="0">
            <x v="216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8"/>
          </reference>
          <reference field="33" count="1">
            <x v="150"/>
          </reference>
        </references>
      </pivotArea>
    </format>
    <format dxfId="12491">
      <pivotArea dataOnly="0" labelOnly="1" outline="0" fieldPosition="0">
        <references count="5">
          <reference field="22" count="1" selected="0">
            <x v="217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92">
      <pivotArea dataOnly="0" labelOnly="1" outline="0" fieldPosition="0">
        <references count="5">
          <reference field="22" count="1" selected="0">
            <x v="217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93">
      <pivotArea dataOnly="0" labelOnly="1" outline="0" fieldPosition="0">
        <references count="5">
          <reference field="22" count="1" selected="0">
            <x v="217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18"/>
          </reference>
          <reference field="33" count="1">
            <x v="148"/>
          </reference>
        </references>
      </pivotArea>
    </format>
    <format dxfId="12494">
      <pivotArea dataOnly="0" labelOnly="1" outline="0" fieldPosition="0">
        <references count="5">
          <reference field="22" count="1" selected="0">
            <x v="218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95">
      <pivotArea dataOnly="0" labelOnly="1" outline="0" fieldPosition="0">
        <references count="5">
          <reference field="22" count="1" selected="0">
            <x v="218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8"/>
          </reference>
          <reference field="33" count="1">
            <x v="147"/>
          </reference>
        </references>
      </pivotArea>
    </format>
    <format dxfId="12496">
      <pivotArea dataOnly="0" labelOnly="1" outline="0" fieldPosition="0">
        <references count="5">
          <reference field="22" count="1" selected="0">
            <x v="21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19"/>
          </reference>
          <reference field="33" count="1">
            <x v="155"/>
          </reference>
        </references>
      </pivotArea>
    </format>
    <format dxfId="12497">
      <pivotArea dataOnly="0" labelOnly="1" outline="0" fieldPosition="0">
        <references count="5">
          <reference field="22" count="1" selected="0">
            <x v="21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19"/>
          </reference>
          <reference field="33" count="1">
            <x v="155"/>
          </reference>
        </references>
      </pivotArea>
    </format>
    <format dxfId="12498">
      <pivotArea dataOnly="0" labelOnly="1" outline="0" fieldPosition="0">
        <references count="5">
          <reference field="22" count="1" selected="0">
            <x v="21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19"/>
          </reference>
          <reference field="33" count="1">
            <x v="155"/>
          </reference>
        </references>
      </pivotArea>
    </format>
    <format dxfId="12499">
      <pivotArea dataOnly="0" labelOnly="1" outline="0" fieldPosition="0">
        <references count="5">
          <reference field="22" count="1" selected="0">
            <x v="21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19"/>
          </reference>
          <reference field="33" count="1">
            <x v="155"/>
          </reference>
        </references>
      </pivotArea>
    </format>
    <format dxfId="12500">
      <pivotArea dataOnly="0" labelOnly="1" outline="0" fieldPosition="0">
        <references count="5">
          <reference field="22" count="1" selected="0">
            <x v="21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19"/>
          </reference>
          <reference field="33" count="1">
            <x v="155"/>
          </reference>
        </references>
      </pivotArea>
    </format>
    <format dxfId="12501">
      <pivotArea dataOnly="0" labelOnly="1" outline="0" fieldPosition="0">
        <references count="5">
          <reference field="22" count="1" selected="0">
            <x v="220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19"/>
          </reference>
          <reference field="33" count="1">
            <x v="152"/>
          </reference>
        </references>
      </pivotArea>
    </format>
    <format dxfId="12502">
      <pivotArea dataOnly="0" labelOnly="1" outline="0" fieldPosition="0">
        <references count="5">
          <reference field="22" count="1" selected="0">
            <x v="220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19"/>
          </reference>
          <reference field="33" count="1">
            <x v="152"/>
          </reference>
        </references>
      </pivotArea>
    </format>
    <format dxfId="12503">
      <pivotArea dataOnly="0" labelOnly="1" outline="0" fieldPosition="0">
        <references count="5">
          <reference field="22" count="1" selected="0">
            <x v="221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04">
      <pivotArea dataOnly="0" labelOnly="1" outline="0" fieldPosition="0">
        <references count="5">
          <reference field="22" count="1" selected="0">
            <x v="221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05">
      <pivotArea dataOnly="0" labelOnly="1" outline="0" fieldPosition="0">
        <references count="5">
          <reference field="22" count="1" selected="0">
            <x v="221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06">
      <pivotArea dataOnly="0" labelOnly="1" outline="0" fieldPosition="0">
        <references count="5">
          <reference field="22" count="1" selected="0">
            <x v="221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07">
      <pivotArea dataOnly="0" labelOnly="1" outline="0" fieldPosition="0">
        <references count="5">
          <reference field="22" count="1" selected="0">
            <x v="222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153"/>
          </reference>
        </references>
      </pivotArea>
    </format>
    <format dxfId="12508">
      <pivotArea dataOnly="0" labelOnly="1" outline="0" fieldPosition="0">
        <references count="5">
          <reference field="22" count="1" selected="0">
            <x v="222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153"/>
          </reference>
        </references>
      </pivotArea>
    </format>
    <format dxfId="12509">
      <pivotArea dataOnly="0" labelOnly="1" outline="0" fieldPosition="0">
        <references count="5">
          <reference field="22" count="1" selected="0">
            <x v="222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153"/>
          </reference>
        </references>
      </pivotArea>
    </format>
    <format dxfId="12510">
      <pivotArea dataOnly="0" labelOnly="1" outline="0" fieldPosition="0">
        <references count="5">
          <reference field="22" count="1" selected="0">
            <x v="223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19"/>
          </reference>
          <reference field="33" count="1">
            <x v="154"/>
          </reference>
        </references>
      </pivotArea>
    </format>
    <format dxfId="12511">
      <pivotArea dataOnly="0" labelOnly="1" outline="0" fieldPosition="0">
        <references count="5">
          <reference field="22" count="1" selected="0">
            <x v="223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19"/>
          </reference>
          <reference field="33" count="1">
            <x v="154"/>
          </reference>
        </references>
      </pivotArea>
    </format>
    <format dxfId="12512">
      <pivotArea dataOnly="0" labelOnly="1" outline="0" fieldPosition="0">
        <references count="5">
          <reference field="22" count="1" selected="0">
            <x v="224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19"/>
          </reference>
          <reference field="33" count="1">
            <x v="152"/>
          </reference>
        </references>
      </pivotArea>
    </format>
    <format dxfId="12513">
      <pivotArea dataOnly="0" labelOnly="1" outline="0" fieldPosition="0">
        <references count="5">
          <reference field="22" count="1" selected="0">
            <x v="225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19"/>
          </reference>
          <reference field="33" count="1">
            <x v="156"/>
          </reference>
        </references>
      </pivotArea>
    </format>
    <format dxfId="12514">
      <pivotArea dataOnly="0" labelOnly="1" outline="0" fieldPosition="0">
        <references count="5">
          <reference field="22" count="1" selected="0">
            <x v="226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19"/>
          </reference>
          <reference field="33" count="1">
            <x v="157"/>
          </reference>
        </references>
      </pivotArea>
    </format>
    <format dxfId="12515">
      <pivotArea dataOnly="0" labelOnly="1" outline="0" fieldPosition="0">
        <references count="5">
          <reference field="22" count="1" selected="0">
            <x v="226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19"/>
          </reference>
          <reference field="33" count="1">
            <x v="157"/>
          </reference>
        </references>
      </pivotArea>
    </format>
    <format dxfId="12516">
      <pivotArea dataOnly="0" labelOnly="1" outline="0" fieldPosition="0">
        <references count="5">
          <reference field="22" count="1" selected="0">
            <x v="227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19"/>
          </reference>
          <reference field="33" count="1">
            <x v="158"/>
          </reference>
        </references>
      </pivotArea>
    </format>
    <format dxfId="12517">
      <pivotArea dataOnly="0" labelOnly="1" outline="0" fieldPosition="0">
        <references count="5">
          <reference field="22" count="1" selected="0">
            <x v="227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19"/>
          </reference>
          <reference field="33" count="1">
            <x v="158"/>
          </reference>
        </references>
      </pivotArea>
    </format>
    <format dxfId="12518">
      <pivotArea dataOnly="0" labelOnly="1" outline="0" fieldPosition="0">
        <references count="5">
          <reference field="22" count="1" selected="0">
            <x v="228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19"/>
          </reference>
          <reference field="33" count="1">
            <x v="159"/>
          </reference>
        </references>
      </pivotArea>
    </format>
    <format dxfId="12519">
      <pivotArea dataOnly="0" labelOnly="1" outline="0" fieldPosition="0">
        <references count="5">
          <reference field="22" count="1" selected="0">
            <x v="228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19"/>
          </reference>
          <reference field="33" count="1">
            <x v="159"/>
          </reference>
        </references>
      </pivotArea>
    </format>
    <format dxfId="12520">
      <pivotArea dataOnly="0" labelOnly="1" outline="0" fieldPosition="0">
        <references count="5">
          <reference field="22" count="1" selected="0">
            <x v="228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19"/>
          </reference>
          <reference field="33" count="1">
            <x v="159"/>
          </reference>
        </references>
      </pivotArea>
    </format>
    <format dxfId="12521">
      <pivotArea dataOnly="0" labelOnly="1" outline="0" fieldPosition="0">
        <references count="5">
          <reference field="22" count="1" selected="0">
            <x v="228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19"/>
          </reference>
          <reference field="33" count="1">
            <x v="159"/>
          </reference>
        </references>
      </pivotArea>
    </format>
    <format dxfId="12522">
      <pivotArea dataOnly="0" labelOnly="1" outline="0" fieldPosition="0">
        <references count="5">
          <reference field="22" count="1" selected="0">
            <x v="229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23">
      <pivotArea dataOnly="0" labelOnly="1" outline="0" fieldPosition="0">
        <references count="5">
          <reference field="22" count="1" selected="0">
            <x v="230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24">
      <pivotArea dataOnly="0" labelOnly="1" outline="0" fieldPosition="0">
        <references count="5">
          <reference field="22" count="1" selected="0">
            <x v="230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25">
      <pivotArea dataOnly="0" labelOnly="1" outline="0" fieldPosition="0">
        <references count="5">
          <reference field="22" count="1" selected="0">
            <x v="230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19"/>
          </reference>
          <reference field="33" count="1">
            <x v="151"/>
          </reference>
        </references>
      </pivotArea>
    </format>
    <format dxfId="12526">
      <pivotArea dataOnly="0" labelOnly="1" outline="0" fieldPosition="0">
        <references count="5">
          <reference field="22" count="1" selected="0">
            <x v="231"/>
          </reference>
          <reference field="25" count="1" selected="0">
            <x v="15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229"/>
          </reference>
        </references>
      </pivotArea>
    </format>
    <format dxfId="12527">
      <pivotArea dataOnly="0" labelOnly="1" outline="0" fieldPosition="0">
        <references count="5">
          <reference field="22" count="1" selected="0">
            <x v="231"/>
          </reference>
          <reference field="25" count="1" selected="0">
            <x v="16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229"/>
          </reference>
        </references>
      </pivotArea>
    </format>
    <format dxfId="12528">
      <pivotArea dataOnly="0" labelOnly="1" outline="0" fieldPosition="0">
        <references count="5">
          <reference field="22" count="1" selected="0">
            <x v="231"/>
          </reference>
          <reference field="25" count="1" selected="0">
            <x v="4"/>
          </reference>
          <reference field="26" count="1" selected="0">
            <x v="3"/>
          </reference>
          <reference field="29" count="1" selected="0">
            <x v="19"/>
          </reference>
          <reference field="33" count="1">
            <x v="229"/>
          </reference>
        </references>
      </pivotArea>
    </format>
    <format dxfId="12529">
      <pivotArea dataOnly="0" labelOnly="1" outline="0" fieldPosition="0">
        <references count="5">
          <reference field="22" count="1" selected="0">
            <x v="232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0"/>
          </reference>
          <reference field="33" count="1">
            <x v="160"/>
          </reference>
        </references>
      </pivotArea>
    </format>
    <format dxfId="12530">
      <pivotArea dataOnly="0" labelOnly="1" outline="0" fieldPosition="0">
        <references count="5">
          <reference field="22" count="1" selected="0">
            <x v="233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0"/>
          </reference>
          <reference field="33" count="1">
            <x v="161"/>
          </reference>
        </references>
      </pivotArea>
    </format>
    <format dxfId="12531">
      <pivotArea dataOnly="0" labelOnly="1" outline="0" fieldPosition="0">
        <references count="5">
          <reference field="22" count="1" selected="0">
            <x v="233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0"/>
          </reference>
          <reference field="33" count="1">
            <x v="161"/>
          </reference>
        </references>
      </pivotArea>
    </format>
    <format dxfId="12532">
      <pivotArea dataOnly="0" labelOnly="1" outline="0" fieldPosition="0">
        <references count="5">
          <reference field="22" count="1" selected="0">
            <x v="234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33">
      <pivotArea dataOnly="0" labelOnly="1" outline="0" fieldPosition="0">
        <references count="5">
          <reference field="22" count="1" selected="0">
            <x v="234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34">
      <pivotArea dataOnly="0" labelOnly="1" outline="0" fieldPosition="0">
        <references count="5">
          <reference field="22" count="1" selected="0">
            <x v="234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35">
      <pivotArea dataOnly="0" labelOnly="1" outline="0" fieldPosition="0">
        <references count="5">
          <reference field="22" count="1" selected="0">
            <x v="234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36">
      <pivotArea dataOnly="0" labelOnly="1" outline="0" fieldPosition="0">
        <references count="5">
          <reference field="22" count="1" selected="0">
            <x v="234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37">
      <pivotArea dataOnly="0" labelOnly="1" outline="0" fieldPosition="0">
        <references count="5">
          <reference field="22" count="1" selected="0">
            <x v="235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0"/>
          </reference>
          <reference field="33" count="1">
            <x v="163"/>
          </reference>
        </references>
      </pivotArea>
    </format>
    <format dxfId="12538">
      <pivotArea dataOnly="0" labelOnly="1" outline="0" fieldPosition="0">
        <references count="5">
          <reference field="22" count="1" selected="0">
            <x v="235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0"/>
          </reference>
          <reference field="33" count="1">
            <x v="163"/>
          </reference>
        </references>
      </pivotArea>
    </format>
    <format dxfId="12539">
      <pivotArea dataOnly="0" labelOnly="1" outline="0" fieldPosition="0">
        <references count="5">
          <reference field="22" count="1" selected="0">
            <x v="235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0"/>
          </reference>
          <reference field="33" count="1">
            <x v="163"/>
          </reference>
        </references>
      </pivotArea>
    </format>
    <format dxfId="12540">
      <pivotArea dataOnly="0" labelOnly="1" outline="0" fieldPosition="0">
        <references count="5">
          <reference field="22" count="1" selected="0">
            <x v="235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0"/>
          </reference>
          <reference field="33" count="1">
            <x v="163"/>
          </reference>
        </references>
      </pivotArea>
    </format>
    <format dxfId="12541">
      <pivotArea dataOnly="0" labelOnly="1" outline="0" fieldPosition="0">
        <references count="5">
          <reference field="22" count="1" selected="0">
            <x v="236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42">
      <pivotArea dataOnly="0" labelOnly="1" outline="0" fieldPosition="0">
        <references count="5">
          <reference field="22" count="1" selected="0">
            <x v="236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0"/>
          </reference>
          <reference field="33" count="1">
            <x v="162"/>
          </reference>
        </references>
      </pivotArea>
    </format>
    <format dxfId="12543">
      <pivotArea dataOnly="0" labelOnly="1" outline="0" fieldPosition="0">
        <references count="5">
          <reference field="22" count="1" selected="0">
            <x v="237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0"/>
          </reference>
          <reference field="33" count="1">
            <x v="164"/>
          </reference>
        </references>
      </pivotArea>
    </format>
    <format dxfId="12544">
      <pivotArea dataOnly="0" labelOnly="1" outline="0" fieldPosition="0">
        <references count="5">
          <reference field="22" count="1" selected="0">
            <x v="237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0"/>
          </reference>
          <reference field="33" count="1">
            <x v="164"/>
          </reference>
        </references>
      </pivotArea>
    </format>
    <format dxfId="12545">
      <pivotArea dataOnly="0" labelOnly="1" outline="0" fieldPosition="0">
        <references count="5">
          <reference field="22" count="1" selected="0">
            <x v="237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0"/>
          </reference>
          <reference field="33" count="1">
            <x v="164"/>
          </reference>
        </references>
      </pivotArea>
    </format>
    <format dxfId="12546">
      <pivotArea dataOnly="0" labelOnly="1" outline="0" fieldPosition="0">
        <references count="5">
          <reference field="22" count="1" selected="0">
            <x v="238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0"/>
          </reference>
          <reference field="33" count="1">
            <x v="164"/>
          </reference>
        </references>
      </pivotArea>
    </format>
    <format dxfId="12547">
      <pivotArea dataOnly="0" labelOnly="1" outline="0" fieldPosition="0">
        <references count="5">
          <reference field="22" count="1" selected="0">
            <x v="238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0"/>
          </reference>
          <reference field="33" count="1">
            <x v="164"/>
          </reference>
        </references>
      </pivotArea>
    </format>
    <format dxfId="12548">
      <pivotArea dataOnly="0" labelOnly="1" outline="0" fieldPosition="0">
        <references count="5">
          <reference field="22" count="1" selected="0">
            <x v="239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0"/>
          </reference>
          <reference field="33" count="1">
            <x v="166"/>
          </reference>
        </references>
      </pivotArea>
    </format>
    <format dxfId="12549">
      <pivotArea dataOnly="0" labelOnly="1" outline="0" fieldPosition="0">
        <references count="5">
          <reference field="22" count="1" selected="0">
            <x v="239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0"/>
          </reference>
          <reference field="33" count="1">
            <x v="166"/>
          </reference>
        </references>
      </pivotArea>
    </format>
    <format dxfId="12550">
      <pivotArea dataOnly="0" labelOnly="1" outline="0" fieldPosition="0">
        <references count="5">
          <reference field="22" count="1" selected="0">
            <x v="239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0"/>
          </reference>
          <reference field="33" count="1">
            <x v="166"/>
          </reference>
        </references>
      </pivotArea>
    </format>
    <format dxfId="12551">
      <pivotArea dataOnly="0" labelOnly="1" outline="0" fieldPosition="0">
        <references count="5">
          <reference field="22" count="1" selected="0">
            <x v="239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0"/>
          </reference>
          <reference field="33" count="1">
            <x v="166"/>
          </reference>
        </references>
      </pivotArea>
    </format>
    <format dxfId="12552">
      <pivotArea dataOnly="0" labelOnly="1" outline="0" fieldPosition="0">
        <references count="5">
          <reference field="22" count="1" selected="0">
            <x v="240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0"/>
          </reference>
          <reference field="33" count="1">
            <x v="165"/>
          </reference>
        </references>
      </pivotArea>
    </format>
    <format dxfId="12553">
      <pivotArea dataOnly="0" labelOnly="1" outline="0" fieldPosition="0">
        <references count="5">
          <reference field="22" count="1" selected="0">
            <x v="241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1"/>
          </reference>
          <reference field="33" count="1">
            <x v="168"/>
          </reference>
        </references>
      </pivotArea>
    </format>
    <format dxfId="12554">
      <pivotArea dataOnly="0" labelOnly="1" outline="0" fieldPosition="0">
        <references count="5">
          <reference field="22" count="1" selected="0">
            <x v="241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1"/>
          </reference>
          <reference field="33" count="1">
            <x v="168"/>
          </reference>
        </references>
      </pivotArea>
    </format>
    <format dxfId="12555">
      <pivotArea dataOnly="0" labelOnly="1" outline="0" fieldPosition="0">
        <references count="5">
          <reference field="22" count="1" selected="0">
            <x v="241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1"/>
          </reference>
          <reference field="33" count="1">
            <x v="168"/>
          </reference>
        </references>
      </pivotArea>
    </format>
    <format dxfId="12556">
      <pivotArea dataOnly="0" labelOnly="1" outline="0" fieldPosition="0">
        <references count="5">
          <reference field="22" count="1" selected="0">
            <x v="241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1"/>
          </reference>
          <reference field="33" count="1">
            <x v="168"/>
          </reference>
        </references>
      </pivotArea>
    </format>
    <format dxfId="12557">
      <pivotArea dataOnly="0" labelOnly="1" outline="0" fieldPosition="0">
        <references count="5">
          <reference field="22" count="1" selected="0">
            <x v="242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1"/>
          </reference>
          <reference field="33" count="1">
            <x v="167"/>
          </reference>
        </references>
      </pivotArea>
    </format>
    <format dxfId="12558">
      <pivotArea dataOnly="0" labelOnly="1" outline="0" fieldPosition="0">
        <references count="5">
          <reference field="22" count="1" selected="0">
            <x v="242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1"/>
          </reference>
          <reference field="33" count="1">
            <x v="167"/>
          </reference>
        </references>
      </pivotArea>
    </format>
    <format dxfId="12559">
      <pivotArea dataOnly="0" labelOnly="1" outline="0" fieldPosition="0">
        <references count="5">
          <reference field="22" count="1" selected="0">
            <x v="242"/>
          </reference>
          <reference field="25" count="1" selected="0">
            <x v="44"/>
          </reference>
          <reference field="26" count="1" selected="0">
            <x v="9"/>
          </reference>
          <reference field="29" count="1" selected="0">
            <x v="21"/>
          </reference>
          <reference field="33" count="1">
            <x v="167"/>
          </reference>
        </references>
      </pivotArea>
    </format>
    <format dxfId="12560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45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1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2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3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4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12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5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6">
      <pivotArea dataOnly="0" labelOnly="1" outline="0" fieldPosition="0">
        <references count="5">
          <reference field="22" count="1" selected="0">
            <x v="243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1"/>
          </reference>
          <reference field="33" count="1">
            <x v="169"/>
          </reference>
        </references>
      </pivotArea>
    </format>
    <format dxfId="12567">
      <pivotArea dataOnly="0" labelOnly="1" outline="0" fieldPosition="0">
        <references count="5">
          <reference field="22" count="1" selected="0">
            <x v="244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1"/>
          </reference>
          <reference field="33" count="1">
            <x v="230"/>
          </reference>
        </references>
      </pivotArea>
    </format>
    <format dxfId="12568">
      <pivotArea dataOnly="0" labelOnly="1" outline="0" fieldPosition="0">
        <references count="5">
          <reference field="22" count="1" selected="0">
            <x v="244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1"/>
          </reference>
          <reference field="33" count="1">
            <x v="230"/>
          </reference>
        </references>
      </pivotArea>
    </format>
    <format dxfId="12569">
      <pivotArea dataOnly="0" labelOnly="1" outline="0" fieldPosition="0">
        <references count="5">
          <reference field="22" count="1" selected="0">
            <x v="244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1"/>
          </reference>
          <reference field="33" count="1">
            <x v="230"/>
          </reference>
        </references>
      </pivotArea>
    </format>
    <format dxfId="12570">
      <pivotArea dataOnly="0" labelOnly="1" outline="0" fieldPosition="0">
        <references count="5">
          <reference field="22" count="1" selected="0">
            <x v="245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1"/>
          </reference>
          <reference field="33" count="1">
            <x v="172"/>
          </reference>
        </references>
      </pivotArea>
    </format>
    <format dxfId="12571">
      <pivotArea dataOnly="0" labelOnly="1" outline="0" fieldPosition="0">
        <references count="5">
          <reference field="22" count="1" selected="0">
            <x v="245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1"/>
          </reference>
          <reference field="33" count="1">
            <x v="172"/>
          </reference>
        </references>
      </pivotArea>
    </format>
    <format dxfId="12572">
      <pivotArea dataOnly="0" labelOnly="1" outline="0" fieldPosition="0">
        <references count="5">
          <reference field="22" count="1" selected="0">
            <x v="246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1"/>
          </reference>
          <reference field="33" count="1">
            <x v="171"/>
          </reference>
        </references>
      </pivotArea>
    </format>
    <format dxfId="12573">
      <pivotArea dataOnly="0" labelOnly="1" outline="0" fieldPosition="0">
        <references count="5">
          <reference field="22" count="1" selected="0">
            <x v="246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1"/>
          </reference>
          <reference field="33" count="1">
            <x v="171"/>
          </reference>
        </references>
      </pivotArea>
    </format>
    <format dxfId="12574">
      <pivotArea dataOnly="0" labelOnly="1" outline="0" fieldPosition="0">
        <references count="5">
          <reference field="22" count="1" selected="0">
            <x v="24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1"/>
          </reference>
          <reference field="33" count="1">
            <x v="176"/>
          </reference>
        </references>
      </pivotArea>
    </format>
    <format dxfId="12575">
      <pivotArea dataOnly="0" labelOnly="1" outline="0" fieldPosition="0">
        <references count="5">
          <reference field="22" count="1" selected="0">
            <x v="248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1"/>
          </reference>
          <reference field="33" count="1">
            <x v="175"/>
          </reference>
        </references>
      </pivotArea>
    </format>
    <format dxfId="12576">
      <pivotArea dataOnly="0" labelOnly="1" outline="0" fieldPosition="0">
        <references count="5">
          <reference field="22" count="1" selected="0">
            <x v="248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1"/>
          </reference>
          <reference field="33" count="1">
            <x v="175"/>
          </reference>
        </references>
      </pivotArea>
    </format>
    <format dxfId="12577">
      <pivotArea dataOnly="0" labelOnly="1" outline="0" fieldPosition="0">
        <references count="5">
          <reference field="22" count="1" selected="0">
            <x v="248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1"/>
          </reference>
          <reference field="33" count="1">
            <x v="175"/>
          </reference>
        </references>
      </pivotArea>
    </format>
    <format dxfId="12578">
      <pivotArea dataOnly="0" labelOnly="1" outline="0" fieldPosition="0">
        <references count="5">
          <reference field="22" count="1" selected="0">
            <x v="248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1"/>
          </reference>
          <reference field="33" count="1">
            <x v="175"/>
          </reference>
        </references>
      </pivotArea>
    </format>
    <format dxfId="12579">
      <pivotArea dataOnly="0" labelOnly="1" outline="0" fieldPosition="0">
        <references count="5">
          <reference field="22" count="1" selected="0">
            <x v="249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1"/>
          </reference>
          <reference field="33" count="1">
            <x v="173"/>
          </reference>
        </references>
      </pivotArea>
    </format>
    <format dxfId="12580">
      <pivotArea dataOnly="0" labelOnly="1" outline="0" fieldPosition="0">
        <references count="5">
          <reference field="22" count="1" selected="0">
            <x v="250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1"/>
          </reference>
          <reference field="33" count="1">
            <x v="173"/>
          </reference>
        </references>
      </pivotArea>
    </format>
    <format dxfId="12581">
      <pivotArea dataOnly="0" labelOnly="1" outline="0" fieldPosition="0">
        <references count="5">
          <reference field="22" count="1" selected="0">
            <x v="251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21"/>
          </reference>
          <reference field="33" count="1">
            <x v="174"/>
          </reference>
        </references>
      </pivotArea>
    </format>
    <format dxfId="12582">
      <pivotArea dataOnly="0" labelOnly="1" outline="0" fieldPosition="0">
        <references count="5">
          <reference field="22" count="1" selected="0">
            <x v="251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21"/>
          </reference>
          <reference field="33" count="1">
            <x v="174"/>
          </reference>
        </references>
      </pivotArea>
    </format>
    <format dxfId="12583">
      <pivotArea dataOnly="0" labelOnly="1" outline="0" fieldPosition="0">
        <references count="5">
          <reference field="22" count="1" selected="0">
            <x v="252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2"/>
          </reference>
          <reference field="33" count="1">
            <x v="180"/>
          </reference>
        </references>
      </pivotArea>
    </format>
    <format dxfId="12584">
      <pivotArea dataOnly="0" labelOnly="1" outline="0" fieldPosition="0">
        <references count="5">
          <reference field="22" count="1" selected="0">
            <x v="252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2"/>
          </reference>
          <reference field="33" count="1">
            <x v="180"/>
          </reference>
        </references>
      </pivotArea>
    </format>
    <format dxfId="12585">
      <pivotArea dataOnly="0" labelOnly="1" outline="0" fieldPosition="0">
        <references count="5">
          <reference field="22" count="1" selected="0">
            <x v="252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2"/>
          </reference>
          <reference field="33" count="1">
            <x v="180"/>
          </reference>
        </references>
      </pivotArea>
    </format>
    <format dxfId="12586">
      <pivotArea dataOnly="0" labelOnly="1" outline="0" fieldPosition="0">
        <references count="5">
          <reference field="22" count="1" selected="0">
            <x v="252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2"/>
          </reference>
          <reference field="33" count="1">
            <x v="180"/>
          </reference>
        </references>
      </pivotArea>
    </format>
    <format dxfId="12587">
      <pivotArea dataOnly="0" labelOnly="1" outline="0" fieldPosition="0">
        <references count="5">
          <reference field="22" count="1" selected="0">
            <x v="253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2"/>
          </reference>
          <reference field="33" count="1">
            <x v="178"/>
          </reference>
        </references>
      </pivotArea>
    </format>
    <format dxfId="12588">
      <pivotArea dataOnly="0" labelOnly="1" outline="0" fieldPosition="0">
        <references count="5">
          <reference field="22" count="1" selected="0">
            <x v="253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2"/>
          </reference>
          <reference field="33" count="1">
            <x v="178"/>
          </reference>
        </references>
      </pivotArea>
    </format>
    <format dxfId="12589">
      <pivotArea dataOnly="0" labelOnly="1" outline="0" fieldPosition="0">
        <references count="5">
          <reference field="22" count="1" selected="0">
            <x v="253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2"/>
          </reference>
          <reference field="33" count="1">
            <x v="178"/>
          </reference>
        </references>
      </pivotArea>
    </format>
    <format dxfId="12590">
      <pivotArea dataOnly="0" labelOnly="1" outline="0" fieldPosition="0">
        <references count="5">
          <reference field="22" count="1" selected="0">
            <x v="253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2"/>
          </reference>
          <reference field="33" count="1">
            <x v="178"/>
          </reference>
        </references>
      </pivotArea>
    </format>
    <format dxfId="12591">
      <pivotArea dataOnly="0" labelOnly="1" outline="0" fieldPosition="0">
        <references count="5">
          <reference field="22" count="1" selected="0">
            <x v="253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2"/>
          </reference>
          <reference field="33" count="1">
            <x v="178"/>
          </reference>
        </references>
      </pivotArea>
    </format>
    <format dxfId="12592">
      <pivotArea dataOnly="0" labelOnly="1" outline="0" fieldPosition="0">
        <references count="5">
          <reference field="22" count="1" selected="0">
            <x v="254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2"/>
          </reference>
          <reference field="33" count="1">
            <x v="179"/>
          </reference>
        </references>
      </pivotArea>
    </format>
    <format dxfId="12593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46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4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47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5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48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6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7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8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599">
      <pivotArea dataOnly="0" labelOnly="1" outline="0" fieldPosition="0">
        <references count="5">
          <reference field="22" count="1" selected="0">
            <x v="255"/>
          </reference>
          <reference field="25" count="1" selected="0">
            <x v="49"/>
          </reference>
          <reference field="26" count="1" selected="0">
            <x v="3"/>
          </reference>
          <reference field="29" count="1" selected="0">
            <x v="22"/>
          </reference>
          <reference field="33" count="1">
            <x v="177"/>
          </reference>
        </references>
      </pivotArea>
    </format>
    <format dxfId="12600">
      <pivotArea dataOnly="0" labelOnly="1" outline="0" fieldPosition="0">
        <references count="5">
          <reference field="22" count="1" selected="0">
            <x v="256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2"/>
          </reference>
          <reference field="33" count="1">
            <x v="181"/>
          </reference>
        </references>
      </pivotArea>
    </format>
    <format dxfId="12601">
      <pivotArea dataOnly="0" labelOnly="1" outline="0" fieldPosition="0">
        <references count="5">
          <reference field="22" count="1" selected="0">
            <x v="256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2"/>
          </reference>
          <reference field="33" count="1">
            <x v="181"/>
          </reference>
        </references>
      </pivotArea>
    </format>
    <format dxfId="12602">
      <pivotArea dataOnly="0" labelOnly="1" outline="0" fieldPosition="0">
        <references count="5">
          <reference field="22" count="1" selected="0">
            <x v="257"/>
          </reference>
          <reference field="25" count="1" selected="0">
            <x v="50"/>
          </reference>
          <reference field="26" count="1" selected="0">
            <x v="12"/>
          </reference>
          <reference field="29" count="1" selected="0">
            <x v="22"/>
          </reference>
          <reference field="33" count="1">
            <x v="182"/>
          </reference>
        </references>
      </pivotArea>
    </format>
    <format dxfId="12603">
      <pivotArea dataOnly="0" labelOnly="1" outline="0" fieldPosition="0">
        <references count="5">
          <reference field="22" count="1" selected="0">
            <x v="257"/>
          </reference>
          <reference field="25" count="1" selected="0">
            <x v="36"/>
          </reference>
          <reference field="26" count="1" selected="0">
            <x v="12"/>
          </reference>
          <reference field="29" count="1" selected="0">
            <x v="22"/>
          </reference>
          <reference field="33" count="1">
            <x v="182"/>
          </reference>
        </references>
      </pivotArea>
    </format>
    <format dxfId="12604">
      <pivotArea dataOnly="0" labelOnly="1" outline="0" fieldPosition="0">
        <references count="5">
          <reference field="22" count="1" selected="0">
            <x v="257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22"/>
          </reference>
          <reference field="33" count="1">
            <x v="182"/>
          </reference>
        </references>
      </pivotArea>
    </format>
    <format dxfId="12605">
      <pivotArea dataOnly="0" labelOnly="1" outline="0" fieldPosition="0">
        <references count="5">
          <reference field="22" count="1" selected="0">
            <x v="257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22"/>
          </reference>
          <reference field="33" count="1">
            <x v="182"/>
          </reference>
        </references>
      </pivotArea>
    </format>
    <format dxfId="12606">
      <pivotArea dataOnly="0" labelOnly="1" outline="0" fieldPosition="0">
        <references count="5">
          <reference field="22" count="1" selected="0">
            <x v="258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2"/>
          </reference>
          <reference field="33" count="1">
            <x v="183"/>
          </reference>
        </references>
      </pivotArea>
    </format>
    <format dxfId="12607">
      <pivotArea dataOnly="0" labelOnly="1" outline="0" fieldPosition="0">
        <references count="5">
          <reference field="22" count="1" selected="0">
            <x v="258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2"/>
          </reference>
          <reference field="33" count="1">
            <x v="183"/>
          </reference>
        </references>
      </pivotArea>
    </format>
    <format dxfId="12608">
      <pivotArea dataOnly="0" labelOnly="1" outline="0" fieldPosition="0">
        <references count="5">
          <reference field="22" count="1" selected="0">
            <x v="258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2"/>
          </reference>
          <reference field="33" count="1">
            <x v="183"/>
          </reference>
        </references>
      </pivotArea>
    </format>
    <format dxfId="12609">
      <pivotArea dataOnly="0" labelOnly="1" outline="0" fieldPosition="0">
        <references count="5">
          <reference field="22" count="1" selected="0">
            <x v="258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2"/>
          </reference>
          <reference field="33" count="1">
            <x v="183"/>
          </reference>
        </references>
      </pivotArea>
    </format>
    <format dxfId="12610">
      <pivotArea dataOnly="0" labelOnly="1" outline="0" fieldPosition="0">
        <references count="5">
          <reference field="22" count="1" selected="0">
            <x v="259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2"/>
          </reference>
          <reference field="33" count="1">
            <x v="185"/>
          </reference>
        </references>
      </pivotArea>
    </format>
    <format dxfId="12611">
      <pivotArea dataOnly="0" labelOnly="1" outline="0" fieldPosition="0">
        <references count="5">
          <reference field="22" count="1" selected="0">
            <x v="259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2"/>
          </reference>
          <reference field="33" count="1">
            <x v="185"/>
          </reference>
        </references>
      </pivotArea>
    </format>
    <format dxfId="12612">
      <pivotArea dataOnly="0" labelOnly="1" outline="0" fieldPosition="0">
        <references count="5">
          <reference field="22" count="1" selected="0">
            <x v="260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2"/>
          </reference>
          <reference field="33" count="1">
            <x v="184"/>
          </reference>
        </references>
      </pivotArea>
    </format>
    <format dxfId="12613">
      <pivotArea dataOnly="0" labelOnly="1" outline="0" fieldPosition="0">
        <references count="5">
          <reference field="22" count="1" selected="0">
            <x v="261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22"/>
          </reference>
          <reference field="33" count="1">
            <x v="186"/>
          </reference>
        </references>
      </pivotArea>
    </format>
    <format dxfId="12614">
      <pivotArea dataOnly="0" labelOnly="1" outline="0" fieldPosition="0">
        <references count="5">
          <reference field="22" count="1" selected="0">
            <x v="261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22"/>
          </reference>
          <reference field="33" count="1">
            <x v="186"/>
          </reference>
        </references>
      </pivotArea>
    </format>
    <format dxfId="12615">
      <pivotArea dataOnly="0" labelOnly="1" outline="0" fieldPosition="0">
        <references count="5">
          <reference field="22" count="1" selected="0">
            <x v="261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22"/>
          </reference>
          <reference field="33" count="1">
            <x v="186"/>
          </reference>
        </references>
      </pivotArea>
    </format>
    <format dxfId="12616">
      <pivotArea dataOnly="0" labelOnly="1" outline="0" fieldPosition="0">
        <references count="5">
          <reference field="22" count="1" selected="0">
            <x v="262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2"/>
          </reference>
          <reference field="33" count="1">
            <x v="187"/>
          </reference>
        </references>
      </pivotArea>
    </format>
    <format dxfId="12617">
      <pivotArea dataOnly="0" labelOnly="1" outline="0" fieldPosition="0">
        <references count="5">
          <reference field="22" count="1" selected="0">
            <x v="263"/>
          </reference>
          <reference field="25" count="1" selected="0">
            <x v="33"/>
          </reference>
          <reference field="26" count="1" selected="0">
            <x v="4"/>
          </reference>
          <reference field="29" count="1" selected="0">
            <x v="22"/>
          </reference>
          <reference field="33" count="1">
            <x v="188"/>
          </reference>
        </references>
      </pivotArea>
    </format>
    <format dxfId="12618">
      <pivotArea dataOnly="0" labelOnly="1" outline="0" fieldPosition="0">
        <references count="5">
          <reference field="22" count="1" selected="0">
            <x v="264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3"/>
          </reference>
          <reference field="33" count="1">
            <x v="232"/>
          </reference>
        </references>
      </pivotArea>
    </format>
    <format dxfId="12619">
      <pivotArea dataOnly="0" labelOnly="1" outline="0" fieldPosition="0">
        <references count="5">
          <reference field="22" count="1" selected="0">
            <x v="264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3"/>
          </reference>
          <reference field="33" count="1">
            <x v="232"/>
          </reference>
        </references>
      </pivotArea>
    </format>
    <format dxfId="12620">
      <pivotArea dataOnly="0" labelOnly="1" outline="0" fieldPosition="0">
        <references count="5">
          <reference field="22" count="1" selected="0">
            <x v="265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21">
      <pivotArea dataOnly="0" labelOnly="1" outline="0" fieldPosition="0">
        <references count="5">
          <reference field="22" count="1" selected="0">
            <x v="265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22">
      <pivotArea dataOnly="0" labelOnly="1" outline="0" fieldPosition="0">
        <references count="5">
          <reference field="22" count="1" selected="0">
            <x v="265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23">
      <pivotArea dataOnly="0" labelOnly="1" outline="0" fieldPosition="0">
        <references count="5">
          <reference field="22" count="1" selected="0">
            <x v="266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24">
      <pivotArea dataOnly="0" labelOnly="1" outline="0" fieldPosition="0">
        <references count="5">
          <reference field="22" count="1" selected="0">
            <x v="266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25">
      <pivotArea dataOnly="0" labelOnly="1" outline="0" fieldPosition="0">
        <references count="5">
          <reference field="22" count="1" selected="0">
            <x v="267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3"/>
          </reference>
          <reference field="33" count="1">
            <x v="190"/>
          </reference>
        </references>
      </pivotArea>
    </format>
    <format dxfId="12626">
      <pivotArea dataOnly="0" labelOnly="1" outline="0" fieldPosition="0">
        <references count="5">
          <reference field="22" count="1" selected="0">
            <x v="267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3"/>
          </reference>
          <reference field="33" count="1">
            <x v="190"/>
          </reference>
        </references>
      </pivotArea>
    </format>
    <format dxfId="12627">
      <pivotArea dataOnly="0" labelOnly="1" outline="0" fieldPosition="0">
        <references count="5">
          <reference field="22" count="1" selected="0">
            <x v="267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3"/>
          </reference>
          <reference field="33" count="1">
            <x v="190"/>
          </reference>
        </references>
      </pivotArea>
    </format>
    <format dxfId="12628">
      <pivotArea dataOnly="0" labelOnly="1" outline="0" fieldPosition="0">
        <references count="5">
          <reference field="22" count="1" selected="0">
            <x v="267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3"/>
          </reference>
          <reference field="33" count="1">
            <x v="190"/>
          </reference>
        </references>
      </pivotArea>
    </format>
    <format dxfId="12629">
      <pivotArea dataOnly="0" labelOnly="1" outline="0" fieldPosition="0">
        <references count="5">
          <reference field="22" count="1" selected="0">
            <x v="267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3"/>
          </reference>
          <reference field="33" count="1">
            <x v="190"/>
          </reference>
        </references>
      </pivotArea>
    </format>
    <format dxfId="12630">
      <pivotArea dataOnly="0" labelOnly="1" outline="0" fieldPosition="0">
        <references count="5">
          <reference field="22" count="1" selected="0">
            <x v="268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1">
      <pivotArea dataOnly="0" labelOnly="1" outline="0" fieldPosition="0">
        <references count="5">
          <reference field="22" count="1" selected="0">
            <x v="269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2">
      <pivotArea dataOnly="0" labelOnly="1" outline="0" fieldPosition="0">
        <references count="5">
          <reference field="22" count="1" selected="0">
            <x v="269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3">
      <pivotArea dataOnly="0" labelOnly="1" outline="0" fieldPosition="0">
        <references count="5">
          <reference field="22" count="1" selected="0">
            <x v="269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4">
      <pivotArea dataOnly="0" labelOnly="1" outline="0" fieldPosition="0">
        <references count="5">
          <reference field="22" count="1" selected="0">
            <x v="269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5">
      <pivotArea dataOnly="0" labelOnly="1" outline="0" fieldPosition="0">
        <references count="5">
          <reference field="22" count="1" selected="0">
            <x v="270"/>
          </reference>
          <reference field="25" count="1" selected="0">
            <x v="51"/>
          </reference>
          <reference field="26" count="1" selected="0">
            <x v="12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36">
      <pivotArea dataOnly="0" labelOnly="1" outline="0" fieldPosition="0">
        <references count="5">
          <reference field="22" count="1" selected="0">
            <x v="271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3"/>
          </reference>
          <reference field="33" count="1">
            <x v="191"/>
          </reference>
        </references>
      </pivotArea>
    </format>
    <format dxfId="12637">
      <pivotArea dataOnly="0" labelOnly="1" outline="0" fieldPosition="0">
        <references count="5">
          <reference field="22" count="1" selected="0">
            <x v="271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3"/>
          </reference>
          <reference field="33" count="1">
            <x v="191"/>
          </reference>
        </references>
      </pivotArea>
    </format>
    <format dxfId="12638">
      <pivotArea dataOnly="0" labelOnly="1" outline="0" fieldPosition="0">
        <references count="5">
          <reference field="22" count="1" selected="0">
            <x v="272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3"/>
          </reference>
          <reference field="33" count="1">
            <x v="193"/>
          </reference>
        </references>
      </pivotArea>
    </format>
    <format dxfId="12639">
      <pivotArea dataOnly="0" labelOnly="1" outline="0" fieldPosition="0">
        <references count="5">
          <reference field="22" count="1" selected="0">
            <x v="272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3"/>
          </reference>
          <reference field="33" count="1">
            <x v="193"/>
          </reference>
        </references>
      </pivotArea>
    </format>
    <format dxfId="12640">
      <pivotArea dataOnly="0" labelOnly="1" outline="0" fieldPosition="0">
        <references count="5">
          <reference field="22" count="1" selected="0">
            <x v="272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3"/>
          </reference>
          <reference field="33" count="1">
            <x v="193"/>
          </reference>
        </references>
      </pivotArea>
    </format>
    <format dxfId="12641">
      <pivotArea dataOnly="0" labelOnly="1" outline="0" fieldPosition="0">
        <references count="5">
          <reference field="22" count="1" selected="0">
            <x v="272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3"/>
          </reference>
          <reference field="33" count="1">
            <x v="193"/>
          </reference>
        </references>
      </pivotArea>
    </format>
    <format dxfId="12642">
      <pivotArea dataOnly="0" labelOnly="1" outline="0" fieldPosition="0">
        <references count="5">
          <reference field="22" count="1" selected="0">
            <x v="27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43">
      <pivotArea dataOnly="0" labelOnly="1" outline="0" fieldPosition="0">
        <references count="5">
          <reference field="22" count="1" selected="0">
            <x v="274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23"/>
          </reference>
          <reference field="33" count="1">
            <x v="194"/>
          </reference>
        </references>
      </pivotArea>
    </format>
    <format dxfId="12644">
      <pivotArea dataOnly="0" labelOnly="1" outline="0" fieldPosition="0">
        <references count="5">
          <reference field="22" count="1" selected="0">
            <x v="274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23"/>
          </reference>
          <reference field="33" count="1">
            <x v="194"/>
          </reference>
        </references>
      </pivotArea>
    </format>
    <format dxfId="12645">
      <pivotArea dataOnly="0" labelOnly="1" outline="0" fieldPosition="0">
        <references count="5">
          <reference field="22" count="1" selected="0">
            <x v="274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23"/>
          </reference>
          <reference field="33" count="1">
            <x v="194"/>
          </reference>
        </references>
      </pivotArea>
    </format>
    <format dxfId="12646">
      <pivotArea dataOnly="0" labelOnly="1" outline="0" fieldPosition="0">
        <references count="5">
          <reference field="22" count="1" selected="0">
            <x v="275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3"/>
          </reference>
          <reference field="33" count="1">
            <x v="192"/>
          </reference>
        </references>
      </pivotArea>
    </format>
    <format dxfId="12647">
      <pivotArea dataOnly="0" labelOnly="1" outline="0" fieldPosition="0">
        <references count="5">
          <reference field="22" count="1" selected="0">
            <x v="276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48">
      <pivotArea dataOnly="0" labelOnly="1" outline="0" fieldPosition="0">
        <references count="5">
          <reference field="22" count="1" selected="0">
            <x v="276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49">
      <pivotArea dataOnly="0" labelOnly="1" outline="0" fieldPosition="0">
        <references count="5">
          <reference field="22" count="1" selected="0">
            <x v="276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23"/>
          </reference>
          <reference field="33" count="1">
            <x v="189"/>
          </reference>
        </references>
      </pivotArea>
    </format>
    <format dxfId="12650">
      <pivotArea dataOnly="0" labelOnly="1" outline="0" fieldPosition="0">
        <references count="5">
          <reference field="22" count="1" selected="0">
            <x v="277"/>
          </reference>
          <reference field="25" count="1" selected="0">
            <x v="33"/>
          </reference>
          <reference field="26" count="1" selected="0">
            <x v="7"/>
          </reference>
          <reference field="29" count="1" selected="0">
            <x v="23"/>
          </reference>
          <reference field="33" count="1">
            <x v="231"/>
          </reference>
        </references>
      </pivotArea>
    </format>
    <format dxfId="12651">
      <pivotArea dataOnly="0" labelOnly="1" outline="0" fieldPosition="0">
        <references count="5">
          <reference field="22" count="1" selected="0">
            <x v="278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4"/>
          </reference>
          <reference field="33" count="1">
            <x v="195"/>
          </reference>
        </references>
      </pivotArea>
    </format>
    <format dxfId="12652">
      <pivotArea dataOnly="0" labelOnly="1" outline="0" fieldPosition="0">
        <references count="5">
          <reference field="22" count="1" selected="0">
            <x v="278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4"/>
          </reference>
          <reference field="33" count="1">
            <x v="195"/>
          </reference>
        </references>
      </pivotArea>
    </format>
    <format dxfId="12653">
      <pivotArea dataOnly="0" labelOnly="1" outline="0" fieldPosition="0">
        <references count="5">
          <reference field="22" count="1" selected="0">
            <x v="279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54">
      <pivotArea dataOnly="0" labelOnly="1" outline="0" fieldPosition="0">
        <references count="5">
          <reference field="22" count="1" selected="0">
            <x v="279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55">
      <pivotArea dataOnly="0" labelOnly="1" outline="0" fieldPosition="0">
        <references count="5">
          <reference field="22" count="1" selected="0">
            <x v="280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4"/>
          </reference>
          <reference field="33" count="1">
            <x v="198"/>
          </reference>
        </references>
      </pivotArea>
    </format>
    <format dxfId="12656">
      <pivotArea dataOnly="0" labelOnly="1" outline="0" fieldPosition="0">
        <references count="5">
          <reference field="22" count="1" selected="0">
            <x v="280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4"/>
          </reference>
          <reference field="33" count="1">
            <x v="198"/>
          </reference>
        </references>
      </pivotArea>
    </format>
    <format dxfId="12657">
      <pivotArea dataOnly="0" labelOnly="1" outline="0" fieldPosition="0">
        <references count="5">
          <reference field="22" count="1" selected="0">
            <x v="280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4"/>
          </reference>
          <reference field="33" count="1">
            <x v="198"/>
          </reference>
        </references>
      </pivotArea>
    </format>
    <format dxfId="12658">
      <pivotArea dataOnly="0" labelOnly="1" outline="0" fieldPosition="0">
        <references count="5">
          <reference field="22" count="1" selected="0">
            <x v="280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4"/>
          </reference>
          <reference field="33" count="1">
            <x v="198"/>
          </reference>
        </references>
      </pivotArea>
    </format>
    <format dxfId="12659">
      <pivotArea dataOnly="0" labelOnly="1" outline="0" fieldPosition="0">
        <references count="5">
          <reference field="22" count="1" selected="0">
            <x v="281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4"/>
          </reference>
          <reference field="33" count="1">
            <x v="197"/>
          </reference>
        </references>
      </pivotArea>
    </format>
    <format dxfId="12660">
      <pivotArea dataOnly="0" labelOnly="1" outline="0" fieldPosition="0">
        <references count="5">
          <reference field="22" count="1" selected="0">
            <x v="281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4"/>
          </reference>
          <reference field="33" count="1">
            <x v="197"/>
          </reference>
        </references>
      </pivotArea>
    </format>
    <format dxfId="12661">
      <pivotArea dataOnly="0" labelOnly="1" outline="0" fieldPosition="0">
        <references count="5">
          <reference field="22" count="1" selected="0">
            <x v="281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4"/>
          </reference>
          <reference field="33" count="1">
            <x v="197"/>
          </reference>
        </references>
      </pivotArea>
    </format>
    <format dxfId="12662">
      <pivotArea dataOnly="0" labelOnly="1" outline="0" fieldPosition="0">
        <references count="5">
          <reference field="22" count="1" selected="0">
            <x v="281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4"/>
          </reference>
          <reference field="33" count="1">
            <x v="197"/>
          </reference>
        </references>
      </pivotArea>
    </format>
    <format dxfId="12663">
      <pivotArea dataOnly="0" labelOnly="1" outline="0" fieldPosition="0">
        <references count="5">
          <reference field="22" count="1" selected="0">
            <x v="282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4">
      <pivotArea dataOnly="0" labelOnly="1" outline="0" fieldPosition="0">
        <references count="5">
          <reference field="22" count="1" selected="0">
            <x v="282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5">
      <pivotArea dataOnly="0" labelOnly="1" outline="0" fieldPosition="0">
        <references count="5">
          <reference field="22" count="1" selected="0">
            <x v="282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6">
      <pivotArea dataOnly="0" labelOnly="1" outline="0" fieldPosition="0">
        <references count="5">
          <reference field="22" count="1" selected="0">
            <x v="282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7">
      <pivotArea dataOnly="0" labelOnly="1" outline="0" fieldPosition="0">
        <references count="5">
          <reference field="22" count="1" selected="0">
            <x v="282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8">
      <pivotArea dataOnly="0" labelOnly="1" outline="0" fieldPosition="0">
        <references count="5">
          <reference field="22" count="1" selected="0">
            <x v="283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69">
      <pivotArea dataOnly="0" labelOnly="1" outline="0" fieldPosition="0">
        <references count="5">
          <reference field="22" count="1" selected="0">
            <x v="283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0">
      <pivotArea dataOnly="0" labelOnly="1" outline="0" fieldPosition="0">
        <references count="5">
          <reference field="22" count="1" selected="0">
            <x v="284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1">
      <pivotArea dataOnly="0" labelOnly="1" outline="0" fieldPosition="0">
        <references count="5">
          <reference field="22" count="1" selected="0">
            <x v="284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2">
      <pivotArea dataOnly="0" labelOnly="1" outline="0" fieldPosition="0">
        <references count="5">
          <reference field="22" count="1" selected="0">
            <x v="284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3">
      <pivotArea dataOnly="0" labelOnly="1" outline="0" fieldPosition="0">
        <references count="5">
          <reference field="22" count="1" selected="0">
            <x v="285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4">
      <pivotArea dataOnly="0" labelOnly="1" outline="0" fieldPosition="0">
        <references count="5">
          <reference field="22" count="1" selected="0">
            <x v="286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5">
      <pivotArea dataOnly="0" labelOnly="1" outline="0" fieldPosition="0">
        <references count="5">
          <reference field="22" count="1" selected="0">
            <x v="286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6">
      <pivotArea dataOnly="0" labelOnly="1" outline="0" fieldPosition="0">
        <references count="5">
          <reference field="22" count="1" selected="0">
            <x v="286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7">
      <pivotArea dataOnly="0" labelOnly="1" outline="0" fieldPosition="0">
        <references count="5">
          <reference field="22" count="1" selected="0">
            <x v="287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8">
      <pivotArea dataOnly="0" labelOnly="1" outline="0" fieldPosition="0">
        <references count="5">
          <reference field="22" count="1" selected="0">
            <x v="288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4"/>
          </reference>
          <reference field="33" count="1">
            <x v="196"/>
          </reference>
        </references>
      </pivotArea>
    </format>
    <format dxfId="12679">
      <pivotArea dataOnly="0" labelOnly="1" outline="0" fieldPosition="0">
        <references count="5">
          <reference field="22" count="1" selected="0">
            <x v="289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5"/>
          </reference>
          <reference field="33" count="1">
            <x v="234"/>
          </reference>
        </references>
      </pivotArea>
    </format>
    <format dxfId="12680">
      <pivotArea dataOnly="0" labelOnly="1" outline="0" fieldPosition="0">
        <references count="5">
          <reference field="22" count="1" selected="0">
            <x v="290"/>
          </reference>
          <reference field="25" count="1" selected="0">
            <x v="33"/>
          </reference>
          <reference field="26" count="1" selected="0">
            <x v="4"/>
          </reference>
          <reference field="29" count="1" selected="0">
            <x v="25"/>
          </reference>
          <reference field="33" count="1">
            <x v="233"/>
          </reference>
        </references>
      </pivotArea>
    </format>
    <format dxfId="12681">
      <pivotArea dataOnly="0" labelOnly="1" outline="0" fieldPosition="0">
        <references count="5">
          <reference field="22" count="1" selected="0">
            <x v="291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682">
      <pivotArea dataOnly="0" labelOnly="1" outline="0" fieldPosition="0">
        <references count="5">
          <reference field="22" count="1" selected="0">
            <x v="291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683">
      <pivotArea dataOnly="0" labelOnly="1" outline="0" fieldPosition="0">
        <references count="5">
          <reference field="22" count="1" selected="0">
            <x v="291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684">
      <pivotArea dataOnly="0" labelOnly="1" outline="0" fieldPosition="0">
        <references count="5">
          <reference field="22" count="1" selected="0">
            <x v="292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85">
      <pivotArea dataOnly="0" labelOnly="1" outline="0" fieldPosition="0">
        <references count="5">
          <reference field="22" count="1" selected="0">
            <x v="292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86">
      <pivotArea dataOnly="0" labelOnly="1" outline="0" fieldPosition="0">
        <references count="5">
          <reference field="22" count="1" selected="0">
            <x v="292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87">
      <pivotArea dataOnly="0" labelOnly="1" outline="0" fieldPosition="0">
        <references count="5">
          <reference field="22" count="1" selected="0">
            <x v="292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88">
      <pivotArea dataOnly="0" labelOnly="1" outline="0" fieldPosition="0">
        <references count="5">
          <reference field="22" count="1" selected="0">
            <x v="293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89">
      <pivotArea dataOnly="0" labelOnly="1" outline="0" fieldPosition="0">
        <references count="5">
          <reference field="22" count="1" selected="0">
            <x v="293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90">
      <pivotArea dataOnly="0" labelOnly="1" outline="0" fieldPosition="0">
        <references count="5">
          <reference field="22" count="1" selected="0">
            <x v="294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5"/>
          </reference>
          <reference field="33" count="1">
            <x v="202"/>
          </reference>
        </references>
      </pivotArea>
    </format>
    <format dxfId="12691">
      <pivotArea dataOnly="0" labelOnly="1" outline="0" fieldPosition="0">
        <references count="5">
          <reference field="22" count="1" selected="0">
            <x v="294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5"/>
          </reference>
          <reference field="33" count="1">
            <x v="202"/>
          </reference>
        </references>
      </pivotArea>
    </format>
    <format dxfId="12692">
      <pivotArea dataOnly="0" labelOnly="1" outline="0" fieldPosition="0">
        <references count="5">
          <reference field="22" count="1" selected="0">
            <x v="295"/>
          </reference>
          <reference field="25" count="1" selected="0">
            <x v="52"/>
          </reference>
          <reference field="26" count="1" selected="0">
            <x v="12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693">
      <pivotArea dataOnly="0" labelOnly="1" outline="0" fieldPosition="0">
        <references count="5">
          <reference field="22" count="1" selected="0">
            <x v="296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694">
      <pivotArea dataOnly="0" labelOnly="1" outline="0" fieldPosition="0">
        <references count="5">
          <reference field="22" count="1" selected="0">
            <x v="296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695">
      <pivotArea dataOnly="0" labelOnly="1" outline="0" fieldPosition="0">
        <references count="5">
          <reference field="22" count="1" selected="0">
            <x v="296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696">
      <pivotArea dataOnly="0" labelOnly="1" outline="0" fieldPosition="0">
        <references count="5">
          <reference field="22" count="1" selected="0">
            <x v="297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697">
      <pivotArea dataOnly="0" labelOnly="1" outline="0" fieldPosition="0">
        <references count="5">
          <reference field="22" count="1" selected="0">
            <x v="298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698">
      <pivotArea dataOnly="0" labelOnly="1" outline="0" fieldPosition="0">
        <references count="5">
          <reference field="22" count="1" selected="0">
            <x v="298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699">
      <pivotArea dataOnly="0" labelOnly="1" outline="0" fieldPosition="0">
        <references count="5">
          <reference field="22" count="1" selected="0">
            <x v="298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5"/>
          </reference>
          <reference field="33" count="1">
            <x v="199"/>
          </reference>
        </references>
      </pivotArea>
    </format>
    <format dxfId="12700">
      <pivotArea dataOnly="0" labelOnly="1" outline="0" fieldPosition="0">
        <references count="5">
          <reference field="22" count="1" selected="0">
            <x v="299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1">
      <pivotArea dataOnly="0" labelOnly="1" outline="0" fieldPosition="0">
        <references count="5">
          <reference field="22" count="1" selected="0">
            <x v="299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2">
      <pivotArea dataOnly="0" labelOnly="1" outline="0" fieldPosition="0">
        <references count="5">
          <reference field="22" count="1" selected="0">
            <x v="299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3">
      <pivotArea dataOnly="0" labelOnly="1" outline="0" fieldPosition="0">
        <references count="5">
          <reference field="22" count="1" selected="0">
            <x v="299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4">
      <pivotArea dataOnly="0" labelOnly="1" outline="0" fieldPosition="0">
        <references count="5">
          <reference field="22" count="1" selected="0">
            <x v="299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5">
      <pivotArea dataOnly="0" labelOnly="1" outline="0" fieldPosition="0">
        <references count="5">
          <reference field="22" count="1" selected="0">
            <x v="300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6">
      <pivotArea dataOnly="0" labelOnly="1" outline="0" fieldPosition="0">
        <references count="5">
          <reference field="22" count="1" selected="0">
            <x v="300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5"/>
          </reference>
          <reference field="33" count="1">
            <x v="200"/>
          </reference>
        </references>
      </pivotArea>
    </format>
    <format dxfId="12707">
      <pivotArea dataOnly="0" labelOnly="1" outline="0" fieldPosition="0">
        <references count="5">
          <reference field="22" count="1" selected="0">
            <x v="301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708">
      <pivotArea dataOnly="0" labelOnly="1" outline="0" fieldPosition="0">
        <references count="5">
          <reference field="22" count="1" selected="0">
            <x v="301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709">
      <pivotArea dataOnly="0" labelOnly="1" outline="0" fieldPosition="0">
        <references count="5">
          <reference field="22" count="1" selected="0">
            <x v="301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25"/>
          </reference>
          <reference field="33" count="1">
            <x v="201"/>
          </reference>
        </references>
      </pivotArea>
    </format>
    <format dxfId="12710">
      <pivotArea dataOnly="0" labelOnly="1" outline="0" fieldPosition="0">
        <references count="5">
          <reference field="22" count="1" selected="0">
            <x v="302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5"/>
          </reference>
          <reference field="33" count="1">
            <x v="203"/>
          </reference>
        </references>
      </pivotArea>
    </format>
    <format dxfId="12711">
      <pivotArea dataOnly="0" labelOnly="1" outline="0" fieldPosition="0">
        <references count="5">
          <reference field="22" count="1" selected="0">
            <x v="303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6"/>
          </reference>
          <reference field="33" count="1">
            <x v="206"/>
          </reference>
        </references>
      </pivotArea>
    </format>
    <format dxfId="12712">
      <pivotArea dataOnly="0" labelOnly="1" outline="0" fieldPosition="0">
        <references count="5">
          <reference field="22" count="1" selected="0">
            <x v="303"/>
          </reference>
          <reference field="25" count="1" selected="0">
            <x v="53"/>
          </reference>
          <reference field="26" count="1" selected="0">
            <x v="10"/>
          </reference>
          <reference field="29" count="1" selected="0">
            <x v="26"/>
          </reference>
          <reference field="33" count="1">
            <x v="206"/>
          </reference>
        </references>
      </pivotArea>
    </format>
    <format dxfId="12713">
      <pivotArea dataOnly="0" labelOnly="1" outline="0" fieldPosition="0">
        <references count="5">
          <reference field="22" count="1" selected="0">
            <x v="303"/>
          </reference>
          <reference field="25" count="1" selected="0">
            <x v="54"/>
          </reference>
          <reference field="26" count="1" selected="0">
            <x v="10"/>
          </reference>
          <reference field="29" count="1" selected="0">
            <x v="26"/>
          </reference>
          <reference field="33" count="1">
            <x v="206"/>
          </reference>
        </references>
      </pivotArea>
    </format>
    <format dxfId="12714">
      <pivotArea dataOnly="0" labelOnly="1" outline="0" fieldPosition="0">
        <references count="5">
          <reference field="22" count="1" selected="0">
            <x v="304"/>
          </reference>
          <reference field="25" count="1" selected="0">
            <x v="27"/>
          </reference>
          <reference field="26" count="1" selected="0">
            <x v="9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15">
      <pivotArea dataOnly="0" labelOnly="1" outline="0" fieldPosition="0">
        <references count="5">
          <reference field="22" count="1" selected="0">
            <x v="304"/>
          </reference>
          <reference field="25" count="1" selected="0">
            <x v="28"/>
          </reference>
          <reference field="26" count="1" selected="0">
            <x v="9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16">
      <pivotArea dataOnly="0" labelOnly="1" outline="0" fieldPosition="0">
        <references count="5">
          <reference field="22" count="1" selected="0">
            <x v="305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6"/>
          </reference>
          <reference field="33" count="1">
            <x v="205"/>
          </reference>
        </references>
      </pivotArea>
    </format>
    <format dxfId="12717">
      <pivotArea dataOnly="0" labelOnly="1" outline="0" fieldPosition="0">
        <references count="5">
          <reference field="22" count="1" selected="0">
            <x v="305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6"/>
          </reference>
          <reference field="33" count="1">
            <x v="205"/>
          </reference>
        </references>
      </pivotArea>
    </format>
    <format dxfId="12718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45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19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20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21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22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23">
      <pivotArea dataOnly="0" labelOnly="1" outline="0" fieldPosition="0">
        <references count="5">
          <reference field="22" count="1" selected="0">
            <x v="306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6"/>
          </reference>
          <reference field="33" count="1">
            <x v="207"/>
          </reference>
        </references>
      </pivotArea>
    </format>
    <format dxfId="12724">
      <pivotArea dataOnly="0" labelOnly="1" outline="0" fieldPosition="0">
        <references count="5">
          <reference field="22" count="1" selected="0">
            <x v="307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6"/>
          </reference>
          <reference field="33" count="1">
            <x v="208"/>
          </reference>
        </references>
      </pivotArea>
    </format>
    <format dxfId="12725">
      <pivotArea dataOnly="0" labelOnly="1" outline="0" fieldPosition="0">
        <references count="5">
          <reference field="22" count="1" selected="0">
            <x v="307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6"/>
          </reference>
          <reference field="33" count="1">
            <x v="208"/>
          </reference>
        </references>
      </pivotArea>
    </format>
    <format dxfId="12726">
      <pivotArea dataOnly="0" labelOnly="1" outline="0" fieldPosition="0">
        <references count="5">
          <reference field="22" count="1" selected="0">
            <x v="307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6"/>
          </reference>
          <reference field="33" count="1">
            <x v="208"/>
          </reference>
        </references>
      </pivotArea>
    </format>
    <format dxfId="12727">
      <pivotArea dataOnly="0" labelOnly="1" outline="0" fieldPosition="0">
        <references count="5">
          <reference field="22" count="1" selected="0">
            <x v="307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6"/>
          </reference>
          <reference field="33" count="1">
            <x v="208"/>
          </reference>
        </references>
      </pivotArea>
    </format>
    <format dxfId="12728">
      <pivotArea dataOnly="0" labelOnly="1" outline="0" fieldPosition="0">
        <references count="5">
          <reference field="22" count="1" selected="0">
            <x v="308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6"/>
          </reference>
          <reference field="33" count="1">
            <x v="209"/>
          </reference>
        </references>
      </pivotArea>
    </format>
    <format dxfId="12729">
      <pivotArea dataOnly="0" labelOnly="1" outline="0" fieldPosition="0">
        <references count="5">
          <reference field="22" count="1" selected="0">
            <x v="308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6"/>
          </reference>
          <reference field="33" count="1">
            <x v="209"/>
          </reference>
        </references>
      </pivotArea>
    </format>
    <format dxfId="12730">
      <pivotArea dataOnly="0" labelOnly="1" outline="0" fieldPosition="0">
        <references count="5">
          <reference field="22" count="1" selected="0">
            <x v="309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6"/>
          </reference>
          <reference field="33" count="1">
            <x v="212"/>
          </reference>
        </references>
      </pivotArea>
    </format>
    <format dxfId="12731">
      <pivotArea dataOnly="0" labelOnly="1" outline="0" fieldPosition="0">
        <references count="5">
          <reference field="22" count="1" selected="0">
            <x v="309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6"/>
          </reference>
          <reference field="33" count="1">
            <x v="212"/>
          </reference>
        </references>
      </pivotArea>
    </format>
    <format dxfId="12732">
      <pivotArea dataOnly="0" labelOnly="1" outline="0" fieldPosition="0">
        <references count="5">
          <reference field="22" count="1" selected="0">
            <x v="309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6"/>
          </reference>
          <reference field="33" count="1">
            <x v="212"/>
          </reference>
        </references>
      </pivotArea>
    </format>
    <format dxfId="12733">
      <pivotArea dataOnly="0" labelOnly="1" outline="0" fieldPosition="0">
        <references count="5">
          <reference field="22" count="1" selected="0">
            <x v="309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6"/>
          </reference>
          <reference field="33" count="1">
            <x v="212"/>
          </reference>
        </references>
      </pivotArea>
    </format>
    <format dxfId="12734">
      <pivotArea dataOnly="0" labelOnly="1" outline="0" fieldPosition="0">
        <references count="5">
          <reference field="22" count="1" selected="0">
            <x v="310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35">
      <pivotArea dataOnly="0" labelOnly="1" outline="0" fieldPosition="0">
        <references count="5">
          <reference field="22" count="1" selected="0">
            <x v="310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36">
      <pivotArea dataOnly="0" labelOnly="1" outline="0" fieldPosition="0">
        <references count="5">
          <reference field="22" count="1" selected="0">
            <x v="310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37">
      <pivotArea dataOnly="0" labelOnly="1" outline="0" fieldPosition="0">
        <references count="5">
          <reference field="22" count="1" selected="0">
            <x v="310"/>
          </reference>
          <reference field="25" count="1" selected="0">
            <x v="49"/>
          </reference>
          <reference field="26" count="1" selected="0">
            <x v="3"/>
          </reference>
          <reference field="29" count="1" selected="0">
            <x v="26"/>
          </reference>
          <reference field="33" count="1">
            <x v="204"/>
          </reference>
        </references>
      </pivotArea>
    </format>
    <format dxfId="12738">
      <pivotArea dataOnly="0" labelOnly="1" outline="0" fieldPosition="0">
        <references count="5">
          <reference field="22" count="1" selected="0">
            <x v="311"/>
          </reference>
          <reference field="25" count="1" selected="0">
            <x v="31"/>
          </reference>
          <reference field="26" count="1" selected="0">
            <x v="12"/>
          </reference>
          <reference field="29" count="1" selected="0">
            <x v="26"/>
          </reference>
          <reference field="33" count="1">
            <x v="213"/>
          </reference>
        </references>
      </pivotArea>
    </format>
    <format dxfId="12739">
      <pivotArea dataOnly="0" labelOnly="1" outline="0" fieldPosition="0">
        <references count="5">
          <reference field="22" count="1" selected="0">
            <x v="311"/>
          </reference>
          <reference field="25" count="1" selected="0">
            <x v="32"/>
          </reference>
          <reference field="26" count="1" selected="0">
            <x v="12"/>
          </reference>
          <reference field="29" count="1" selected="0">
            <x v="26"/>
          </reference>
          <reference field="33" count="1">
            <x v="213"/>
          </reference>
        </references>
      </pivotArea>
    </format>
    <format dxfId="12740">
      <pivotArea dataOnly="0" labelOnly="1" outline="0" fieldPosition="0">
        <references count="5">
          <reference field="22" count="1" selected="0">
            <x v="311"/>
          </reference>
          <reference field="25" count="1" selected="0">
            <x v="34"/>
          </reference>
          <reference field="26" count="1" selected="0">
            <x v="12"/>
          </reference>
          <reference field="29" count="1" selected="0">
            <x v="26"/>
          </reference>
          <reference field="33" count="1">
            <x v="213"/>
          </reference>
        </references>
      </pivotArea>
    </format>
    <format dxfId="12741">
      <pivotArea dataOnly="0" labelOnly="1" outline="0" fieldPosition="0">
        <references count="5">
          <reference field="22" count="1" selected="0">
            <x v="312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26"/>
          </reference>
          <reference field="33" count="1">
            <x v="210"/>
          </reference>
        </references>
      </pivotArea>
    </format>
    <format dxfId="12742">
      <pivotArea dataOnly="0" labelOnly="1" outline="0" fieldPosition="0">
        <references count="5">
          <reference field="22" count="1" selected="0">
            <x v="312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26"/>
          </reference>
          <reference field="33" count="1">
            <x v="210"/>
          </reference>
        </references>
      </pivotArea>
    </format>
    <format dxfId="12743">
      <pivotArea dataOnly="0" labelOnly="1" outline="0" fieldPosition="0">
        <references count="5">
          <reference field="22" count="1" selected="0">
            <x v="312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26"/>
          </reference>
          <reference field="33" count="1">
            <x v="210"/>
          </reference>
        </references>
      </pivotArea>
    </format>
    <format dxfId="12744">
      <pivotArea dataOnly="0" labelOnly="1" outline="0" fieldPosition="0">
        <references count="5">
          <reference field="22" count="1" selected="0">
            <x v="31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6"/>
          </reference>
          <reference field="33" count="1">
            <x v="211"/>
          </reference>
        </references>
      </pivotArea>
    </format>
    <format dxfId="12745">
      <pivotArea dataOnly="0" labelOnly="1" outline="0" fieldPosition="0">
        <references count="5">
          <reference field="22" count="1" selected="0">
            <x v="314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6"/>
          </reference>
          <reference field="33" count="1">
            <x v="206"/>
          </reference>
        </references>
      </pivotArea>
    </format>
    <format dxfId="12746">
      <pivotArea dataOnly="0" labelOnly="1" outline="0" fieldPosition="0">
        <references count="5">
          <reference field="22" count="1" selected="0">
            <x v="142"/>
          </reference>
          <reference field="25" count="1" selected="0">
            <x v="30"/>
          </reference>
          <reference field="26" count="1" selected="0">
            <x v="11"/>
          </reference>
          <reference field="29" count="1" selected="0">
            <x v="27"/>
          </reference>
          <reference field="33" count="1">
            <x v="214"/>
          </reference>
        </references>
      </pivotArea>
    </format>
    <format dxfId="12747">
      <pivotArea dataOnly="0" labelOnly="1" outline="0" fieldPosition="0">
        <references count="5">
          <reference field="22" count="1" selected="0">
            <x v="143"/>
          </reference>
          <reference field="25" count="1" selected="0">
            <x v="22"/>
          </reference>
          <reference field="26" count="1" selected="0">
            <x v="7"/>
          </reference>
          <reference field="29" count="1" selected="0">
            <x v="27"/>
          </reference>
          <reference field="33" count="1">
            <x v="220"/>
          </reference>
        </references>
      </pivotArea>
    </format>
    <format dxfId="12748">
      <pivotArea dataOnly="0" labelOnly="1" outline="0" fieldPosition="0">
        <references count="5">
          <reference field="22" count="1" selected="0">
            <x v="144"/>
          </reference>
          <reference field="25" count="1" selected="0">
            <x v="8"/>
          </reference>
          <reference field="26" count="1" selected="0">
            <x v="2"/>
          </reference>
          <reference field="29" count="1" selected="0">
            <x v="27"/>
          </reference>
          <reference field="33" count="1">
            <x v="218"/>
          </reference>
        </references>
      </pivotArea>
    </format>
    <format dxfId="12749">
      <pivotArea dataOnly="0" labelOnly="1" outline="0" fieldPosition="0">
        <references count="5">
          <reference field="22" count="1" selected="0">
            <x v="144"/>
          </reference>
          <reference field="25" count="1" selected="0">
            <x v="9"/>
          </reference>
          <reference field="26" count="1" selected="0">
            <x v="2"/>
          </reference>
          <reference field="29" count="1" selected="0">
            <x v="27"/>
          </reference>
          <reference field="33" count="1">
            <x v="218"/>
          </reference>
        </references>
      </pivotArea>
    </format>
    <format dxfId="12750">
      <pivotArea dataOnly="0" labelOnly="1" outline="0" fieldPosition="0">
        <references count="5">
          <reference field="22" count="1" selected="0">
            <x v="144"/>
          </reference>
          <reference field="25" count="1" selected="0">
            <x v="10"/>
          </reference>
          <reference field="26" count="1" selected="0">
            <x v="2"/>
          </reference>
          <reference field="29" count="1" selected="0">
            <x v="27"/>
          </reference>
          <reference field="33" count="1">
            <x v="218"/>
          </reference>
        </references>
      </pivotArea>
    </format>
    <format dxfId="12751">
      <pivotArea dataOnly="0" labelOnly="1" outline="0" fieldPosition="0">
        <references count="5">
          <reference field="22" count="1" selected="0">
            <x v="144"/>
          </reference>
          <reference field="25" count="1" selected="0">
            <x v="11"/>
          </reference>
          <reference field="26" count="1" selected="0">
            <x v="2"/>
          </reference>
          <reference field="29" count="1" selected="0">
            <x v="27"/>
          </reference>
          <reference field="33" count="1">
            <x v="218"/>
          </reference>
        </references>
      </pivotArea>
    </format>
    <format dxfId="12752">
      <pivotArea dataOnly="0" labelOnly="1" outline="0" fieldPosition="0">
        <references count="5">
          <reference field="22" count="1" selected="0">
            <x v="145"/>
          </reference>
          <reference field="25" count="1" selected="0">
            <x v="5"/>
          </reference>
          <reference field="26" count="1" selected="0">
            <x v="1"/>
          </reference>
          <reference field="29" count="1" selected="0">
            <x v="27"/>
          </reference>
          <reference field="33" count="1">
            <x v="215"/>
          </reference>
        </references>
      </pivotArea>
    </format>
    <format dxfId="12753">
      <pivotArea dataOnly="0" labelOnly="1" outline="0" fieldPosition="0">
        <references count="5">
          <reference field="22" count="1" selected="0">
            <x v="145"/>
          </reference>
          <reference field="25" count="1" selected="0">
            <x v="7"/>
          </reference>
          <reference field="26" count="1" selected="0">
            <x v="1"/>
          </reference>
          <reference field="29" count="1" selected="0">
            <x v="27"/>
          </reference>
          <reference field="33" count="1">
            <x v="215"/>
          </reference>
        </references>
      </pivotArea>
    </format>
    <format dxfId="12754">
      <pivotArea dataOnly="0" labelOnly="1" outline="0" fieldPosition="0">
        <references count="5">
          <reference field="22" count="1" selected="0">
            <x v="146"/>
          </reference>
          <reference field="25" count="1" selected="0">
            <x v="55"/>
          </reference>
          <reference field="26" count="1" selected="0">
            <x v="4"/>
          </reference>
          <reference field="29" count="1" selected="0">
            <x v="27"/>
          </reference>
          <reference field="33" count="1">
            <x v="219"/>
          </reference>
        </references>
      </pivotArea>
    </format>
    <format dxfId="12755">
      <pivotArea dataOnly="0" labelOnly="1" outline="0" fieldPosition="0">
        <references count="5">
          <reference field="22" count="1" selected="0">
            <x v="146"/>
          </reference>
          <reference field="25" count="1" selected="0">
            <x v="15"/>
          </reference>
          <reference field="26" count="1" selected="0">
            <x v="4"/>
          </reference>
          <reference field="29" count="1" selected="0">
            <x v="27"/>
          </reference>
          <reference field="33" count="1">
            <x v="219"/>
          </reference>
        </references>
      </pivotArea>
    </format>
    <format dxfId="12756">
      <pivotArea dataOnly="0" labelOnly="1" outline="0" fieldPosition="0">
        <references count="5">
          <reference field="22" count="1" selected="0">
            <x v="146"/>
          </reference>
          <reference field="25" count="1" selected="0">
            <x v="16"/>
          </reference>
          <reference field="26" count="1" selected="0">
            <x v="4"/>
          </reference>
          <reference field="29" count="1" selected="0">
            <x v="27"/>
          </reference>
          <reference field="33" count="1">
            <x v="219"/>
          </reference>
        </references>
      </pivotArea>
    </format>
    <format dxfId="12757">
      <pivotArea dataOnly="0" labelOnly="1" outline="0" fieldPosition="0">
        <references count="5">
          <reference field="22" count="1" selected="0">
            <x v="146"/>
          </reference>
          <reference field="25" count="1" selected="0">
            <x v="17"/>
          </reference>
          <reference field="26" count="1" selected="0">
            <x v="4"/>
          </reference>
          <reference field="29" count="1" selected="0">
            <x v="27"/>
          </reference>
          <reference field="33" count="1">
            <x v="219"/>
          </reference>
        </references>
      </pivotArea>
    </format>
    <format dxfId="12758">
      <pivotArea dataOnly="0" labelOnly="1" outline="0" fieldPosition="0">
        <references count="5">
          <reference field="22" count="1" selected="0">
            <x v="147"/>
          </reference>
          <reference field="25" count="1" selected="0">
            <x v="0"/>
          </reference>
          <reference field="26" count="1" selected="0">
            <x v="0"/>
          </reference>
          <reference field="29" count="1" selected="0">
            <x v="27"/>
          </reference>
          <reference field="33" count="1">
            <x v="216"/>
          </reference>
        </references>
      </pivotArea>
    </format>
    <format dxfId="12759">
      <pivotArea dataOnly="0" labelOnly="1" outline="0" fieldPosition="0">
        <references count="5">
          <reference field="22" count="1" selected="0">
            <x v="147"/>
          </reference>
          <reference field="25" count="1" selected="0">
            <x v="1"/>
          </reference>
          <reference field="26" count="1" selected="0">
            <x v="0"/>
          </reference>
          <reference field="29" count="1" selected="0">
            <x v="27"/>
          </reference>
          <reference field="33" count="1">
            <x v="216"/>
          </reference>
        </references>
      </pivotArea>
    </format>
    <format dxfId="12760">
      <pivotArea dataOnly="0" labelOnly="1" outline="0" fieldPosition="0">
        <references count="5">
          <reference field="22" count="1" selected="0">
            <x v="147"/>
          </reference>
          <reference field="25" count="1" selected="0">
            <x v="2"/>
          </reference>
          <reference field="26" count="1" selected="0">
            <x v="0"/>
          </reference>
          <reference field="29" count="1" selected="0">
            <x v="27"/>
          </reference>
          <reference field="33" count="1">
            <x v="216"/>
          </reference>
        </references>
      </pivotArea>
    </format>
    <format dxfId="12761">
      <pivotArea dataOnly="0" labelOnly="1" outline="0" fieldPosition="0">
        <references count="5">
          <reference field="22" count="1" selected="0">
            <x v="147"/>
          </reference>
          <reference field="25" count="1" selected="0">
            <x v="3"/>
          </reference>
          <reference field="26" count="1" selected="0">
            <x v="0"/>
          </reference>
          <reference field="29" count="1" selected="0">
            <x v="27"/>
          </reference>
          <reference field="33" count="1">
            <x v="216"/>
          </reference>
        </references>
      </pivotArea>
    </format>
    <format dxfId="12762">
      <pivotArea dataOnly="0" labelOnly="1" outline="0" fieldPosition="0">
        <references count="5">
          <reference field="22" count="1" selected="0">
            <x v="147"/>
          </reference>
          <reference field="25" count="1" selected="0">
            <x v="4"/>
          </reference>
          <reference field="26" count="1" selected="0">
            <x v="0"/>
          </reference>
          <reference field="29" count="1" selected="0">
            <x v="27"/>
          </reference>
          <reference field="33" count="1">
            <x v="216"/>
          </reference>
        </references>
      </pivotArea>
    </format>
    <format dxfId="12763">
      <pivotArea dataOnly="0" labelOnly="1" outline="0" fieldPosition="0">
        <references count="5">
          <reference field="22" count="1" selected="0">
            <x v="148"/>
          </reference>
          <reference field="25" count="1" selected="0">
            <x v="29"/>
          </reference>
          <reference field="26" count="1" selected="0">
            <x v="10"/>
          </reference>
          <reference field="29" count="1" selected="0">
            <x v="27"/>
          </reference>
          <reference field="33" count="1">
            <x v="217"/>
          </reference>
        </references>
      </pivotArea>
    </format>
    <format dxfId="12764">
      <pivotArea dataOnly="0" labelOnly="1" outline="0" fieldPosition="0">
        <references count="5">
          <reference field="22" count="1" selected="0">
            <x v="148"/>
          </reference>
          <reference field="25" count="1" selected="0">
            <x v="37"/>
          </reference>
          <reference field="26" count="1" selected="0">
            <x v="10"/>
          </reference>
          <reference field="29" count="1" selected="0">
            <x v="27"/>
          </reference>
          <reference field="33" count="1">
            <x v="217"/>
          </reference>
        </references>
      </pivotArea>
    </format>
    <format dxfId="12765">
      <pivotArea dataOnly="0" labelOnly="1" outline="0" fieldPosition="0">
        <references count="5">
          <reference field="22" count="1" selected="0">
            <x v="149"/>
          </reference>
          <reference field="25" count="1" selected="0">
            <x v="18"/>
          </reference>
          <reference field="26" count="1" selected="0">
            <x v="5"/>
          </reference>
          <reference field="29" count="1" selected="0">
            <x v="27"/>
          </reference>
          <reference field="33" count="1">
            <x v="222"/>
          </reference>
        </references>
      </pivotArea>
    </format>
    <format dxfId="12766">
      <pivotArea dataOnly="0" labelOnly="1" outline="0" fieldPosition="0">
        <references count="5">
          <reference field="22" count="1" selected="0">
            <x v="149"/>
          </reference>
          <reference field="25" count="1" selected="0">
            <x v="19"/>
          </reference>
          <reference field="26" count="1" selected="0">
            <x v="5"/>
          </reference>
          <reference field="29" count="1" selected="0">
            <x v="27"/>
          </reference>
          <reference field="33" count="1">
            <x v="222"/>
          </reference>
        </references>
      </pivotArea>
    </format>
    <format dxfId="12767">
      <pivotArea dataOnly="0" labelOnly="1" outline="0" fieldPosition="0">
        <references count="5">
          <reference field="22" count="1" selected="0">
            <x v="150"/>
          </reference>
          <reference field="25" count="1" selected="0">
            <x v="12"/>
          </reference>
          <reference field="26" count="1" selected="0">
            <x v="3"/>
          </reference>
          <reference field="29" count="1" selected="0">
            <x v="27"/>
          </reference>
          <reference field="33" count="1">
            <x v="221"/>
          </reference>
        </references>
      </pivotArea>
    </format>
    <format dxfId="12768">
      <pivotArea dataOnly="0" labelOnly="1" outline="0" fieldPosition="0">
        <references count="5">
          <reference field="22" count="1" selected="0">
            <x v="150"/>
          </reference>
          <reference field="25" count="1" selected="0">
            <x v="13"/>
          </reference>
          <reference field="26" count="1" selected="0">
            <x v="3"/>
          </reference>
          <reference field="29" count="1" selected="0">
            <x v="27"/>
          </reference>
          <reference field="33" count="1">
            <x v="221"/>
          </reference>
        </references>
      </pivotArea>
    </format>
    <format dxfId="12769">
      <pivotArea dataOnly="0" labelOnly="1" outline="0" fieldPosition="0">
        <references count="5">
          <reference field="22" count="1" selected="0">
            <x v="150"/>
          </reference>
          <reference field="25" count="1" selected="0">
            <x v="14"/>
          </reference>
          <reference field="26" count="1" selected="0">
            <x v="3"/>
          </reference>
          <reference field="29" count="1" selected="0">
            <x v="27"/>
          </reference>
          <reference field="33" count="1">
            <x v="221"/>
          </reference>
        </references>
      </pivotArea>
    </format>
    <format dxfId="12770">
      <pivotArea dataOnly="0" labelOnly="1" outline="0" fieldPosition="0">
        <references count="5">
          <reference field="22" count="1" selected="0">
            <x v="151"/>
          </reference>
          <reference field="25" count="1" selected="0">
            <x v="23"/>
          </reference>
          <reference field="26" count="1" selected="0">
            <x v="8"/>
          </reference>
          <reference field="29" count="1" selected="0">
            <x v="27"/>
          </reference>
          <reference field="33" count="1">
            <x v="223"/>
          </reference>
        </references>
      </pivotArea>
    </format>
    <format dxfId="12771">
      <pivotArea dataOnly="0" labelOnly="1" outline="0" fieldPosition="0">
        <references count="5">
          <reference field="22" count="1" selected="0">
            <x v="151"/>
          </reference>
          <reference field="25" count="1" selected="0">
            <x v="24"/>
          </reference>
          <reference field="26" count="1" selected="0">
            <x v="8"/>
          </reference>
          <reference field="29" count="1" selected="0">
            <x v="27"/>
          </reference>
          <reference field="33" count="1">
            <x v="223"/>
          </reference>
        </references>
      </pivotArea>
    </format>
    <format dxfId="12772">
      <pivotArea dataOnly="0" labelOnly="1" outline="0" fieldPosition="0">
        <references count="5">
          <reference field="22" count="1" selected="0">
            <x v="151"/>
          </reference>
          <reference field="25" count="1" selected="0">
            <x v="25"/>
          </reference>
          <reference field="26" count="1" selected="0">
            <x v="8"/>
          </reference>
          <reference field="29" count="1" selected="0">
            <x v="27"/>
          </reference>
          <reference field="33" count="1">
            <x v="223"/>
          </reference>
        </references>
      </pivotArea>
    </format>
    <format dxfId="12773">
      <pivotArea dataOnly="0" labelOnly="1" outline="0" fieldPosition="0">
        <references count="5">
          <reference field="22" count="1" selected="0">
            <x v="151"/>
          </reference>
          <reference field="25" count="1" selected="0">
            <x v="26"/>
          </reference>
          <reference field="26" count="1" selected="0">
            <x v="8"/>
          </reference>
          <reference field="29" count="1" selected="0">
            <x v="27"/>
          </reference>
          <reference field="33" count="1">
            <x v="223"/>
          </reference>
        </references>
      </pivotArea>
    </format>
    <format dxfId="12774">
      <pivotArea dataOnly="0" labelOnly="1" outline="0" fieldPosition="0">
        <references count="5">
          <reference field="22" count="1" selected="0">
            <x v="152"/>
          </reference>
          <reference field="25" count="1" selected="0">
            <x v="2"/>
          </reference>
          <reference field="26" count="1" selected="0">
            <x v="17"/>
          </reference>
          <reference field="29" count="1" selected="0">
            <x v="27"/>
          </reference>
          <reference field="33" count="1">
            <x v="227"/>
          </reference>
        </references>
      </pivotArea>
    </format>
    <format dxfId="12775">
      <pivotArea dataOnly="0" labelOnly="1" outline="0" fieldPosition="0">
        <references count="5">
          <reference field="22" count="1" selected="0">
            <x v="152"/>
          </reference>
          <reference field="25" count="1" selected="0">
            <x v="3"/>
          </reference>
          <reference field="26" count="1" selected="0">
            <x v="17"/>
          </reference>
          <reference field="29" count="1" selected="0">
            <x v="27"/>
          </reference>
          <reference field="33" count="1">
            <x v="227"/>
          </reference>
        </references>
      </pivotArea>
    </format>
    <format dxfId="12776">
      <pivotArea dataOnly="0" labelOnly="1" outline="0" fieldPosition="0">
        <references count="5">
          <reference field="22" count="1" selected="0">
            <x v="152"/>
          </reference>
          <reference field="25" count="1" selected="0">
            <x v="4"/>
          </reference>
          <reference field="26" count="1" selected="0">
            <x v="17"/>
          </reference>
          <reference field="29" count="1" selected="0">
            <x v="27"/>
          </reference>
          <reference field="33" count="1">
            <x v="227"/>
          </reference>
        </references>
      </pivotArea>
    </format>
    <format dxfId="12777">
      <pivotArea dataOnly="0" labelOnly="1" outline="0" fieldPosition="0">
        <references count="5">
          <reference field="22" count="1" selected="0">
            <x v="153"/>
          </reference>
          <reference field="25" count="1" selected="0">
            <x v="43"/>
          </reference>
          <reference field="26" count="1" selected="0">
            <x v="14"/>
          </reference>
          <reference field="29" count="1" selected="0">
            <x v="27"/>
          </reference>
          <reference field="33" count="1">
            <x v="218"/>
          </reference>
        </references>
      </pivotArea>
    </format>
    <format dxfId="12778">
      <pivotArea dataOnly="0" labelOnly="1" outline="0" fieldPosition="0">
        <references count="5">
          <reference field="22" count="1" selected="0">
            <x v="154"/>
          </reference>
          <reference field="25" count="1" selected="0">
            <x v="56"/>
          </reference>
          <reference field="26" count="1" selected="0">
            <x v="15"/>
          </reference>
          <reference field="29" count="1" selected="0">
            <x v="27"/>
          </reference>
          <reference field="33" count="1">
            <x v="225"/>
          </reference>
        </references>
      </pivotArea>
    </format>
    <format dxfId="12779">
      <pivotArea dataOnly="0" labelOnly="1" outline="0" fieldPosition="0">
        <references count="5">
          <reference field="22" count="1" selected="0">
            <x v="155"/>
          </reference>
          <reference field="25" count="1" selected="0">
            <x v="43"/>
          </reference>
          <reference field="26" count="1" selected="0">
            <x v="16"/>
          </reference>
          <reference field="29" count="1" selected="0">
            <x v="27"/>
          </reference>
          <reference field="33" count="1">
            <x v="226"/>
          </reference>
        </references>
      </pivotArea>
    </format>
    <format dxfId="12780">
      <pivotArea dataOnly="0" labelOnly="1" outline="0" fieldPosition="0">
        <references count="5">
          <reference field="22" count="1" selected="0">
            <x v="156"/>
          </reference>
          <reference field="25" count="1" selected="0">
            <x v="29"/>
          </reference>
          <reference field="26" count="1" selected="0">
            <x v="18"/>
          </reference>
          <reference field="29" count="1" selected="0">
            <x v="27"/>
          </reference>
          <reference field="33" count="1">
            <x v="228"/>
          </reference>
        </references>
      </pivotArea>
    </format>
    <format dxfId="12781">
      <pivotArea dataOnly="0" labelOnly="1" outline="0" fieldPosition="0">
        <references count="5">
          <reference field="22" count="1" selected="0">
            <x v="156"/>
          </reference>
          <reference field="25" count="1" selected="0">
            <x v="3"/>
          </reference>
          <reference field="26" count="1" selected="0">
            <x v="18"/>
          </reference>
          <reference field="29" count="1" selected="0">
            <x v="27"/>
          </reference>
          <reference field="33" count="1">
            <x v="228"/>
          </reference>
        </references>
      </pivotArea>
    </format>
    <format dxfId="12782">
      <pivotArea dataOnly="0" labelOnly="1" outline="0" fieldPosition="0">
        <references count="5">
          <reference field="22" count="1" selected="0">
            <x v="156"/>
          </reference>
          <reference field="25" count="1" selected="0">
            <x v="4"/>
          </reference>
          <reference field="26" count="1" selected="0">
            <x v="18"/>
          </reference>
          <reference field="29" count="1" selected="0">
            <x v="27"/>
          </reference>
          <reference field="33" count="1">
            <x v="228"/>
          </reference>
        </references>
      </pivotArea>
    </format>
    <format dxfId="12783">
      <pivotArea dataOnly="0" labelOnly="1" outline="0" fieldPosition="0">
        <references count="5">
          <reference field="22" count="1" selected="0">
            <x v="157"/>
          </reference>
          <reference field="25" count="1" selected="0">
            <x v="1"/>
          </reference>
          <reference field="26" count="1" selected="0">
            <x v="6"/>
          </reference>
          <reference field="29" count="1" selected="0">
            <x v="27"/>
          </reference>
          <reference field="33" count="1">
            <x v="224"/>
          </reference>
        </references>
      </pivotArea>
    </format>
    <format dxfId="12784">
      <pivotArea dataOnly="0" labelOnly="1" outline="0" fieldPosition="0">
        <references count="5">
          <reference field="22" count="1" selected="0">
            <x v="157"/>
          </reference>
          <reference field="25" count="1" selected="0">
            <x v="20"/>
          </reference>
          <reference field="26" count="1" selected="0">
            <x v="6"/>
          </reference>
          <reference field="29" count="1" selected="0">
            <x v="27"/>
          </reference>
          <reference field="33" count="1">
            <x v="224"/>
          </reference>
        </references>
      </pivotArea>
    </format>
    <format dxfId="12785">
      <pivotArea dataOnly="0" labelOnly="1" outline="0" fieldPosition="0">
        <references count="5">
          <reference field="22" count="1" selected="0">
            <x v="157"/>
          </reference>
          <reference field="25" count="1" selected="0">
            <x v="21"/>
          </reference>
          <reference field="26" count="1" selected="0">
            <x v="6"/>
          </reference>
          <reference field="29" count="1" selected="0">
            <x v="27"/>
          </reference>
          <reference field="33" count="1">
            <x v="224"/>
          </reference>
        </references>
      </pivotArea>
    </format>
  </formats>
  <pivotHierarchies count="9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0">
        <mp field="35"/>
        <mp field="36"/>
        <mp field="37"/>
        <mp field="38"/>
        <mp field="39"/>
        <mp field="40"/>
        <mp field="41"/>
        <mp field="42"/>
        <mp field="43"/>
        <mp field="44"/>
      </mps>
    </pivotHierarchy>
    <pivotHierarchy/>
    <pivotHierarchy/>
    <pivotHierarchy/>
    <pivotHierarchy/>
    <pivotHierarchy/>
    <pivotHierarchy>
      <mps count="11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T1]"/>
        <member name="[Mensuração do Resultado].[Mensuração do Resultado].[Mensuração do Resultado].&amp;[T2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Não Encontr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7"/>
        <mp field="28"/>
      </mps>
    </pivotHierarchy>
    <pivotHierarchy/>
    <pivotHierarchy>
      <mps count="2">
        <mp field="5"/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30"/>
        <mp field="31"/>
        <mp field="3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5">
    <rowHierarchyUsage hierarchyUsage="304"/>
    <rowHierarchyUsage hierarchyUsage="112"/>
    <rowHierarchyUsage hierarchyUsage="268"/>
    <rowHierarchyUsage hierarchyUsage="292"/>
    <rowHierarchyUsage hierarchyUsage="10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52E03D-ACF6-41E0-8AA5-9465D8DE6F3F}" name="Tabela Dinâmica30" cacheId="744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compact="0" compactData="0" gridDropZones="1" multipleFieldFilters="0" fieldListSortAscending="1">
  <location ref="A10:F840" firstHeaderRow="1" firstDataRow="2" firstDataCol="4" rowPageCount="6" colPageCount="1"/>
  <pivotFields count="33"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ubtotalTop="0" showAll="0" dataSourceSort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ascending" defaultSubtotal="0" defaultAttributeDrillState="1">
      <items count="310">
        <item x="8"/>
        <item x="7"/>
        <item x="91"/>
        <item x="90"/>
        <item x="128"/>
        <item x="130"/>
        <item x="161"/>
        <item x="163"/>
        <item x="162"/>
        <item x="164"/>
        <item x="166"/>
        <item x="160"/>
        <item x="165"/>
        <item x="159"/>
        <item x="124"/>
        <item x="123"/>
        <item x="126"/>
        <item x="125"/>
        <item x="114"/>
        <item x="131"/>
        <item x="282"/>
        <item x="281"/>
        <item x="283"/>
        <item x="69"/>
        <item x="70"/>
        <item x="68"/>
        <item x="71"/>
        <item x="94"/>
        <item x="216"/>
        <item x="173"/>
        <item x="176"/>
        <item x="167"/>
        <item x="186"/>
        <item x="183"/>
        <item x="168"/>
        <item x="187"/>
        <item x="234"/>
        <item x="185"/>
        <item x="233"/>
        <item x="189"/>
        <item x="188"/>
        <item x="184"/>
        <item x="232"/>
        <item x="235"/>
        <item x="302"/>
        <item x="51"/>
        <item x="40"/>
        <item x="50"/>
        <item x="108"/>
        <item x="135"/>
        <item x="158"/>
        <item x="215"/>
        <item x="243"/>
        <item x="244"/>
        <item x="15"/>
        <item x="31"/>
        <item x="32"/>
        <item x="72"/>
        <item x="106"/>
        <item x="119"/>
        <item x="111"/>
        <item x="115"/>
        <item x="298"/>
        <item x="270"/>
        <item x="299"/>
        <item x="127"/>
        <item x="143"/>
        <item x="145"/>
        <item x="140"/>
        <item x="146"/>
        <item x="142"/>
        <item x="144"/>
        <item x="141"/>
        <item x="177"/>
        <item x="198"/>
        <item x="217"/>
        <item x="28"/>
        <item x="27"/>
        <item x="26"/>
        <item x="25"/>
        <item x="29"/>
        <item x="134"/>
        <item x="205"/>
        <item x="204"/>
        <item x="206"/>
        <item x="23"/>
        <item x="24"/>
        <item x="52"/>
        <item x="92"/>
        <item x="96"/>
        <item x="129"/>
        <item x="208"/>
        <item x="242"/>
        <item x="211"/>
        <item x="207"/>
        <item x="209"/>
        <item x="212"/>
        <item x="210"/>
        <item x="14"/>
        <item x="93"/>
        <item x="103"/>
        <item x="104"/>
        <item x="213"/>
        <item x="214"/>
        <item x="264"/>
        <item x="279"/>
        <item x="278"/>
        <item x="280"/>
        <item x="296"/>
        <item x="132"/>
        <item x="265"/>
        <item x="267"/>
        <item x="228"/>
        <item x="192"/>
        <item x="193"/>
        <item x="229"/>
        <item x="230"/>
        <item x="231"/>
        <item x="266"/>
        <item x="297"/>
        <item x="95"/>
        <item x="179"/>
        <item x="169"/>
        <item x="219"/>
        <item x="170"/>
        <item x="178"/>
        <item x="181"/>
        <item x="180"/>
        <item x="256"/>
        <item x="2"/>
        <item x="0"/>
        <item x="1"/>
        <item x="33"/>
        <item x="61"/>
        <item x="113"/>
        <item x="122"/>
        <item x="258"/>
        <item x="259"/>
        <item x="261"/>
        <item x="262"/>
        <item x="260"/>
        <item x="277"/>
        <item x="73"/>
        <item x="79"/>
        <item x="77"/>
        <item x="74"/>
        <item x="78"/>
        <item x="75"/>
        <item x="76"/>
        <item x="82"/>
        <item x="81"/>
        <item x="300"/>
        <item x="308"/>
        <item x="304"/>
        <item x="306"/>
        <item x="307"/>
        <item x="309"/>
        <item x="305"/>
        <item x="84"/>
        <item x="110"/>
        <item x="107"/>
        <item x="116"/>
        <item x="117"/>
        <item x="148"/>
        <item x="150"/>
        <item x="149"/>
        <item x="172"/>
        <item x="227"/>
        <item x="4"/>
        <item x="5"/>
        <item x="6"/>
        <item x="3"/>
        <item x="12"/>
        <item x="10"/>
        <item x="11"/>
        <item x="100"/>
        <item x="155"/>
        <item x="151"/>
        <item x="152"/>
        <item x="190"/>
        <item x="55"/>
        <item x="54"/>
        <item x="53"/>
        <item x="67"/>
        <item x="66"/>
        <item x="102"/>
        <item x="220"/>
        <item x="255"/>
        <item x="254"/>
        <item x="303"/>
        <item x="41"/>
        <item x="42"/>
        <item x="49"/>
        <item x="30"/>
        <item x="48"/>
        <item x="118"/>
        <item x="154"/>
        <item x="203"/>
        <item x="257"/>
        <item x="250"/>
        <item x="247"/>
        <item x="245"/>
        <item x="252"/>
        <item x="246"/>
        <item x="248"/>
        <item x="249"/>
        <item x="251"/>
        <item x="253"/>
        <item x="57"/>
        <item x="60"/>
        <item x="56"/>
        <item x="58"/>
        <item x="59"/>
        <item x="105"/>
        <item x="139"/>
        <item x="202"/>
        <item x="200"/>
        <item x="199"/>
        <item x="201"/>
        <item x="39"/>
        <item x="16"/>
        <item x="9"/>
        <item x="37"/>
        <item x="38"/>
        <item x="13"/>
        <item x="101"/>
        <item x="112"/>
        <item x="137"/>
        <item x="276"/>
        <item x="274"/>
        <item x="275"/>
        <item x="22"/>
        <item x="34"/>
        <item x="83"/>
        <item x="89"/>
        <item x="121"/>
        <item x="120"/>
        <item x="138"/>
        <item x="268"/>
        <item x="226"/>
        <item x="86"/>
        <item x="85"/>
        <item x="87"/>
        <item x="88"/>
        <item x="98"/>
        <item x="97"/>
        <item x="225"/>
        <item x="224"/>
        <item x="221"/>
        <item x="223"/>
        <item x="222"/>
        <item x="20"/>
        <item x="18"/>
        <item x="19"/>
        <item x="17"/>
        <item x="21"/>
        <item x="99"/>
        <item x="147"/>
        <item x="156"/>
        <item x="153"/>
        <item x="157"/>
        <item x="263"/>
        <item x="301"/>
        <item x="36"/>
        <item x="47"/>
        <item x="46"/>
        <item x="45"/>
        <item x="44"/>
        <item x="35"/>
        <item x="43"/>
        <item x="136"/>
        <item x="293"/>
        <item x="294"/>
        <item x="295"/>
        <item x="269"/>
        <item x="292"/>
        <item x="133"/>
        <item x="171"/>
        <item x="175"/>
        <item x="174"/>
        <item x="239"/>
        <item x="237"/>
        <item x="191"/>
        <item x="241"/>
        <item x="238"/>
        <item x="236"/>
        <item x="240"/>
        <item x="273"/>
        <item x="288"/>
        <item x="284"/>
        <item x="285"/>
        <item x="272"/>
        <item x="289"/>
        <item x="271"/>
        <item x="287"/>
        <item x="286"/>
        <item x="291"/>
        <item x="290"/>
        <item x="64"/>
        <item x="62"/>
        <item x="63"/>
        <item x="65"/>
        <item x="80"/>
        <item x="109"/>
        <item x="196"/>
        <item x="197"/>
        <item x="218"/>
        <item x="182"/>
        <item x="195"/>
        <item x="19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ataSourceSort="1" defaultSubtotal="0" showPropTip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9"/>
    <field x="22"/>
    <field x="26"/>
    <field x="25"/>
  </rowFields>
  <rowItems count="829">
    <i>
      <x/>
      <x/>
      <x v="7"/>
      <x v="18"/>
    </i>
    <i r="3">
      <x v="25"/>
    </i>
    <i r="3">
      <x v="27"/>
    </i>
    <i r="1">
      <x v="1"/>
      <x v="3"/>
      <x v="11"/>
    </i>
    <i r="3">
      <x v="13"/>
    </i>
    <i r="3">
      <x v="15"/>
    </i>
    <i r="3">
      <x v="40"/>
    </i>
    <i r="3">
      <x v="45"/>
    </i>
    <i r="1">
      <x v="2"/>
      <x v="2"/>
      <x v="34"/>
    </i>
    <i r="3">
      <x v="37"/>
    </i>
    <i r="3">
      <x v="41"/>
    </i>
    <i r="1">
      <x v="3"/>
      <x/>
      <x v="35"/>
    </i>
    <i r="3">
      <x v="36"/>
    </i>
    <i r="3">
      <x v="38"/>
    </i>
    <i r="3">
      <x v="50"/>
    </i>
    <i r="1">
      <x v="4"/>
      <x v="9"/>
      <x v="9"/>
    </i>
    <i r="3">
      <x v="21"/>
    </i>
    <i r="3">
      <x v="39"/>
    </i>
    <i r="1">
      <x v="5"/>
      <x v="6"/>
      <x v="28"/>
    </i>
    <i r="3">
      <x v="29"/>
    </i>
    <i r="1">
      <x v="6"/>
      <x v="5"/>
      <x v="10"/>
    </i>
    <i r="3">
      <x v="23"/>
    </i>
    <i r="3">
      <x v="44"/>
    </i>
    <i r="3">
      <x v="46"/>
    </i>
    <i r="1">
      <x v="7"/>
      <x v="18"/>
      <x v="14"/>
    </i>
    <i r="1">
      <x v="8"/>
      <x v="1"/>
      <x v="43"/>
    </i>
    <i r="3">
      <x v="48"/>
    </i>
    <i r="1">
      <x v="9"/>
      <x v="10"/>
      <x v="26"/>
    </i>
    <i r="1">
      <x v="10"/>
      <x v="12"/>
      <x v="22"/>
    </i>
    <i r="3">
      <x v="30"/>
    </i>
    <i r="1">
      <x v="11"/>
      <x v="8"/>
      <x v="33"/>
    </i>
    <i r="1">
      <x v="12"/>
      <x v="9"/>
      <x v="9"/>
    </i>
    <i r="3">
      <x v="21"/>
    </i>
    <i r="3">
      <x v="39"/>
    </i>
    <i r="1">
      <x v="13"/>
      <x v="11"/>
      <x v="13"/>
    </i>
    <i r="3">
      <x v="20"/>
    </i>
    <i r="3">
      <x v="32"/>
    </i>
    <i>
      <x v="1"/>
      <x v="14"/>
      <x v="3"/>
      <x v="11"/>
    </i>
    <i r="3">
      <x v="13"/>
    </i>
    <i r="3">
      <x v="15"/>
    </i>
    <i r="3">
      <x v="40"/>
    </i>
    <i r="3">
      <x v="45"/>
    </i>
    <i r="1">
      <x v="15"/>
      <x v="1"/>
      <x v="43"/>
    </i>
    <i r="3">
      <x v="48"/>
    </i>
    <i r="1">
      <x v="16"/>
      <x/>
      <x v="35"/>
    </i>
    <i r="3">
      <x v="36"/>
    </i>
    <i r="3">
      <x v="38"/>
    </i>
    <i r="3">
      <x v="50"/>
    </i>
    <i r="1">
      <x v="17"/>
      <x v="2"/>
      <x v="34"/>
    </i>
    <i r="3">
      <x v="37"/>
    </i>
    <i r="3">
      <x v="41"/>
    </i>
    <i r="1">
      <x v="18"/>
      <x v="7"/>
      <x v="18"/>
    </i>
    <i r="3">
      <x v="27"/>
    </i>
    <i r="1">
      <x v="19"/>
      <x v="6"/>
      <x v="28"/>
    </i>
    <i r="3">
      <x v="29"/>
    </i>
    <i r="1">
      <x v="20"/>
      <x v="12"/>
      <x v="4"/>
    </i>
    <i r="3">
      <x v="30"/>
    </i>
    <i r="1">
      <x v="21"/>
      <x v="5"/>
      <x v="10"/>
    </i>
    <i r="3">
      <x v="23"/>
    </i>
    <i r="3">
      <x v="44"/>
    </i>
    <i r="3">
      <x v="46"/>
    </i>
    <i r="1">
      <x v="22"/>
      <x v="8"/>
      <x v="33"/>
    </i>
    <i>
      <x v="2"/>
      <x v="23"/>
      <x v="1"/>
      <x v="43"/>
    </i>
    <i r="3">
      <x v="48"/>
    </i>
    <i r="1">
      <x v="24"/>
      <x/>
      <x v="35"/>
    </i>
    <i r="3">
      <x v="36"/>
    </i>
    <i r="3">
      <x v="38"/>
    </i>
    <i r="3">
      <x v="50"/>
    </i>
    <i r="1">
      <x v="25"/>
      <x v="3"/>
      <x v="11"/>
    </i>
    <i r="3">
      <x v="13"/>
    </i>
    <i r="3">
      <x v="15"/>
    </i>
    <i r="3">
      <x v="40"/>
    </i>
    <i r="3">
      <x v="45"/>
    </i>
    <i r="1">
      <x v="26"/>
      <x v="2"/>
      <x v="34"/>
    </i>
    <i r="3">
      <x v="37"/>
    </i>
    <i r="3">
      <x v="41"/>
    </i>
    <i r="1">
      <x v="27"/>
      <x v="6"/>
      <x v="28"/>
    </i>
    <i r="3">
      <x v="29"/>
    </i>
    <i r="1">
      <x v="28"/>
      <x v="8"/>
      <x v="33"/>
    </i>
    <i r="1">
      <x v="29"/>
      <x v="10"/>
      <x v="26"/>
    </i>
    <i r="1">
      <x v="30"/>
      <x v="5"/>
      <x v="10"/>
    </i>
    <i r="3">
      <x v="23"/>
    </i>
    <i r="3">
      <x v="44"/>
    </i>
    <i r="3">
      <x v="46"/>
    </i>
    <i>
      <x v="3"/>
      <x v="31"/>
      <x v="8"/>
      <x v="33"/>
    </i>
    <i r="1">
      <x v="32"/>
      <x v="11"/>
      <x v="13"/>
    </i>
    <i r="3">
      <x v="20"/>
    </i>
    <i r="3">
      <x v="32"/>
    </i>
    <i r="1">
      <x v="33"/>
      <x v="1"/>
      <x v="43"/>
    </i>
    <i r="3">
      <x v="48"/>
    </i>
    <i r="1">
      <x v="34"/>
      <x v="9"/>
      <x v="9"/>
    </i>
    <i r="3">
      <x v="21"/>
    </i>
    <i r="3">
      <x v="39"/>
    </i>
    <i r="1">
      <x v="35"/>
      <x/>
      <x v="35"/>
    </i>
    <i r="3">
      <x v="36"/>
    </i>
    <i r="3">
      <x v="38"/>
    </i>
    <i r="3">
      <x v="50"/>
    </i>
    <i r="1">
      <x v="36"/>
      <x v="10"/>
      <x v="26"/>
    </i>
    <i r="1">
      <x v="37"/>
      <x v="2"/>
      <x v="34"/>
    </i>
    <i r="3">
      <x v="37"/>
    </i>
    <i r="3">
      <x v="41"/>
    </i>
    <i r="1">
      <x v="38"/>
      <x v="5"/>
      <x v="10"/>
    </i>
    <i r="3">
      <x v="23"/>
    </i>
    <i r="3">
      <x v="44"/>
    </i>
    <i r="3">
      <x v="46"/>
    </i>
    <i r="1">
      <x v="39"/>
      <x v="3"/>
      <x v="11"/>
    </i>
    <i r="3">
      <x v="13"/>
    </i>
    <i r="3">
      <x v="15"/>
    </i>
    <i r="3">
      <x v="40"/>
    </i>
    <i r="3">
      <x v="45"/>
    </i>
    <i r="1">
      <x v="40"/>
      <x v="7"/>
      <x v="18"/>
    </i>
    <i r="3">
      <x v="27"/>
    </i>
    <i r="1">
      <x v="41"/>
      <x v="18"/>
      <x v="14"/>
    </i>
    <i r="1">
      <x v="42"/>
      <x v="12"/>
      <x v="22"/>
    </i>
    <i r="3">
      <x v="30"/>
    </i>
    <i r="3">
      <x v="51"/>
    </i>
    <i r="1">
      <x v="43"/>
      <x v="6"/>
      <x v="28"/>
    </i>
    <i r="3">
      <x v="29"/>
    </i>
    <i r="1">
      <x v="44"/>
      <x v="9"/>
      <x v="9"/>
    </i>
    <i r="3">
      <x v="21"/>
    </i>
    <i r="3">
      <x v="39"/>
    </i>
    <i>
      <x v="4"/>
      <x v="45"/>
      <x v="1"/>
      <x v="43"/>
    </i>
    <i r="3">
      <x v="48"/>
    </i>
    <i r="1">
      <x v="46"/>
      <x/>
      <x v="35"/>
    </i>
    <i r="3">
      <x v="36"/>
    </i>
    <i r="3">
      <x v="38"/>
    </i>
    <i r="3">
      <x v="50"/>
    </i>
    <i r="1">
      <x v="47"/>
      <x v="2"/>
      <x v="34"/>
    </i>
    <i r="3">
      <x v="37"/>
    </i>
    <i r="3">
      <x v="41"/>
    </i>
    <i r="1">
      <x v="48"/>
      <x v="7"/>
      <x v="18"/>
    </i>
    <i r="3">
      <x v="27"/>
    </i>
    <i r="1">
      <x v="49"/>
      <x v="6"/>
      <x v="28"/>
    </i>
    <i r="3">
      <x v="29"/>
    </i>
    <i r="1">
      <x v="50"/>
      <x v="5"/>
      <x v="10"/>
    </i>
    <i r="3">
      <x v="23"/>
    </i>
    <i r="3">
      <x v="44"/>
    </i>
    <i r="3">
      <x v="46"/>
    </i>
    <i r="1">
      <x v="51"/>
      <x v="3"/>
      <x v="11"/>
    </i>
    <i r="3">
      <x v="13"/>
    </i>
    <i r="3">
      <x v="15"/>
    </i>
    <i r="3">
      <x v="40"/>
    </i>
    <i r="3">
      <x v="45"/>
    </i>
    <i r="1">
      <x v="52"/>
      <x v="9"/>
      <x v="9"/>
    </i>
    <i r="3">
      <x v="21"/>
    </i>
    <i r="3">
      <x v="39"/>
    </i>
    <i r="1">
      <x v="53"/>
      <x v="8"/>
      <x v="33"/>
    </i>
    <i>
      <x v="5"/>
      <x v="54"/>
      <x v="3"/>
      <x v="11"/>
    </i>
    <i r="3">
      <x v="13"/>
    </i>
    <i r="3">
      <x v="15"/>
    </i>
    <i r="3">
      <x v="40"/>
    </i>
    <i r="3">
      <x v="45"/>
    </i>
    <i r="1">
      <x v="55"/>
      <x v="1"/>
      <x v="43"/>
    </i>
    <i r="3">
      <x v="48"/>
    </i>
    <i r="1">
      <x v="56"/>
      <x v="2"/>
      <x v="34"/>
    </i>
    <i r="3">
      <x v="37"/>
    </i>
    <i r="3">
      <x v="41"/>
    </i>
    <i r="1">
      <x v="57"/>
      <x v="18"/>
      <x v="14"/>
    </i>
    <i r="1">
      <x v="58"/>
      <x v="12"/>
      <x v="30"/>
    </i>
    <i r="1">
      <x v="59"/>
      <x v="8"/>
      <x v="33"/>
    </i>
    <i r="1">
      <x v="60"/>
      <x/>
      <x v="6"/>
    </i>
    <i r="3">
      <x v="35"/>
    </i>
    <i r="3">
      <x v="36"/>
    </i>
    <i r="3">
      <x v="38"/>
    </i>
    <i r="3">
      <x v="50"/>
    </i>
    <i r="1">
      <x v="61"/>
      <x v="6"/>
      <x v="28"/>
    </i>
    <i r="3">
      <x v="29"/>
    </i>
    <i r="1">
      <x v="62"/>
      <x v="5"/>
      <x v="10"/>
    </i>
    <i r="3">
      <x v="23"/>
    </i>
    <i r="3">
      <x v="44"/>
    </i>
    <i r="3">
      <x v="46"/>
    </i>
    <i r="1">
      <x v="63"/>
      <x v="9"/>
      <x v="9"/>
    </i>
    <i r="3">
      <x v="21"/>
    </i>
    <i r="3">
      <x v="39"/>
    </i>
    <i r="1">
      <x v="64"/>
      <x v="11"/>
      <x v="13"/>
    </i>
    <i r="3">
      <x v="20"/>
    </i>
    <i r="3">
      <x v="32"/>
    </i>
    <i>
      <x v="6"/>
      <x v="65"/>
      <x v="7"/>
      <x v="18"/>
    </i>
    <i r="3">
      <x v="27"/>
    </i>
    <i r="1">
      <x v="66"/>
      <x/>
      <x v="35"/>
    </i>
    <i r="3">
      <x v="36"/>
    </i>
    <i r="3">
      <x v="38"/>
    </i>
    <i r="3">
      <x v="50"/>
    </i>
    <i r="1">
      <x v="67"/>
      <x v="5"/>
      <x v="10"/>
    </i>
    <i r="3">
      <x v="23"/>
    </i>
    <i r="3">
      <x v="44"/>
    </i>
    <i r="3">
      <x v="46"/>
    </i>
    <i r="1">
      <x v="68"/>
      <x v="6"/>
      <x v="28"/>
    </i>
    <i r="3">
      <x v="29"/>
    </i>
    <i r="1">
      <x v="69"/>
      <x v="18"/>
      <x v="14"/>
    </i>
    <i r="1">
      <x v="70"/>
      <x v="2"/>
      <x v="34"/>
    </i>
    <i r="3">
      <x v="37"/>
    </i>
    <i r="3">
      <x v="41"/>
    </i>
    <i r="1">
      <x v="71"/>
      <x v="1"/>
      <x v="43"/>
    </i>
    <i r="3">
      <x v="48"/>
    </i>
    <i r="1">
      <x v="72"/>
      <x v="3"/>
      <x v="11"/>
    </i>
    <i r="3">
      <x v="13"/>
    </i>
    <i r="3">
      <x v="15"/>
    </i>
    <i r="3">
      <x v="40"/>
    </i>
    <i r="3">
      <x v="45"/>
    </i>
    <i r="1">
      <x v="73"/>
      <x v="8"/>
      <x v="33"/>
    </i>
    <i r="1">
      <x v="74"/>
      <x v="9"/>
      <x v="9"/>
    </i>
    <i r="3">
      <x v="21"/>
    </i>
    <i r="3">
      <x v="39"/>
    </i>
    <i r="1">
      <x v="75"/>
      <x v="10"/>
      <x v="26"/>
    </i>
    <i>
      <x v="7"/>
      <x v="76"/>
      <x v="1"/>
      <x v="40"/>
    </i>
    <i r="3">
      <x v="43"/>
    </i>
    <i r="3">
      <x v="48"/>
    </i>
    <i r="1">
      <x v="77"/>
      <x/>
      <x v="35"/>
    </i>
    <i r="3">
      <x v="36"/>
    </i>
    <i r="3">
      <x v="38"/>
    </i>
    <i r="3">
      <x v="50"/>
    </i>
    <i r="1">
      <x v="78"/>
      <x v="7"/>
      <x v="18"/>
    </i>
    <i r="3">
      <x v="27"/>
    </i>
    <i r="1">
      <x v="79"/>
      <x v="3"/>
      <x v="11"/>
    </i>
    <i r="3">
      <x v="13"/>
    </i>
    <i r="3">
      <x v="15"/>
    </i>
    <i r="3">
      <x v="40"/>
    </i>
    <i r="3">
      <x v="45"/>
    </i>
    <i r="1">
      <x v="80"/>
      <x v="2"/>
      <x v="34"/>
    </i>
    <i r="3">
      <x v="37"/>
    </i>
    <i r="3">
      <x v="41"/>
    </i>
    <i r="1">
      <x v="81"/>
      <x v="6"/>
      <x v="28"/>
    </i>
    <i r="3">
      <x v="29"/>
    </i>
    <i r="1">
      <x v="82"/>
      <x v="5"/>
      <x v="10"/>
    </i>
    <i r="3">
      <x v="23"/>
    </i>
    <i r="3">
      <x v="44"/>
    </i>
    <i r="3">
      <x v="46"/>
    </i>
    <i r="1">
      <x v="83"/>
      <x v="8"/>
      <x v="33"/>
    </i>
    <i r="1">
      <x v="84"/>
      <x v="12"/>
      <x v="19"/>
    </i>
    <i r="3">
      <x v="22"/>
    </i>
    <i r="3">
      <x v="30"/>
    </i>
    <i r="3">
      <x v="51"/>
    </i>
    <i>
      <x v="8"/>
      <x v="85"/>
      <x v="3"/>
      <x v="11"/>
    </i>
    <i r="3">
      <x v="13"/>
    </i>
    <i r="3">
      <x v="15"/>
    </i>
    <i r="3">
      <x v="40"/>
    </i>
    <i r="3">
      <x v="45"/>
    </i>
    <i r="1">
      <x v="86"/>
      <x/>
      <x v="35"/>
    </i>
    <i r="3">
      <x v="36"/>
    </i>
    <i r="3">
      <x v="38"/>
    </i>
    <i r="3">
      <x v="50"/>
    </i>
    <i r="1">
      <x v="87"/>
      <x v="7"/>
      <x v="18"/>
    </i>
    <i r="3">
      <x v="27"/>
    </i>
    <i r="1">
      <x v="88"/>
      <x v="1"/>
      <x v="43"/>
    </i>
    <i r="3">
      <x v="48"/>
    </i>
    <i r="1">
      <x v="89"/>
      <x v="2"/>
      <x v="34"/>
    </i>
    <i r="3">
      <x v="37"/>
    </i>
    <i r="3">
      <x v="41"/>
    </i>
    <i r="1">
      <x v="90"/>
      <x v="6"/>
      <x v="28"/>
    </i>
    <i r="3">
      <x v="29"/>
    </i>
    <i r="1">
      <x v="91"/>
      <x v="8"/>
      <x v="33"/>
    </i>
    <i r="1">
      <x v="92"/>
      <x v="11"/>
      <x v="13"/>
    </i>
    <i r="3">
      <x v="20"/>
    </i>
    <i r="3">
      <x v="32"/>
    </i>
    <i r="1">
      <x v="93"/>
      <x v="5"/>
      <x v="10"/>
    </i>
    <i r="3">
      <x v="23"/>
    </i>
    <i r="3">
      <x v="44"/>
    </i>
    <i r="3">
      <x v="46"/>
    </i>
    <i r="1">
      <x v="94"/>
      <x v="18"/>
      <x v="14"/>
    </i>
    <i r="1">
      <x v="95"/>
      <x v="10"/>
      <x v="26"/>
    </i>
    <i r="1">
      <x v="96"/>
      <x v="12"/>
      <x v="22"/>
    </i>
    <i r="3">
      <x v="30"/>
    </i>
    <i r="1">
      <x v="97"/>
      <x v="9"/>
      <x v="9"/>
    </i>
    <i r="3">
      <x v="21"/>
    </i>
    <i r="3">
      <x v="39"/>
    </i>
    <i>
      <x v="9"/>
      <x v="98"/>
      <x v="3"/>
      <x v="11"/>
    </i>
    <i r="3">
      <x v="13"/>
    </i>
    <i r="3">
      <x v="15"/>
    </i>
    <i r="3">
      <x v="40"/>
    </i>
    <i r="3">
      <x v="45"/>
    </i>
    <i r="1">
      <x v="99"/>
      <x v="7"/>
      <x v="18"/>
    </i>
    <i r="3">
      <x v="27"/>
    </i>
    <i r="1">
      <x v="100"/>
      <x v="6"/>
      <x v="28"/>
    </i>
    <i r="3">
      <x v="29"/>
    </i>
    <i r="1">
      <x v="101"/>
      <x/>
      <x v="35"/>
    </i>
    <i r="3">
      <x v="36"/>
    </i>
    <i r="3">
      <x v="38"/>
    </i>
    <i r="3">
      <x v="50"/>
    </i>
    <i r="1">
      <x v="102"/>
      <x v="5"/>
      <x v="10"/>
    </i>
    <i r="3">
      <x v="23"/>
    </i>
    <i r="3">
      <x v="44"/>
    </i>
    <i r="3">
      <x v="46"/>
    </i>
    <i r="1">
      <x v="103"/>
      <x v="9"/>
      <x v="9"/>
    </i>
    <i r="3">
      <x v="21"/>
    </i>
    <i r="3">
      <x v="39"/>
    </i>
    <i r="1">
      <x v="104"/>
      <x v="2"/>
      <x v="34"/>
    </i>
    <i r="3">
      <x v="37"/>
    </i>
    <i r="3">
      <x v="41"/>
    </i>
    <i r="1">
      <x v="105"/>
      <x v="1"/>
      <x v="43"/>
    </i>
    <i r="3">
      <x v="48"/>
    </i>
    <i r="1">
      <x v="106"/>
      <x v="18"/>
      <x v="14"/>
    </i>
    <i r="1">
      <x v="107"/>
      <x v="8"/>
      <x v="33"/>
    </i>
    <i r="1">
      <x v="108"/>
      <x v="11"/>
      <x v="13"/>
    </i>
    <i r="3">
      <x v="20"/>
    </i>
    <i r="3">
      <x v="32"/>
    </i>
    <i>
      <x v="10"/>
      <x v="109"/>
      <x v="6"/>
      <x v="28"/>
    </i>
    <i r="3">
      <x v="29"/>
    </i>
    <i r="1">
      <x v="110"/>
      <x v="18"/>
      <x v="14"/>
    </i>
    <i r="3">
      <x v="52"/>
    </i>
    <i r="1">
      <x v="111"/>
      <x v="2"/>
      <x v="34"/>
    </i>
    <i r="3">
      <x v="37"/>
    </i>
    <i r="3">
      <x v="41"/>
    </i>
    <i r="1">
      <x v="112"/>
      <x v="3"/>
      <x v="11"/>
    </i>
    <i r="3">
      <x v="13"/>
    </i>
    <i r="3">
      <x v="15"/>
    </i>
    <i r="3">
      <x v="40"/>
    </i>
    <i r="3">
      <x v="45"/>
    </i>
    <i r="1">
      <x v="113"/>
      <x v="5"/>
      <x v="10"/>
    </i>
    <i r="3">
      <x v="23"/>
    </i>
    <i r="3">
      <x v="44"/>
    </i>
    <i r="3">
      <x v="46"/>
    </i>
    <i r="1">
      <x v="114"/>
      <x v="10"/>
      <x v="26"/>
    </i>
    <i r="1">
      <x v="115"/>
      <x v="1"/>
      <x v="43"/>
    </i>
    <i r="3">
      <x v="48"/>
    </i>
    <i r="1">
      <x v="116"/>
      <x v="9"/>
      <x v="9"/>
    </i>
    <i r="3">
      <x v="21"/>
    </i>
    <i r="3">
      <x v="39"/>
    </i>
    <i r="1">
      <x v="117"/>
      <x v="8"/>
      <x v="33"/>
    </i>
    <i r="1">
      <x v="118"/>
      <x/>
      <x v="35"/>
    </i>
    <i r="3">
      <x v="36"/>
    </i>
    <i r="3">
      <x v="38"/>
    </i>
    <i r="3">
      <x v="50"/>
    </i>
    <i r="1">
      <x v="119"/>
      <x v="7"/>
      <x v="18"/>
    </i>
    <i r="3">
      <x v="27"/>
    </i>
    <i>
      <x v="11"/>
      <x v="120"/>
      <x v="6"/>
      <x v="28"/>
    </i>
    <i r="3">
      <x v="29"/>
    </i>
    <i r="1">
      <x v="121"/>
      <x v="5"/>
      <x v="10"/>
    </i>
    <i r="3">
      <x v="23"/>
    </i>
    <i r="3">
      <x v="44"/>
    </i>
    <i r="3">
      <x v="46"/>
    </i>
    <i r="1">
      <x v="122"/>
      <x v="18"/>
      <x v="14"/>
    </i>
    <i r="1">
      <x v="123"/>
      <x v="8"/>
      <x v="33"/>
    </i>
    <i r="1">
      <x v="124"/>
      <x v="7"/>
      <x v="18"/>
    </i>
    <i r="3">
      <x v="27"/>
    </i>
    <i r="1">
      <x v="125"/>
      <x/>
      <x v="35"/>
    </i>
    <i r="3">
      <x v="36"/>
    </i>
    <i r="3">
      <x v="38"/>
    </i>
    <i r="3">
      <x v="50"/>
    </i>
    <i r="1">
      <x v="126"/>
      <x v="3"/>
      <x v="11"/>
    </i>
    <i r="3">
      <x v="13"/>
    </i>
    <i r="3">
      <x v="15"/>
    </i>
    <i r="3">
      <x v="40"/>
    </i>
    <i r="3">
      <x v="45"/>
    </i>
    <i r="1">
      <x v="127"/>
      <x v="2"/>
      <x v="34"/>
    </i>
    <i r="3">
      <x v="37"/>
    </i>
    <i r="3">
      <x v="41"/>
    </i>
    <i r="1">
      <x v="128"/>
      <x v="1"/>
      <x v="43"/>
    </i>
    <i r="3">
      <x v="48"/>
    </i>
    <i>
      <x v="12"/>
      <x v="129"/>
      <x v="3"/>
      <x v="11"/>
    </i>
    <i r="3">
      <x v="13"/>
    </i>
    <i r="3">
      <x v="15"/>
    </i>
    <i r="3">
      <x v="40"/>
    </i>
    <i r="3">
      <x v="45"/>
    </i>
    <i r="1">
      <x v="130"/>
      <x v="7"/>
      <x v="18"/>
    </i>
    <i r="3">
      <x v="27"/>
    </i>
    <i r="1">
      <x v="131"/>
      <x/>
      <x v="35"/>
    </i>
    <i r="3">
      <x v="36"/>
    </i>
    <i r="3">
      <x v="38"/>
    </i>
    <i r="3">
      <x v="50"/>
    </i>
    <i r="1">
      <x v="132"/>
      <x v="2"/>
      <x v="34"/>
    </i>
    <i r="3">
      <x v="37"/>
    </i>
    <i r="3">
      <x v="41"/>
    </i>
    <i r="1">
      <x v="133"/>
      <x v="18"/>
      <x v="14"/>
    </i>
    <i r="1">
      <x v="134"/>
      <x v="6"/>
      <x v="28"/>
    </i>
    <i r="3">
      <x v="29"/>
    </i>
    <i r="1">
      <x v="135"/>
      <x v="1"/>
      <x v="43"/>
    </i>
    <i r="3">
      <x v="48"/>
    </i>
    <i r="1">
      <x v="136"/>
      <x v="5"/>
      <x v="10"/>
    </i>
    <i r="3">
      <x v="23"/>
    </i>
    <i r="3">
      <x v="44"/>
    </i>
    <i r="3">
      <x v="46"/>
    </i>
    <i r="1">
      <x v="137"/>
      <x v="12"/>
      <x v="55"/>
    </i>
    <i r="1">
      <x v="138"/>
      <x v="9"/>
      <x v="9"/>
    </i>
    <i r="3">
      <x v="21"/>
    </i>
    <i r="3">
      <x v="39"/>
    </i>
    <i r="1">
      <x v="139"/>
      <x v="8"/>
      <x v="33"/>
    </i>
    <i r="1">
      <x v="140"/>
      <x v="10"/>
      <x v="26"/>
    </i>
    <i r="1">
      <x v="141"/>
      <x v="4"/>
      <x v="7"/>
    </i>
    <i r="3">
      <x v="54"/>
    </i>
    <i r="3">
      <x v="56"/>
    </i>
    <i>
      <x v="13"/>
      <x v="158"/>
      <x/>
      <x v="35"/>
    </i>
    <i r="3">
      <x v="36"/>
    </i>
    <i r="3">
      <x v="38"/>
    </i>
    <i r="3">
      <x v="50"/>
    </i>
    <i r="1">
      <x v="159"/>
      <x v="12"/>
      <x v="22"/>
    </i>
    <i r="3">
      <x v="30"/>
    </i>
    <i r="1">
      <x v="160"/>
      <x v="7"/>
      <x v="18"/>
    </i>
    <i r="3">
      <x v="27"/>
    </i>
    <i r="1">
      <x v="161"/>
      <x v="6"/>
      <x v="28"/>
    </i>
    <i r="3">
      <x v="29"/>
    </i>
    <i r="1">
      <x v="162"/>
      <x v="1"/>
      <x v="43"/>
    </i>
    <i r="3">
      <x v="47"/>
    </i>
    <i r="3">
      <x v="48"/>
    </i>
    <i r="1">
      <x v="163"/>
      <x v="5"/>
      <x v="10"/>
    </i>
    <i r="3">
      <x v="23"/>
    </i>
    <i r="3">
      <x v="44"/>
    </i>
    <i r="3">
      <x v="46"/>
    </i>
    <i r="1">
      <x v="164"/>
      <x v="9"/>
      <x v="9"/>
    </i>
    <i r="3">
      <x v="21"/>
    </i>
    <i r="3">
      <x v="39"/>
    </i>
    <i r="1">
      <x v="165"/>
      <x v="2"/>
      <x v="34"/>
    </i>
    <i r="3">
      <x v="37"/>
    </i>
    <i r="3">
      <x v="41"/>
    </i>
    <i r="1">
      <x v="166"/>
      <x v="3"/>
      <x v="11"/>
    </i>
    <i r="3">
      <x v="13"/>
    </i>
    <i r="3">
      <x v="15"/>
    </i>
    <i r="3">
      <x v="40"/>
    </i>
    <i r="3">
      <x v="45"/>
    </i>
    <i r="1">
      <x v="167"/>
      <x v="8"/>
      <x v="33"/>
    </i>
    <i>
      <x v="14"/>
      <x v="168"/>
      <x v="8"/>
      <x v="33"/>
    </i>
    <i r="1">
      <x v="169"/>
      <x v="3"/>
      <x v="11"/>
    </i>
    <i r="3">
      <x v="13"/>
    </i>
    <i r="3">
      <x v="15"/>
    </i>
    <i r="3">
      <x v="40"/>
    </i>
    <i r="3">
      <x v="45"/>
    </i>
    <i r="1">
      <x v="170"/>
      <x v="7"/>
      <x v="18"/>
    </i>
    <i r="3">
      <x v="27"/>
    </i>
    <i r="1">
      <x v="171"/>
      <x v="2"/>
      <x v="34"/>
    </i>
    <i r="3">
      <x v="37"/>
    </i>
    <i r="3">
      <x v="41"/>
    </i>
    <i r="1">
      <x v="172"/>
      <x/>
      <x v="35"/>
    </i>
    <i r="3">
      <x v="36"/>
    </i>
    <i r="3">
      <x v="38"/>
    </i>
    <i r="3">
      <x v="50"/>
    </i>
    <i r="1">
      <x v="173"/>
      <x v="18"/>
      <x v="14"/>
    </i>
    <i r="1">
      <x v="174"/>
      <x v="1"/>
      <x v="43"/>
    </i>
    <i r="3">
      <x v="48"/>
    </i>
    <i r="1">
      <x v="175"/>
      <x v="6"/>
      <x v="28"/>
    </i>
    <i r="3">
      <x v="29"/>
    </i>
    <i r="1">
      <x v="176"/>
      <x v="10"/>
      <x v="26"/>
    </i>
    <i r="1">
      <x v="177"/>
      <x v="12"/>
      <x v="22"/>
    </i>
    <i r="3">
      <x v="30"/>
    </i>
    <i r="3">
      <x v="51"/>
    </i>
    <i r="1">
      <x v="178"/>
      <x v="5"/>
      <x v="10"/>
    </i>
    <i r="3">
      <x v="23"/>
    </i>
    <i r="3">
      <x v="44"/>
    </i>
    <i r="3">
      <x v="46"/>
    </i>
    <i r="1">
      <x v="179"/>
      <x v="11"/>
      <x v="13"/>
    </i>
    <i r="3">
      <x v="20"/>
    </i>
    <i r="3">
      <x v="32"/>
    </i>
    <i>
      <x v="15"/>
      <x v="180"/>
      <x/>
      <x v="35"/>
    </i>
    <i r="3">
      <x v="36"/>
    </i>
    <i r="3">
      <x v="38"/>
    </i>
    <i r="3">
      <x v="50"/>
    </i>
    <i r="1">
      <x v="181"/>
      <x v="7"/>
      <x v="18"/>
    </i>
    <i r="3">
      <x v="27"/>
    </i>
    <i r="1">
      <x v="182"/>
      <x v="2"/>
      <x v="34"/>
    </i>
    <i r="3">
      <x v="37"/>
    </i>
    <i r="3">
      <x v="41"/>
    </i>
    <i r="1">
      <x v="183"/>
      <x v="3"/>
      <x v="11"/>
    </i>
    <i r="3">
      <x v="13"/>
    </i>
    <i r="3">
      <x v="15"/>
    </i>
    <i r="3">
      <x v="40"/>
    </i>
    <i r="3">
      <x v="45"/>
    </i>
    <i r="1">
      <x v="184"/>
      <x v="1"/>
      <x v="43"/>
    </i>
    <i r="3">
      <x v="48"/>
    </i>
    <i r="1">
      <x v="185"/>
      <x v="6"/>
      <x v="28"/>
    </i>
    <i r="3">
      <x v="29"/>
    </i>
    <i r="1">
      <x v="186"/>
      <x v="5"/>
      <x v="10"/>
    </i>
    <i r="3">
      <x v="23"/>
    </i>
    <i r="3">
      <x v="44"/>
    </i>
    <i r="3">
      <x v="46"/>
    </i>
    <i r="1">
      <x v="187"/>
      <x v="8"/>
      <x v="33"/>
    </i>
    <i r="1">
      <x v="188"/>
      <x v="11"/>
      <x v="13"/>
    </i>
    <i r="3">
      <x v="20"/>
    </i>
    <i r="3">
      <x v="32"/>
    </i>
    <i r="1">
      <x v="189"/>
      <x v="18"/>
      <x v="5"/>
    </i>
    <i r="3">
      <x v="14"/>
    </i>
    <i r="3">
      <x v="52"/>
    </i>
    <i>
      <x v="16"/>
      <x v="190"/>
      <x v="3"/>
      <x v="11"/>
    </i>
    <i r="3">
      <x v="13"/>
    </i>
    <i r="3">
      <x v="15"/>
    </i>
    <i r="3">
      <x v="40"/>
    </i>
    <i r="3">
      <x v="45"/>
    </i>
    <i r="1">
      <x v="191"/>
      <x/>
      <x v="35"/>
    </i>
    <i r="3">
      <x v="36"/>
    </i>
    <i r="3">
      <x v="38"/>
    </i>
    <i r="3">
      <x v="50"/>
    </i>
    <i r="1">
      <x v="192"/>
      <x v="1"/>
      <x v="43"/>
    </i>
    <i r="3">
      <x v="48"/>
    </i>
    <i r="1">
      <x v="193"/>
      <x v="7"/>
      <x v="18"/>
    </i>
    <i r="3">
      <x v="27"/>
    </i>
    <i r="1">
      <x v="194"/>
      <x v="2"/>
      <x v="34"/>
    </i>
    <i r="3">
      <x v="37"/>
    </i>
    <i r="3">
      <x v="41"/>
    </i>
    <i r="1">
      <x v="195"/>
      <x v="6"/>
      <x v="28"/>
    </i>
    <i r="3">
      <x v="29"/>
    </i>
    <i r="1">
      <x v="196"/>
      <x v="5"/>
      <x v="10"/>
    </i>
    <i r="3">
      <x v="23"/>
    </i>
    <i r="3">
      <x v="44"/>
    </i>
    <i r="3">
      <x v="46"/>
    </i>
    <i r="1">
      <x v="197"/>
      <x v="12"/>
      <x v="4"/>
    </i>
    <i r="3">
      <x v="30"/>
    </i>
    <i r="1">
      <x v="198"/>
      <x v="8"/>
      <x v="33"/>
    </i>
    <i>
      <x v="17"/>
      <x v="199"/>
      <x v="5"/>
      <x v="10"/>
    </i>
    <i r="3">
      <x v="23"/>
    </i>
    <i r="3">
      <x v="44"/>
    </i>
    <i r="3">
      <x v="46"/>
    </i>
    <i r="1">
      <x v="200"/>
      <x/>
      <x v="35"/>
    </i>
    <i r="3">
      <x v="36"/>
    </i>
    <i r="3">
      <x v="38"/>
    </i>
    <i r="3">
      <x v="50"/>
    </i>
    <i r="1">
      <x v="201"/>
      <x v="2"/>
      <x v="34"/>
    </i>
    <i r="3">
      <x v="37"/>
    </i>
    <i r="3">
      <x v="41"/>
    </i>
    <i r="1">
      <x v="202"/>
      <x v="18"/>
      <x v="14"/>
    </i>
    <i r="1">
      <x v="203"/>
      <x v="1"/>
      <x v="43"/>
    </i>
    <i r="3">
      <x v="48"/>
    </i>
    <i r="1">
      <x v="204"/>
      <x v="6"/>
      <x v="28"/>
    </i>
    <i r="3">
      <x v="29"/>
    </i>
    <i r="1">
      <x v="205"/>
      <x v="8"/>
      <x v="33"/>
    </i>
    <i r="1">
      <x v="206"/>
      <x v="12"/>
      <x v="4"/>
    </i>
    <i r="1">
      <x v="207"/>
      <x v="3"/>
      <x v="11"/>
    </i>
    <i r="3">
      <x v="13"/>
    </i>
    <i r="3">
      <x v="15"/>
    </i>
    <i r="3">
      <x v="40"/>
    </i>
    <i r="3">
      <x v="45"/>
    </i>
    <i>
      <x v="18"/>
      <x v="208"/>
      <x v="3"/>
      <x v="11"/>
    </i>
    <i r="3">
      <x v="13"/>
    </i>
    <i r="3">
      <x v="15"/>
    </i>
    <i r="3">
      <x v="40"/>
    </i>
    <i r="3">
      <x v="45"/>
    </i>
    <i r="1">
      <x v="209"/>
      <x v="2"/>
      <x v="34"/>
    </i>
    <i r="3">
      <x v="37"/>
    </i>
    <i r="3">
      <x v="41"/>
    </i>
    <i r="1">
      <x v="210"/>
      <x v="7"/>
      <x v="18"/>
    </i>
    <i r="3">
      <x v="27"/>
    </i>
    <i r="1">
      <x v="211"/>
      <x v="18"/>
      <x v="14"/>
    </i>
    <i r="1">
      <x v="212"/>
      <x/>
      <x v="35"/>
    </i>
    <i r="3">
      <x v="36"/>
    </i>
    <i r="3">
      <x v="38"/>
    </i>
    <i r="3">
      <x v="50"/>
    </i>
    <i r="1">
      <x v="213"/>
      <x v="6"/>
      <x v="28"/>
    </i>
    <i r="3">
      <x v="29"/>
    </i>
    <i r="1">
      <x v="214"/>
      <x v="8"/>
      <x v="33"/>
    </i>
    <i r="1">
      <x v="215"/>
      <x v="5"/>
      <x v="10"/>
    </i>
    <i r="3">
      <x v="23"/>
    </i>
    <i r="3">
      <x v="44"/>
    </i>
    <i r="3">
      <x v="46"/>
    </i>
    <i r="1">
      <x v="216"/>
      <x v="12"/>
      <x v="22"/>
    </i>
    <i r="3">
      <x v="30"/>
    </i>
    <i r="1">
      <x v="217"/>
      <x v="9"/>
      <x v="9"/>
    </i>
    <i r="3">
      <x v="21"/>
    </i>
    <i r="3">
      <x v="39"/>
    </i>
    <i r="1">
      <x v="218"/>
      <x v="1"/>
      <x v="43"/>
    </i>
    <i r="3">
      <x v="48"/>
    </i>
    <i>
      <x v="19"/>
      <x v="219"/>
      <x v="3"/>
      <x v="11"/>
    </i>
    <i r="3">
      <x v="13"/>
    </i>
    <i r="3">
      <x v="15"/>
    </i>
    <i r="3">
      <x v="40"/>
    </i>
    <i r="3">
      <x v="45"/>
    </i>
    <i r="1">
      <x v="220"/>
      <x v="7"/>
      <x v="18"/>
    </i>
    <i r="3">
      <x v="27"/>
    </i>
    <i r="1">
      <x v="221"/>
      <x/>
      <x v="35"/>
    </i>
    <i r="3">
      <x v="36"/>
    </i>
    <i r="3">
      <x v="38"/>
    </i>
    <i r="3">
      <x v="50"/>
    </i>
    <i r="1">
      <x v="222"/>
      <x v="2"/>
      <x v="34"/>
    </i>
    <i r="3">
      <x v="37"/>
    </i>
    <i r="3">
      <x v="41"/>
    </i>
    <i r="1">
      <x v="223"/>
      <x v="1"/>
      <x v="43"/>
    </i>
    <i r="3">
      <x v="48"/>
    </i>
    <i r="1">
      <x v="224"/>
      <x v="18"/>
      <x v="14"/>
    </i>
    <i r="1">
      <x v="225"/>
      <x v="8"/>
      <x v="33"/>
    </i>
    <i r="1">
      <x v="226"/>
      <x v="12"/>
      <x v="22"/>
    </i>
    <i r="3">
      <x v="30"/>
    </i>
    <i r="1">
      <x v="227"/>
      <x v="6"/>
      <x v="28"/>
    </i>
    <i r="3">
      <x v="29"/>
    </i>
    <i r="1">
      <x v="228"/>
      <x v="5"/>
      <x v="10"/>
    </i>
    <i r="3">
      <x v="23"/>
    </i>
    <i r="3">
      <x v="44"/>
    </i>
    <i r="3">
      <x v="46"/>
    </i>
    <i r="1">
      <x v="229"/>
      <x v="10"/>
      <x v="26"/>
    </i>
    <i r="1">
      <x v="230"/>
      <x v="11"/>
      <x v="13"/>
    </i>
    <i r="3">
      <x v="20"/>
    </i>
    <i r="3">
      <x v="32"/>
    </i>
    <i>
      <x v="20"/>
      <x v="231"/>
      <x v="18"/>
      <x v="14"/>
    </i>
    <i r="1">
      <x v="232"/>
      <x v="7"/>
      <x v="18"/>
    </i>
    <i r="3">
      <x v="27"/>
    </i>
    <i r="1">
      <x v="233"/>
      <x v="3"/>
      <x v="11"/>
    </i>
    <i r="3">
      <x v="13"/>
    </i>
    <i r="3">
      <x v="15"/>
    </i>
    <i r="3">
      <x v="40"/>
    </i>
    <i r="3">
      <x v="45"/>
    </i>
    <i r="1">
      <x v="234"/>
      <x/>
      <x v="35"/>
    </i>
    <i r="3">
      <x v="36"/>
    </i>
    <i r="3">
      <x v="38"/>
    </i>
    <i r="3">
      <x v="50"/>
    </i>
    <i r="1">
      <x v="235"/>
      <x v="1"/>
      <x v="43"/>
    </i>
    <i r="3">
      <x v="48"/>
    </i>
    <i r="1">
      <x v="236"/>
      <x v="2"/>
      <x v="34"/>
    </i>
    <i r="3">
      <x v="37"/>
    </i>
    <i r="3">
      <x v="41"/>
    </i>
    <i r="1">
      <x v="237"/>
      <x v="6"/>
      <x v="28"/>
    </i>
    <i r="3">
      <x v="29"/>
    </i>
    <i r="1">
      <x v="238"/>
      <x v="5"/>
      <x v="10"/>
    </i>
    <i r="3">
      <x v="23"/>
    </i>
    <i r="3">
      <x v="44"/>
    </i>
    <i r="3">
      <x v="46"/>
    </i>
    <i r="1">
      <x v="239"/>
      <x v="8"/>
      <x v="33"/>
    </i>
    <i>
      <x v="21"/>
      <x v="240"/>
      <x/>
      <x v="35"/>
    </i>
    <i r="3">
      <x v="36"/>
    </i>
    <i r="3">
      <x v="38"/>
    </i>
    <i r="3">
      <x v="50"/>
    </i>
    <i r="1">
      <x v="241"/>
      <x v="1"/>
      <x v="43"/>
    </i>
    <i r="3">
      <x v="48"/>
    </i>
    <i r="3">
      <x v="49"/>
    </i>
    <i r="1">
      <x v="242"/>
      <x v="3"/>
      <x/>
    </i>
    <i r="3">
      <x v="11"/>
    </i>
    <i r="3">
      <x v="13"/>
    </i>
    <i r="3">
      <x v="15"/>
    </i>
    <i r="3">
      <x v="34"/>
    </i>
    <i r="3">
      <x v="40"/>
    </i>
    <i r="3">
      <x v="45"/>
    </i>
    <i r="1">
      <x v="243"/>
      <x v="2"/>
      <x v="34"/>
    </i>
    <i r="3">
      <x v="37"/>
    </i>
    <i r="3">
      <x v="41"/>
    </i>
    <i r="1">
      <x v="244"/>
      <x v="7"/>
      <x v="18"/>
    </i>
    <i r="3">
      <x v="27"/>
    </i>
    <i r="1">
      <x v="245"/>
      <x v="6"/>
      <x v="28"/>
    </i>
    <i r="3">
      <x v="29"/>
    </i>
    <i r="1">
      <x v="246"/>
      <x v="8"/>
      <x v="33"/>
    </i>
    <i r="1">
      <x v="247"/>
      <x v="5"/>
      <x v="10"/>
    </i>
    <i r="3">
      <x v="23"/>
    </i>
    <i r="3">
      <x v="44"/>
    </i>
    <i r="3">
      <x v="46"/>
    </i>
    <i r="1">
      <x v="248"/>
      <x v="10"/>
      <x v="26"/>
    </i>
    <i r="1">
      <x v="249"/>
      <x v="18"/>
      <x v="14"/>
    </i>
    <i r="1">
      <x v="250"/>
      <x v="12"/>
      <x v="22"/>
    </i>
    <i r="3">
      <x v="30"/>
    </i>
    <i>
      <x v="22"/>
      <x v="251"/>
      <x/>
      <x v="35"/>
    </i>
    <i r="3">
      <x v="36"/>
    </i>
    <i r="3">
      <x v="38"/>
    </i>
    <i r="3">
      <x v="50"/>
    </i>
    <i r="1">
      <x v="252"/>
      <x v="3"/>
      <x v="11"/>
    </i>
    <i r="3">
      <x v="13"/>
    </i>
    <i r="3">
      <x v="15"/>
    </i>
    <i r="3">
      <x v="40"/>
    </i>
    <i r="3">
      <x v="45"/>
    </i>
    <i r="1">
      <x v="253"/>
      <x v="18"/>
      <x v="14"/>
    </i>
    <i r="1">
      <x v="254"/>
      <x v="2"/>
      <x v="1"/>
    </i>
    <i r="3">
      <x v="2"/>
    </i>
    <i r="3">
      <x v="3"/>
    </i>
    <i r="3">
      <x v="34"/>
    </i>
    <i r="3">
      <x v="37"/>
    </i>
    <i r="3">
      <x v="41"/>
    </i>
    <i r="3">
      <x v="42"/>
    </i>
    <i r="1">
      <x v="255"/>
      <x v="1"/>
      <x v="43"/>
    </i>
    <i r="3">
      <x v="48"/>
    </i>
    <i r="1">
      <x v="256"/>
      <x v="12"/>
      <x v="17"/>
    </i>
    <i r="3">
      <x v="19"/>
    </i>
    <i r="3">
      <x v="22"/>
    </i>
    <i r="3">
      <x v="30"/>
    </i>
    <i r="1">
      <x v="257"/>
      <x v="5"/>
      <x v="10"/>
    </i>
    <i r="3">
      <x v="23"/>
    </i>
    <i r="3">
      <x v="44"/>
    </i>
    <i r="3">
      <x v="46"/>
    </i>
    <i r="1">
      <x v="258"/>
      <x v="6"/>
      <x v="28"/>
    </i>
    <i r="3">
      <x v="29"/>
    </i>
    <i r="1">
      <x v="259"/>
      <x v="8"/>
      <x v="33"/>
    </i>
    <i r="1">
      <x v="260"/>
      <x v="9"/>
      <x v="9"/>
    </i>
    <i r="3">
      <x v="21"/>
    </i>
    <i r="3">
      <x v="39"/>
    </i>
    <i r="1">
      <x v="261"/>
      <x v="10"/>
      <x v="26"/>
    </i>
    <i r="1">
      <x v="262"/>
      <x v="9"/>
      <x v="4"/>
    </i>
    <i>
      <x v="23"/>
      <x v="263"/>
      <x v="7"/>
      <x v="18"/>
    </i>
    <i r="3">
      <x v="27"/>
    </i>
    <i r="1">
      <x v="264"/>
      <x v="2"/>
      <x v="34"/>
    </i>
    <i r="3">
      <x v="37"/>
    </i>
    <i r="3">
      <x v="41"/>
    </i>
    <i r="1">
      <x v="265"/>
      <x v="1"/>
      <x v="43"/>
    </i>
    <i r="3">
      <x v="48"/>
    </i>
    <i r="1">
      <x v="266"/>
      <x v="3"/>
      <x v="11"/>
    </i>
    <i r="3">
      <x v="13"/>
    </i>
    <i r="3">
      <x v="15"/>
    </i>
    <i r="3">
      <x v="40"/>
    </i>
    <i r="3">
      <x v="45"/>
    </i>
    <i r="1">
      <x v="267"/>
      <x v="18"/>
      <x v="14"/>
    </i>
    <i r="1">
      <x v="268"/>
      <x/>
      <x v="35"/>
    </i>
    <i r="3">
      <x v="36"/>
    </i>
    <i r="3">
      <x v="38"/>
    </i>
    <i r="3">
      <x v="50"/>
    </i>
    <i r="1">
      <x v="269"/>
      <x v="12"/>
      <x v="53"/>
    </i>
    <i r="1">
      <x v="270"/>
      <x v="6"/>
      <x v="28"/>
    </i>
    <i r="3">
      <x v="29"/>
    </i>
    <i r="1">
      <x v="271"/>
      <x v="5"/>
      <x v="10"/>
    </i>
    <i r="3">
      <x v="23"/>
    </i>
    <i r="3">
      <x v="44"/>
    </i>
    <i r="3">
      <x v="46"/>
    </i>
    <i r="1">
      <x v="272"/>
      <x v="8"/>
      <x v="33"/>
    </i>
    <i r="1">
      <x v="273"/>
      <x v="11"/>
      <x v="13"/>
    </i>
    <i r="3">
      <x v="20"/>
    </i>
    <i r="3">
      <x v="32"/>
    </i>
    <i r="1">
      <x v="274"/>
      <x v="10"/>
      <x v="26"/>
    </i>
    <i r="1">
      <x v="275"/>
      <x v="9"/>
      <x v="9"/>
    </i>
    <i r="3">
      <x v="21"/>
    </i>
    <i r="3">
      <x v="39"/>
    </i>
    <i>
      <x v="24"/>
      <x v="276"/>
      <x v="6"/>
      <x v="28"/>
    </i>
    <i r="3">
      <x v="29"/>
    </i>
    <i r="1">
      <x v="277"/>
      <x v="7"/>
      <x v="18"/>
    </i>
    <i r="3">
      <x v="27"/>
    </i>
    <i r="1">
      <x v="278"/>
      <x/>
      <x v="35"/>
    </i>
    <i r="3">
      <x v="36"/>
    </i>
    <i r="3">
      <x v="38"/>
    </i>
    <i r="3">
      <x v="50"/>
    </i>
    <i r="1">
      <x v="279"/>
      <x v="5"/>
      <x v="10"/>
    </i>
    <i r="3">
      <x v="23"/>
    </i>
    <i r="3">
      <x v="44"/>
    </i>
    <i r="3">
      <x v="46"/>
    </i>
    <i r="1">
      <x v="280"/>
      <x v="3"/>
      <x v="11"/>
    </i>
    <i r="3">
      <x v="13"/>
    </i>
    <i r="3">
      <x v="15"/>
    </i>
    <i r="3">
      <x v="40"/>
    </i>
    <i r="3">
      <x v="45"/>
    </i>
    <i r="1">
      <x v="281"/>
      <x v="1"/>
      <x v="43"/>
    </i>
    <i r="3">
      <x v="48"/>
    </i>
    <i r="1">
      <x v="282"/>
      <x v="2"/>
      <x v="34"/>
    </i>
    <i r="3">
      <x v="37"/>
    </i>
    <i r="3">
      <x v="41"/>
    </i>
    <i r="1">
      <x v="283"/>
      <x v="8"/>
      <x v="33"/>
    </i>
    <i r="1">
      <x v="284"/>
      <x v="11"/>
      <x v="13"/>
    </i>
    <i r="3">
      <x v="20"/>
    </i>
    <i r="3">
      <x v="32"/>
    </i>
    <i r="1">
      <x v="285"/>
      <x v="12"/>
      <x v="30"/>
    </i>
    <i r="1">
      <x v="286"/>
      <x v="10"/>
      <x v="26"/>
    </i>
    <i>
      <x v="25"/>
      <x v="287"/>
      <x v="5"/>
      <x v="10"/>
    </i>
    <i r="3">
      <x v="23"/>
    </i>
    <i r="3">
      <x v="44"/>
    </i>
    <i r="3">
      <x v="46"/>
    </i>
    <i r="1">
      <x v="288"/>
      <x v="6"/>
      <x v="28"/>
    </i>
    <i r="3">
      <x v="29"/>
    </i>
    <i r="1">
      <x v="289"/>
      <x v="7"/>
      <x v="18"/>
    </i>
    <i r="3">
      <x v="27"/>
    </i>
    <i r="1">
      <x v="290"/>
      <x v="12"/>
      <x v="12"/>
    </i>
    <i r="1">
      <x v="291"/>
      <x v="9"/>
      <x v="9"/>
    </i>
    <i r="3">
      <x v="21"/>
    </i>
    <i r="3">
      <x v="39"/>
    </i>
    <i r="1">
      <x v="292"/>
      <x v="8"/>
      <x v="33"/>
    </i>
    <i r="1">
      <x v="293"/>
      <x v="2"/>
      <x v="34"/>
    </i>
    <i r="3">
      <x v="37"/>
    </i>
    <i r="3">
      <x v="41"/>
    </i>
    <i r="1">
      <x v="294"/>
      <x v="3"/>
      <x v="11"/>
    </i>
    <i r="3">
      <x v="13"/>
    </i>
    <i r="3">
      <x v="15"/>
    </i>
    <i r="3">
      <x v="40"/>
    </i>
    <i r="3">
      <x v="45"/>
    </i>
    <i r="1">
      <x v="295"/>
      <x v="1"/>
      <x v="43"/>
    </i>
    <i r="3">
      <x v="48"/>
    </i>
    <i r="1">
      <x v="296"/>
      <x v="11"/>
      <x v="13"/>
    </i>
    <i r="3">
      <x v="20"/>
    </i>
    <i r="3">
      <x v="32"/>
    </i>
    <i r="1">
      <x v="297"/>
      <x v="18"/>
      <x v="14"/>
    </i>
    <i>
      <x v="26"/>
      <x v="298"/>
      <x v="18"/>
      <x v="14"/>
    </i>
    <i r="3">
      <x v="16"/>
    </i>
    <i r="3">
      <x v="31"/>
    </i>
    <i r="1">
      <x v="299"/>
      <x v="1"/>
      <x v="43"/>
    </i>
    <i r="3">
      <x v="48"/>
    </i>
    <i r="1">
      <x v="300"/>
      <x v="7"/>
      <x v="18"/>
    </i>
    <i r="3">
      <x v="27"/>
    </i>
    <i r="1">
      <x v="301"/>
      <x v="3"/>
      <x/>
    </i>
    <i r="3">
      <x v="11"/>
    </i>
    <i r="3">
      <x v="13"/>
    </i>
    <i r="3">
      <x v="15"/>
    </i>
    <i r="3">
      <x v="40"/>
    </i>
    <i r="3">
      <x v="45"/>
    </i>
    <i r="1">
      <x v="302"/>
      <x/>
      <x v="35"/>
    </i>
    <i r="3">
      <x v="36"/>
    </i>
    <i r="3">
      <x v="38"/>
    </i>
    <i r="3">
      <x v="50"/>
    </i>
    <i r="1">
      <x v="303"/>
      <x v="6"/>
      <x v="28"/>
    </i>
    <i r="3">
      <x v="29"/>
    </i>
    <i r="1">
      <x v="304"/>
      <x v="5"/>
      <x v="10"/>
    </i>
    <i r="3">
      <x v="23"/>
    </i>
    <i r="3">
      <x v="44"/>
    </i>
    <i r="3">
      <x v="46"/>
    </i>
    <i r="1">
      <x v="305"/>
      <x v="2"/>
      <x v="34"/>
    </i>
    <i r="3">
      <x v="37"/>
    </i>
    <i r="3">
      <x v="41"/>
    </i>
    <i r="3">
      <x v="42"/>
    </i>
    <i r="1">
      <x v="306"/>
      <x v="12"/>
      <x v="22"/>
    </i>
    <i r="3">
      <x v="30"/>
    </i>
    <i r="3">
      <x v="51"/>
    </i>
    <i r="1">
      <x v="307"/>
      <x v="11"/>
      <x v="13"/>
    </i>
    <i r="3">
      <x v="20"/>
    </i>
    <i r="3">
      <x v="32"/>
    </i>
    <i r="1">
      <x v="308"/>
      <x v="8"/>
      <x v="33"/>
    </i>
    <i r="1">
      <x v="309"/>
      <x v="10"/>
      <x v="26"/>
    </i>
    <i>
      <x v="27"/>
      <x v="142"/>
      <x v="10"/>
      <x v="26"/>
    </i>
    <i r="1">
      <x v="143"/>
      <x v="8"/>
      <x v="33"/>
    </i>
    <i r="1">
      <x v="144"/>
      <x/>
      <x v="35"/>
    </i>
    <i r="3">
      <x v="36"/>
    </i>
    <i r="3">
      <x v="38"/>
    </i>
    <i r="3">
      <x v="50"/>
    </i>
    <i r="1">
      <x v="145"/>
      <x v="7"/>
      <x v="18"/>
    </i>
    <i r="3">
      <x v="27"/>
    </i>
    <i r="1">
      <x v="146"/>
      <x v="9"/>
      <x v="8"/>
    </i>
    <i r="3">
      <x v="9"/>
    </i>
    <i r="3">
      <x v="21"/>
    </i>
    <i r="3">
      <x v="39"/>
    </i>
    <i r="1">
      <x v="147"/>
      <x v="3"/>
      <x v="11"/>
    </i>
    <i r="3">
      <x v="13"/>
    </i>
    <i r="3">
      <x v="15"/>
    </i>
    <i r="3">
      <x v="40"/>
    </i>
    <i r="3">
      <x v="45"/>
    </i>
    <i r="1">
      <x v="148"/>
      <x v="18"/>
      <x v="14"/>
    </i>
    <i r="3">
      <x v="52"/>
    </i>
    <i r="1">
      <x v="149"/>
      <x v="6"/>
      <x v="28"/>
    </i>
    <i r="3">
      <x v="29"/>
    </i>
    <i r="1">
      <x v="150"/>
      <x v="2"/>
      <x v="34"/>
    </i>
    <i r="3">
      <x v="37"/>
    </i>
    <i r="3">
      <x v="41"/>
    </i>
    <i r="1">
      <x v="151"/>
      <x v="5"/>
      <x v="10"/>
    </i>
    <i r="3">
      <x v="23"/>
    </i>
    <i r="3">
      <x v="44"/>
    </i>
    <i r="3">
      <x v="46"/>
    </i>
    <i r="1">
      <x v="152"/>
      <x v="15"/>
      <x v="15"/>
    </i>
    <i r="3">
      <x v="40"/>
    </i>
    <i r="3">
      <x v="45"/>
    </i>
    <i r="1">
      <x v="153"/>
      <x v="17"/>
      <x v="5"/>
    </i>
    <i r="1">
      <x v="154"/>
      <x v="14"/>
      <x v="24"/>
    </i>
    <i r="1">
      <x v="155"/>
      <x v="16"/>
      <x v="5"/>
    </i>
    <i r="1">
      <x v="156"/>
      <x v="13"/>
      <x v="14"/>
    </i>
    <i r="3">
      <x v="40"/>
    </i>
    <i r="3">
      <x v="45"/>
    </i>
    <i r="1">
      <x v="157"/>
      <x v="11"/>
      <x v="13"/>
    </i>
    <i r="3">
      <x v="20"/>
    </i>
    <i r="3">
      <x v="32"/>
    </i>
    <i t="grand">
      <x/>
    </i>
  </rowItems>
  <colFields count="1">
    <field x="-2"/>
  </colFields>
  <colItems count="2">
    <i>
      <x/>
    </i>
    <i i="1">
      <x v="1"/>
    </i>
  </colItems>
  <pageFields count="6">
    <pageField fld="0" hier="262" name="[PPA].[PPA com Fotografia].[Descrição de PPA com Fotografia].&amp;[202212]" cap="PPA 2022 - 2022/Dez"/>
    <pageField fld="1" hier="332" name="[Tempo].[Ano].[Número Ano].&amp;[2022]" cap="2022"/>
    <pageField fld="2" hier="175" name="[Mensuração do Resultado].[Mensuração do Resultado].[Mensuração do Resultado].&amp;[T1]" cap="T1"/>
    <pageField fld="3" hier="270" name="[Programa].[Programa Iniciativa por Tipo].[Tipo de Programa].&amp;[1N]" cap="Programa Nacional"/>
    <pageField fld="7" hier="109" name="[Iniciativa].[Iniciativa por Tipo].[Descrição de Tipologia por Tipo].&amp;[AT]&amp;[PS]" cap="Desenvolvimento de Produtos e Serviços"/>
    <pageField fld="21" hier="101" name="[Iniciativa].[Indicador de Iniciativa Ativa].&amp;[S]" cap="S"/>
  </pageFields>
  <dataFields count="2">
    <dataField fld="23" baseField="0" baseItem="0"/>
    <dataField fld="24" baseField="0" baseItem="0"/>
  </dataFields>
  <pivotHierarchies count="94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1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3" level="1">
        <member name="[Mensuração do Resultado].[Mensuração do Resultado].[Mensuração do Resultado].&amp;[T1]"/>
        <member name="[Mensuração do Resultado].[Mensuração do Resultado].[Mensuração do Resultado].&amp;[T2]"/>
        <member name="[Mensuração do Resultado].[Mensuração do Resultado].[Mensuração do Resultado].&amp;[T3]"/>
        <member name="[Mensuração do Resultado].[Mensuração do Resultado].[Mensuração do Resultado].&amp;[T4]"/>
        <member name="[Mensuração do Resultado].[Mensuração do Resultado].[Mensuração do Resultado].&amp;[T5]"/>
        <member name="[Mensuração do Resultado].[Mensuração do Resultado].[Mensuração do Resultado].&amp;[T6]"/>
        <member name="[Mensuração do Resultado].[Mensuração do Resultado].[Mensuração do Resultado].&amp;[T7]"/>
        <member name="[Mensuração do Resultado].[Mensuração do Resultado].[Mensuração do Resultado].&amp;[T8]"/>
        <member name="[Mensuração do Resultado].[Mensuração do Resultado].[Mensuração do Resultado].&amp;[T9]"/>
        <member name="[Mensuração do Resultado].[Mensuração do Resultado].[Mensuração do Resultado].&amp;[T10]"/>
        <member name="[Mensuração do Resultado].[Mensuração do Resultado].[Mensuração do Resultado].&amp;[T11]"/>
        <member name="[Mensuração do Resultado].[Mensuração do Resultado].[Mensuração do Resultado].&amp;[T12]"/>
        <member name="[Mensuração do Resultado].[Mensuração do Resultado].[Mensuração do Resultado].&amp;[T13]"/>
        <member name="[Mensuração do Resultado].[Mensuração do Resultado].[Mensuração do Resultado].&amp;[T14]"/>
        <member name="[Mensuração do Resultado].[Mensuração do Resultado].[Mensuração do Resultado].&amp;[T15]"/>
        <member name="[Mensuração do Resultado].[Mensuração do Resultado].[Mensuração do Resultado].&amp;[T16]"/>
        <member name="[Mensuração do Resultado].[Mensuração do Resultado].[Mensuração do Resultado].&amp;[T17]"/>
        <member name="[Mensuração do Resultado].[Mensuração do Resultado].[Mensuração do Resultado].&amp;[T18]"/>
        <member name="[Mensuração do Resultado].[Mensuração do Resultado].[Mensuração do Resultado].&amp;[T19]"/>
        <member name="[Mensuração do Resultado].[Mensuração do Resultado].[Mensuração do Resultado].&amp;[T20]"/>
        <member name="[Mensuração do Resultado].[Mensuração do Resultado].[Mensuração do Resultado].&amp;[Não Informado]"/>
        <member name="[Mensuração do Resultado].[Mensuração do Resultado].[Mensuração do Resultado].&amp;[Não se Aplica]"/>
        <member name="[Mensuração do Resultado].[Mensuração do Resultado].[Mensuração do Resultado].&amp;[Não Encontrado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7"/>
        <mp field="28"/>
      </mps>
    </pivotHierarchy>
    <pivotHierarchy/>
    <pivotHierarchy>
      <mps count="2">
        <mp field="5"/>
        <mp field="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30"/>
        <mp field="31"/>
        <mp field="3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4">
    <rowHierarchyUsage hierarchyUsage="304"/>
    <rowHierarchyUsage hierarchyUsage="112"/>
    <rowHierarchyUsage hierarchyUsage="268"/>
    <rowHierarchyUsage hierarchyUsage="29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989F7D-A32F-43B6-AE19-F5A00A5624D2}" name="Tabela dinâmica1" cacheId="73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32" firstHeaderRow="1" firstDataRow="1" firstDataCol="1" rowPageCount="1" colPageCount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7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showAll="0"/>
    <pivotField showAll="0"/>
    <pivotField showAll="0"/>
    <pivotField showAll="0"/>
    <pivotField axis="axisPage" dataField="1" showAll="0">
      <items count="383">
        <item x="375"/>
        <item x="354"/>
        <item x="2"/>
        <item x="212"/>
        <item x="8"/>
        <item x="22"/>
        <item x="95"/>
        <item x="251"/>
        <item x="199"/>
        <item x="62"/>
        <item x="126"/>
        <item x="263"/>
        <item x="351"/>
        <item x="169"/>
        <item x="26"/>
        <item x="168"/>
        <item x="151"/>
        <item x="277"/>
        <item x="109"/>
        <item x="301"/>
        <item x="130"/>
        <item x="56"/>
        <item x="369"/>
        <item x="93"/>
        <item x="268"/>
        <item x="179"/>
        <item x="49"/>
        <item x="223"/>
        <item x="293"/>
        <item x="118"/>
        <item x="196"/>
        <item x="311"/>
        <item x="261"/>
        <item x="352"/>
        <item x="3"/>
        <item x="76"/>
        <item x="305"/>
        <item x="44"/>
        <item m="1" x="376"/>
        <item x="233"/>
        <item x="321"/>
        <item x="142"/>
        <item x="65"/>
        <item x="104"/>
        <item x="176"/>
        <item x="145"/>
        <item x="90"/>
        <item x="336"/>
        <item x="200"/>
        <item x="217"/>
        <item x="235"/>
        <item x="156"/>
        <item x="96"/>
        <item x="334"/>
        <item x="0"/>
        <item x="338"/>
        <item x="189"/>
        <item x="116"/>
        <item x="37"/>
        <item x="221"/>
        <item x="205"/>
        <item x="245"/>
        <item x="91"/>
        <item x="274"/>
        <item x="69"/>
        <item x="357"/>
        <item x="323"/>
        <item x="300"/>
        <item x="285"/>
        <item x="138"/>
        <item x="186"/>
        <item x="80"/>
        <item x="177"/>
        <item x="283"/>
        <item x="170"/>
        <item x="16"/>
        <item x="21"/>
        <item x="59"/>
        <item x="68"/>
        <item x="110"/>
        <item x="111"/>
        <item x="163"/>
        <item x="94"/>
        <item x="150"/>
        <item x="11"/>
        <item x="23"/>
        <item x="281"/>
        <item x="24"/>
        <item x="38"/>
        <item x="13"/>
        <item x="84"/>
        <item x="39"/>
        <item x="14"/>
        <item x="35"/>
        <item x="140"/>
        <item x="207"/>
        <item x="57"/>
        <item x="113"/>
        <item x="10"/>
        <item x="309"/>
        <item x="340"/>
        <item x="219"/>
        <item x="128"/>
        <item x="270"/>
        <item x="158"/>
        <item x="325"/>
        <item x="149"/>
        <item x="115"/>
        <item x="243"/>
        <item x="260"/>
        <item x="85"/>
        <item x="137"/>
        <item x="356"/>
        <item x="33"/>
        <item x="139"/>
        <item x="228"/>
        <item x="211"/>
        <item x="103"/>
        <item x="29"/>
        <item x="32"/>
        <item x="45"/>
        <item x="345"/>
        <item x="185"/>
        <item x="48"/>
        <item x="97"/>
        <item x="327"/>
        <item x="287"/>
        <item x="51"/>
        <item x="159"/>
        <item x="364"/>
        <item x="190"/>
        <item x="66"/>
        <item x="77"/>
        <item x="86"/>
        <item x="294"/>
        <item x="355"/>
        <item x="296"/>
        <item x="153"/>
        <item x="313"/>
        <item x="5"/>
        <item x="360"/>
        <item x="166"/>
        <item x="348"/>
        <item x="178"/>
        <item x="132"/>
        <item x="210"/>
        <item x="82"/>
        <item x="289"/>
        <item x="225"/>
        <item x="20"/>
        <item x="202"/>
        <item x="106"/>
        <item m="1" x="378"/>
        <item x="120"/>
        <item x="208"/>
        <item x="265"/>
        <item x="12"/>
        <item x="257"/>
        <item x="188"/>
        <item x="181"/>
        <item x="276"/>
        <item x="187"/>
        <item x="157"/>
        <item x="242"/>
        <item x="70"/>
        <item x="310"/>
        <item x="339"/>
        <item x="363"/>
        <item x="123"/>
        <item x="47"/>
        <item x="46"/>
        <item x="220"/>
        <item x="1"/>
        <item x="275"/>
        <item x="244"/>
        <item x="89"/>
        <item x="236"/>
        <item x="54"/>
        <item x="136"/>
        <item x="87"/>
        <item x="114"/>
        <item x="254"/>
        <item x="343"/>
        <item x="284"/>
        <item x="229"/>
        <item x="61"/>
        <item x="148"/>
        <item x="308"/>
        <item x="209"/>
        <item x="117"/>
        <item x="304"/>
        <item x="320"/>
        <item x="174"/>
        <item x="315"/>
        <item x="322"/>
        <item x="100"/>
        <item x="135"/>
        <item x="218"/>
        <item x="108"/>
        <item x="92"/>
        <item x="267"/>
        <item x="316"/>
        <item x="134"/>
        <item x="227"/>
        <item x="249"/>
        <item x="183"/>
        <item x="329"/>
        <item x="101"/>
        <item x="282"/>
        <item x="272"/>
        <item x="337"/>
        <item x="330"/>
        <item x="155"/>
        <item x="164"/>
        <item x="43"/>
        <item x="194"/>
        <item x="347"/>
        <item x="362"/>
        <item x="298"/>
        <item x="122"/>
        <item x="204"/>
        <item x="193"/>
        <item x="67"/>
        <item x="162"/>
        <item x="79"/>
        <item x="232"/>
        <item x="53"/>
        <item x="167"/>
        <item x="7"/>
        <item x="241"/>
        <item x="18"/>
        <item x="306"/>
        <item x="75"/>
        <item x="171"/>
        <item x="129"/>
        <item x="81"/>
        <item x="353"/>
        <item x="127"/>
        <item x="175"/>
        <item x="213"/>
        <item x="19"/>
        <item x="259"/>
        <item x="88"/>
        <item x="331"/>
        <item x="255"/>
        <item x="256"/>
        <item x="250"/>
        <item x="307"/>
        <item x="262"/>
        <item x="74"/>
        <item x="17"/>
        <item x="112"/>
        <item x="72"/>
        <item m="1" x="380"/>
        <item x="303"/>
        <item x="64"/>
        <item x="299"/>
        <item x="9"/>
        <item x="192"/>
        <item x="125"/>
        <item x="60"/>
        <item x="279"/>
        <item x="342"/>
        <item x="42"/>
        <item x="246"/>
        <item x="349"/>
        <item x="165"/>
        <item x="161"/>
        <item x="36"/>
        <item x="173"/>
        <item x="290"/>
        <item x="292"/>
        <item x="333"/>
        <item x="350"/>
        <item x="297"/>
        <item x="366"/>
        <item x="365"/>
        <item x="215"/>
        <item x="295"/>
        <item x="124"/>
        <item x="58"/>
        <item x="231"/>
        <item x="25"/>
        <item x="78"/>
        <item x="191"/>
        <item x="253"/>
        <item x="184"/>
        <item x="99"/>
        <item x="73"/>
        <item x="6"/>
        <item x="147"/>
        <item x="15"/>
        <item x="55"/>
        <item x="4"/>
        <item x="41"/>
        <item x="302"/>
        <item x="358"/>
        <item x="63"/>
        <item x="222"/>
        <item x="335"/>
        <item x="102"/>
        <item x="216"/>
        <item m="1" x="381"/>
        <item x="206"/>
        <item x="344"/>
        <item x="141"/>
        <item x="144"/>
        <item x="346"/>
        <item x="288"/>
        <item x="359"/>
        <item x="367"/>
        <item x="286"/>
        <item x="273"/>
        <item m="1" x="379"/>
        <item x="361"/>
        <item x="152"/>
        <item x="278"/>
        <item m="1" x="377"/>
        <item x="291"/>
        <item x="160"/>
        <item x="195"/>
        <item x="341"/>
        <item x="172"/>
        <item x="52"/>
        <item x="30"/>
        <item x="317"/>
        <item x="154"/>
        <item x="319"/>
        <item x="214"/>
        <item x="203"/>
        <item x="180"/>
        <item x="28"/>
        <item x="182"/>
        <item x="230"/>
        <item x="146"/>
        <item x="198"/>
        <item x="201"/>
        <item x="50"/>
        <item x="324"/>
        <item x="197"/>
        <item x="107"/>
        <item x="119"/>
        <item x="332"/>
        <item x="234"/>
        <item x="121"/>
        <item x="133"/>
        <item x="131"/>
        <item x="224"/>
        <item x="105"/>
        <item x="143"/>
        <item x="226"/>
        <item x="271"/>
        <item x="258"/>
        <item x="328"/>
        <item x="314"/>
        <item x="98"/>
        <item x="326"/>
        <item x="318"/>
        <item x="269"/>
        <item x="312"/>
        <item x="266"/>
        <item x="252"/>
        <item x="264"/>
        <item x="27"/>
        <item x="31"/>
        <item x="34"/>
        <item x="40"/>
        <item x="71"/>
        <item x="83"/>
        <item x="237"/>
        <item x="238"/>
        <item x="239"/>
        <item x="240"/>
        <item x="247"/>
        <item x="248"/>
        <item x="280"/>
        <item x="368"/>
        <item x="370"/>
        <item x="371"/>
        <item x="372"/>
        <item x="373"/>
        <item x="374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ageFields count="1">
    <pageField fld="5" item="2" hier="-1"/>
  </pageFields>
  <dataFields count="1">
    <dataField name="Contagem de Valor Mensuraçã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brae_Sigla" xr10:uid="{294DDA22-9739-422F-B875-C795D039F4B1}" sourceName="[Sebrae].[Sebrae Sigla]">
  <pivotTables>
    <pivotTable tabId="1" name="Tabela Dinâmica30"/>
  </pivotTables>
  <data>
    <olap pivotCacheId="1958405003">
      <levels count="2">
        <level uniqueName="[Sebrae].[Sebrae Sigla].[(All)]" sourceCaption="(All)" count="0"/>
        <level uniqueName="[Sebrae].[Sebrae Sigla].[Sigla de Sebrae]" sourceCaption="Sigla de Sebrae" count="31">
          <ranges>
            <range startItem="0">
              <i n="[Sebrae].[Sebrae Sigla].[Sigla de Sebrae].&amp;[1]" c="AC"/>
              <i n="[Sebrae].[Sebrae Sigla].[Sigla de Sebrae].&amp;[2]" c="AL"/>
              <i n="[Sebrae].[Sebrae Sigla].[Sigla de Sebrae].&amp;[3]" c="AM"/>
              <i n="[Sebrae].[Sebrae Sigla].[Sigla de Sebrae].&amp;[4]" c="AP"/>
              <i n="[Sebrae].[Sebrae Sigla].[Sigla de Sebrae].&amp;[5]" c="BA"/>
              <i n="[Sebrae].[Sebrae Sigla].[Sigla de Sebrae].&amp;[6]" c="CE"/>
              <i n="[Sebrae].[Sebrae Sigla].[Sigla de Sebrae].&amp;[7]" c="DF"/>
              <i n="[Sebrae].[Sebrae Sigla].[Sigla de Sebrae].&amp;[8]" c="ES"/>
              <i n="[Sebrae].[Sebrae Sigla].[Sigla de Sebrae].&amp;[9]" c="GO"/>
              <i n="[Sebrae].[Sebrae Sigla].[Sigla de Sebrae].&amp;[10]" c="MA"/>
              <i n="[Sebrae].[Sebrae Sigla].[Sigla de Sebrae].&amp;[11]" c="MG"/>
              <i n="[Sebrae].[Sebrae Sigla].[Sigla de Sebrae].&amp;[12]" c="MS"/>
              <i n="[Sebrae].[Sebrae Sigla].[Sigla de Sebrae].&amp;[13]" c="MT"/>
              <i n="[Sebrae].[Sebrae Sigla].[Sigla de Sebrae].&amp;[14]" c="PA"/>
              <i n="[Sebrae].[Sebrae Sigla].[Sigla de Sebrae].&amp;[15]" c="PB"/>
              <i n="[Sebrae].[Sebrae Sigla].[Sigla de Sebrae].&amp;[16]" c="PE"/>
              <i n="[Sebrae].[Sebrae Sigla].[Sigla de Sebrae].&amp;[17]" c="PI"/>
              <i n="[Sebrae].[Sebrae Sigla].[Sigla de Sebrae].&amp;[18]" c="PR"/>
              <i n="[Sebrae].[Sebrae Sigla].[Sigla de Sebrae].&amp;[19]" c="RJ"/>
              <i n="[Sebrae].[Sebrae Sigla].[Sigla de Sebrae].&amp;[20]" c="RN"/>
              <i n="[Sebrae].[Sebrae Sigla].[Sigla de Sebrae].&amp;[21]" c="RO"/>
              <i n="[Sebrae].[Sebrae Sigla].[Sigla de Sebrae].&amp;[22]" c="RR"/>
              <i n="[Sebrae].[Sebrae Sigla].[Sigla de Sebrae].&amp;[23]" c="RS"/>
              <i n="[Sebrae].[Sebrae Sigla].[Sigla de Sebrae].&amp;[24]" c="SC"/>
              <i n="[Sebrae].[Sebrae Sigla].[Sigla de Sebrae].&amp;[25]" c="SE"/>
              <i n="[Sebrae].[Sebrae Sigla].[Sigla de Sebrae].&amp;[26]" c="SP"/>
              <i n="[Sebrae].[Sebrae Sigla].[Sigla de Sebrae].&amp;[27]" c="TO"/>
              <i n="[Sebrae].[Sebrae Sigla].[Sigla de Sebrae].&amp;[28]" c="NA"/>
              <i n="[Sebrae].[Sebrae Sigla].[Sigla de Sebrae].&amp;[-3]" c="NE" nd="1"/>
              <i n="[Sebrae].[Sebrae Sigla].[Sigla de Sebrae].&amp;[-2]" c="NC" nd="1"/>
              <i n="[Sebrae].[Sebrae Sigla].[Sigla de Sebrae].&amp;[-1]" c="NI" nd="1"/>
            </range>
          </ranges>
        </level>
      </levels>
      <selections count="1">
        <selection n="[Sebrae].[Sebrae Sigla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brae_Sigla1" xr10:uid="{82F444BE-2D5F-47CD-BE59-ECF388DEB663}" sourceName="[Sebrae].[Sebrae Sigla]">
  <pivotTables>
    <pivotTable tabId="2" name="Tabela Dinâmica30"/>
  </pivotTables>
  <data>
    <olap pivotCacheId="2009084267">
      <levels count="2">
        <level uniqueName="[Sebrae].[Sebrae Sigla].[(All)]" sourceCaption="(All)" count="0"/>
        <level uniqueName="[Sebrae].[Sebrae Sigla].[Sigla de Sebrae]" sourceCaption="Sigla de Sebrae" count="31">
          <ranges>
            <range startItem="0">
              <i n="[Sebrae].[Sebrae Sigla].[Sigla de Sebrae].&amp;[1]" c="AC"/>
              <i n="[Sebrae].[Sebrae Sigla].[Sigla de Sebrae].&amp;[2]" c="AL"/>
              <i n="[Sebrae].[Sebrae Sigla].[Sigla de Sebrae].&amp;[3]" c="AM"/>
              <i n="[Sebrae].[Sebrae Sigla].[Sigla de Sebrae].&amp;[4]" c="AP"/>
              <i n="[Sebrae].[Sebrae Sigla].[Sigla de Sebrae].&amp;[5]" c="BA"/>
              <i n="[Sebrae].[Sebrae Sigla].[Sigla de Sebrae].&amp;[6]" c="CE"/>
              <i n="[Sebrae].[Sebrae Sigla].[Sigla de Sebrae].&amp;[7]" c="DF"/>
              <i n="[Sebrae].[Sebrae Sigla].[Sigla de Sebrae].&amp;[8]" c="ES"/>
              <i n="[Sebrae].[Sebrae Sigla].[Sigla de Sebrae].&amp;[9]" c="GO"/>
              <i n="[Sebrae].[Sebrae Sigla].[Sigla de Sebrae].&amp;[10]" c="MA"/>
              <i n="[Sebrae].[Sebrae Sigla].[Sigla de Sebrae].&amp;[11]" c="MG"/>
              <i n="[Sebrae].[Sebrae Sigla].[Sigla de Sebrae].&amp;[12]" c="MS"/>
              <i n="[Sebrae].[Sebrae Sigla].[Sigla de Sebrae].&amp;[13]" c="MT"/>
              <i n="[Sebrae].[Sebrae Sigla].[Sigla de Sebrae].&amp;[14]" c="PA"/>
              <i n="[Sebrae].[Sebrae Sigla].[Sigla de Sebrae].&amp;[15]" c="PB"/>
              <i n="[Sebrae].[Sebrae Sigla].[Sigla de Sebrae].&amp;[16]" c="PE"/>
              <i n="[Sebrae].[Sebrae Sigla].[Sigla de Sebrae].&amp;[17]" c="PI"/>
              <i n="[Sebrae].[Sebrae Sigla].[Sigla de Sebrae].&amp;[18]" c="PR"/>
              <i n="[Sebrae].[Sebrae Sigla].[Sigla de Sebrae].&amp;[19]" c="RJ"/>
              <i n="[Sebrae].[Sebrae Sigla].[Sigla de Sebrae].&amp;[20]" c="RN"/>
              <i n="[Sebrae].[Sebrae Sigla].[Sigla de Sebrae].&amp;[21]" c="RO"/>
              <i n="[Sebrae].[Sebrae Sigla].[Sigla de Sebrae].&amp;[22]" c="RR"/>
              <i n="[Sebrae].[Sebrae Sigla].[Sigla de Sebrae].&amp;[23]" c="RS"/>
              <i n="[Sebrae].[Sebrae Sigla].[Sigla de Sebrae].&amp;[24]" c="SC"/>
              <i n="[Sebrae].[Sebrae Sigla].[Sigla de Sebrae].&amp;[25]" c="SE"/>
              <i n="[Sebrae].[Sebrae Sigla].[Sigla de Sebrae].&amp;[26]" c="SP"/>
              <i n="[Sebrae].[Sebrae Sigla].[Sigla de Sebrae].&amp;[27]" c="TO"/>
              <i n="[Sebrae].[Sebrae Sigla].[Sigla de Sebrae].&amp;[28]" c="NA"/>
              <i n="[Sebrae].[Sebrae Sigla].[Sigla de Sebrae].&amp;[-3]" c="NE" nd="1"/>
              <i n="[Sebrae].[Sebrae Sigla].[Sigla de Sebrae].&amp;[-2]" c="NC" nd="1"/>
              <i n="[Sebrae].[Sebrae Sigla].[Sigla de Sebrae].&amp;[-1]" c="NI" nd="1"/>
            </range>
          </ranges>
        </level>
      </levels>
      <selections count="1">
        <selection n="[Sebrae].[Sebrae Sigla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ebrae_Sigla2" xr10:uid="{71074D14-F97E-41C7-A4D4-7F070E37F7CB}" sourceName="[Sebrae].[Sebrae Sigla]">
  <pivotTables>
    <pivotTable tabId="10" name="Tabela Dinâmica30"/>
  </pivotTables>
  <data>
    <olap pivotCacheId="993736308">
      <levels count="2">
        <level uniqueName="[Sebrae].[Sebrae Sigla].[(All)]" sourceCaption="(All)" count="0"/>
        <level uniqueName="[Sebrae].[Sebrae Sigla].[Sigla de Sebrae]" sourceCaption="Sigla de Sebrae" count="31">
          <ranges>
            <range startItem="0">
              <i n="[Sebrae].[Sebrae Sigla].[Sigla de Sebrae].&amp;[1]" c="AC"/>
              <i n="[Sebrae].[Sebrae Sigla].[Sigla de Sebrae].&amp;[2]" c="AL"/>
              <i n="[Sebrae].[Sebrae Sigla].[Sigla de Sebrae].&amp;[3]" c="AM"/>
              <i n="[Sebrae].[Sebrae Sigla].[Sigla de Sebrae].&amp;[4]" c="AP"/>
              <i n="[Sebrae].[Sebrae Sigla].[Sigla de Sebrae].&amp;[5]" c="BA"/>
              <i n="[Sebrae].[Sebrae Sigla].[Sigla de Sebrae].&amp;[6]" c="CE"/>
              <i n="[Sebrae].[Sebrae Sigla].[Sigla de Sebrae].&amp;[7]" c="DF"/>
              <i n="[Sebrae].[Sebrae Sigla].[Sigla de Sebrae].&amp;[8]" c="ES"/>
              <i n="[Sebrae].[Sebrae Sigla].[Sigla de Sebrae].&amp;[9]" c="GO"/>
              <i n="[Sebrae].[Sebrae Sigla].[Sigla de Sebrae].&amp;[10]" c="MA"/>
              <i n="[Sebrae].[Sebrae Sigla].[Sigla de Sebrae].&amp;[11]" c="MG"/>
              <i n="[Sebrae].[Sebrae Sigla].[Sigla de Sebrae].&amp;[12]" c="MS"/>
              <i n="[Sebrae].[Sebrae Sigla].[Sigla de Sebrae].&amp;[13]" c="MT"/>
              <i n="[Sebrae].[Sebrae Sigla].[Sigla de Sebrae].&amp;[14]" c="PA"/>
              <i n="[Sebrae].[Sebrae Sigla].[Sigla de Sebrae].&amp;[15]" c="PB"/>
              <i n="[Sebrae].[Sebrae Sigla].[Sigla de Sebrae].&amp;[16]" c="PE"/>
              <i n="[Sebrae].[Sebrae Sigla].[Sigla de Sebrae].&amp;[17]" c="PI"/>
              <i n="[Sebrae].[Sebrae Sigla].[Sigla de Sebrae].&amp;[18]" c="PR"/>
              <i n="[Sebrae].[Sebrae Sigla].[Sigla de Sebrae].&amp;[19]" c="RJ"/>
              <i n="[Sebrae].[Sebrae Sigla].[Sigla de Sebrae].&amp;[20]" c="RN"/>
              <i n="[Sebrae].[Sebrae Sigla].[Sigla de Sebrae].&amp;[21]" c="RO"/>
              <i n="[Sebrae].[Sebrae Sigla].[Sigla de Sebrae].&amp;[22]" c="RR"/>
              <i n="[Sebrae].[Sebrae Sigla].[Sigla de Sebrae].&amp;[23]" c="RS"/>
              <i n="[Sebrae].[Sebrae Sigla].[Sigla de Sebrae].&amp;[24]" c="SC"/>
              <i n="[Sebrae].[Sebrae Sigla].[Sigla de Sebrae].&amp;[25]" c="SE"/>
              <i n="[Sebrae].[Sebrae Sigla].[Sigla de Sebrae].&amp;[26]" c="SP"/>
              <i n="[Sebrae].[Sebrae Sigla].[Sigla de Sebrae].&amp;[27]" c="TO"/>
              <i n="[Sebrae].[Sebrae Sigla].[Sigla de Sebrae].&amp;[28]" c="NA"/>
              <i n="[Sebrae].[Sebrae Sigla].[Sigla de Sebrae].&amp;[-3]" c="NE" nd="1"/>
              <i n="[Sebrae].[Sebrae Sigla].[Sigla de Sebrae].&amp;[-2]" c="NC" nd="1"/>
              <i n="[Sebrae].[Sebrae Sigla].[Sigla de Sebrae].&amp;[-1]" c="NI" nd="1"/>
            </range>
          </ranges>
        </level>
      </levels>
      <selections count="1">
        <selection n="[Sebrae].[Sebrae Sigla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igla de Sebrae" xr10:uid="{84BCB8E6-4A8F-4F82-BA95-9CD9263ED7FC}" cache="SegmentaçãoDeDados_Sebrae_Sigla" caption="Sigla de Sebrae" level="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igla de Sebrae 2" xr10:uid="{398C43CD-632C-462B-B7ED-5F2483FF3CC0}" cache="SegmentaçãoDeDados_Sebrae_Sigla2" caption="Sigla de Sebrae" level="1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igla de Sebrae 1" xr10:uid="{15E855EE-1BFE-473F-99B1-F16255A7964F}" cache="SegmentaçãoDeDados_Sebrae_Sigla1" caption="Sigla de Sebrae" level="1" rowHeight="2413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AFE1-6524-43C4-9D4D-7484789935A4}">
  <sheetPr>
    <tabColor theme="5"/>
  </sheetPr>
  <dimension ref="A1:K951"/>
  <sheetViews>
    <sheetView showGridLines="0" tabSelected="1" zoomScale="90" zoomScaleNormal="90" workbookViewId="0"/>
  </sheetViews>
  <sheetFormatPr defaultRowHeight="15" x14ac:dyDescent="0.25"/>
  <cols>
    <col min="3" max="3" width="33.85546875" customWidth="1"/>
    <col min="4" max="4" width="47.28515625" customWidth="1"/>
    <col min="5" max="5" width="65" customWidth="1"/>
    <col min="6" max="6" width="19.140625" bestFit="1" customWidth="1"/>
    <col min="7" max="7" width="15.85546875" bestFit="1" customWidth="1"/>
    <col min="8" max="8" width="24.5703125" bestFit="1" customWidth="1"/>
    <col min="9" max="9" width="21.140625" customWidth="1"/>
    <col min="10" max="10" width="19.140625" customWidth="1"/>
    <col min="11" max="11" width="15.28515625" customWidth="1"/>
  </cols>
  <sheetData>
    <row r="1" spans="1:11" ht="18.75" customHeight="1" x14ac:dyDescent="0.3">
      <c r="C1" s="2" t="s">
        <v>48</v>
      </c>
      <c r="G1" s="42"/>
      <c r="H1" s="42"/>
      <c r="I1" s="42"/>
      <c r="J1" s="42"/>
      <c r="K1" s="42"/>
    </row>
    <row r="2" spans="1:11" ht="15" customHeight="1" x14ac:dyDescent="0.25">
      <c r="G2" s="37" t="s">
        <v>745</v>
      </c>
      <c r="H2" s="35"/>
      <c r="I2" s="35"/>
      <c r="J2" s="35"/>
      <c r="K2" s="36"/>
    </row>
    <row r="3" spans="1:11" x14ac:dyDescent="0.25">
      <c r="C3" s="1" t="s">
        <v>0</v>
      </c>
      <c r="D3" t="s" vm="1">
        <v>2</v>
      </c>
      <c r="G3" s="38"/>
      <c r="H3" s="33"/>
      <c r="I3" s="33"/>
      <c r="J3" s="33"/>
      <c r="K3" s="34"/>
    </row>
    <row r="4" spans="1:11" x14ac:dyDescent="0.25">
      <c r="C4" s="1" t="s">
        <v>1</v>
      </c>
      <c r="D4" t="s" vm="2">
        <v>3</v>
      </c>
      <c r="G4" s="38"/>
      <c r="H4" s="33"/>
      <c r="I4" s="33"/>
      <c r="J4" s="33"/>
      <c r="K4" s="34"/>
    </row>
    <row r="5" spans="1:11" x14ac:dyDescent="0.25">
      <c r="C5" s="1" t="s">
        <v>4</v>
      </c>
      <c r="D5" t="s" vm="3">
        <v>728</v>
      </c>
      <c r="G5" s="38"/>
      <c r="H5" s="33"/>
      <c r="I5" s="33"/>
      <c r="J5" s="33"/>
      <c r="K5" s="34"/>
    </row>
    <row r="6" spans="1:11" x14ac:dyDescent="0.25">
      <c r="C6" s="1" t="s">
        <v>5</v>
      </c>
      <c r="D6" t="s" vm="4">
        <v>6</v>
      </c>
      <c r="G6" s="38"/>
      <c r="H6" s="33"/>
      <c r="I6" s="33"/>
      <c r="J6" s="33"/>
      <c r="K6" s="34"/>
    </row>
    <row r="7" spans="1:11" x14ac:dyDescent="0.25">
      <c r="C7" s="1" t="s">
        <v>7</v>
      </c>
      <c r="D7" t="s" vm="5">
        <v>9</v>
      </c>
      <c r="G7" s="38"/>
      <c r="H7" s="33"/>
      <c r="I7" s="33"/>
      <c r="J7" s="33"/>
      <c r="K7" s="34"/>
    </row>
    <row r="8" spans="1:11" x14ac:dyDescent="0.25">
      <c r="C8" s="1" t="s">
        <v>8</v>
      </c>
      <c r="D8" t="s" vm="6">
        <v>10</v>
      </c>
      <c r="G8" s="39"/>
      <c r="H8" s="40"/>
      <c r="I8" s="40"/>
      <c r="J8" s="40"/>
      <c r="K8" s="41"/>
    </row>
    <row r="10" spans="1:11" hidden="1" x14ac:dyDescent="0.25">
      <c r="C10" s="31"/>
      <c r="D10" s="31"/>
      <c r="E10" s="31"/>
      <c r="F10" s="31"/>
      <c r="G10" s="32" t="s">
        <v>44</v>
      </c>
      <c r="H10" s="32"/>
    </row>
    <row r="11" spans="1:11" ht="75" x14ac:dyDescent="0.25">
      <c r="A11" s="29" t="s">
        <v>509</v>
      </c>
      <c r="B11" s="30" t="s">
        <v>469</v>
      </c>
      <c r="C11" s="45" t="s">
        <v>45</v>
      </c>
      <c r="D11" s="45" t="s">
        <v>46</v>
      </c>
      <c r="E11" s="45" t="s">
        <v>47</v>
      </c>
      <c r="F11" s="43" t="s">
        <v>405</v>
      </c>
      <c r="G11" s="44" t="s">
        <v>12</v>
      </c>
      <c r="H11" s="44" t="s">
        <v>743</v>
      </c>
      <c r="I11" s="29" t="s">
        <v>508</v>
      </c>
      <c r="J11" s="29" t="s">
        <v>744</v>
      </c>
      <c r="K11" s="29" t="s">
        <v>510</v>
      </c>
    </row>
    <row r="12" spans="1:11" x14ac:dyDescent="0.25">
      <c r="A12" s="9" t="str">
        <f>CONCATENATE(D12,E12)</f>
        <v>Gestão Estratégica de PessoasPG_Diagnóstico de Maturidade dos processos de gestão de pessoas - pontos - Obter</v>
      </c>
      <c r="B12" s="9" t="str">
        <f>CONCATENATE(D12,E12,IF(F12="NA","SISTEMA SEBRAE",F12))</f>
        <v>Gestão Estratégica de PessoasPG_Diagnóstico de Maturidade dos processos de gestão de pessoas - pontos - ObterAC</v>
      </c>
      <c r="C12" s="9" t="s">
        <v>79</v>
      </c>
      <c r="D12" s="9" t="s">
        <v>470</v>
      </c>
      <c r="E12" s="9" t="s">
        <v>67</v>
      </c>
      <c r="F12" s="9" t="s">
        <v>406</v>
      </c>
      <c r="G12" s="28">
        <v>4.3</v>
      </c>
      <c r="H12" s="28">
        <v>3.61</v>
      </c>
      <c r="I12" s="23" t="str">
        <f>IFERROR(VLOOKUP(A12,'INDICADORES CUBO AGIR'!$I$2:$L$23,4,0),"NÃO")</f>
        <v>SIM</v>
      </c>
      <c r="J12" s="9">
        <f>IFERROR(VLOOKUP(B12,'Valores Boletim'!$A$2:$G$7668,7,0),"-")</f>
        <v>3.61</v>
      </c>
      <c r="K12" s="23" t="str">
        <f>IF(I12="SIM",IF(J12=H12,"IGUAL","DIFERENTE"),"-")</f>
        <v>IGUAL</v>
      </c>
    </row>
    <row r="13" spans="1:11" x14ac:dyDescent="0.25">
      <c r="A13" s="9" t="str">
        <f t="shared" ref="A13:A76" si="0">CONCATENATE(D13,E13)</f>
        <v>Gestão Estratégica de PessoasPG_Favorabilidade do clima organizacional - % - Obter</v>
      </c>
      <c r="B13" s="9" t="str">
        <f t="shared" ref="B13:B76" si="1">CONCATENATE(D13,E13,IF(F13="NA","SISTEMA SEBRAE",F13))</f>
        <v>Gestão Estratégica de PessoasPG_Favorabilidade do clima organizacional - % - ObterAC</v>
      </c>
      <c r="C13" s="9" t="s">
        <v>79</v>
      </c>
      <c r="D13" s="9" t="s">
        <v>470</v>
      </c>
      <c r="E13" s="9" t="s">
        <v>80</v>
      </c>
      <c r="F13" s="9" t="s">
        <v>406</v>
      </c>
      <c r="G13" s="28">
        <v>71</v>
      </c>
      <c r="H13" s="28">
        <v>53.19</v>
      </c>
      <c r="I13" s="23" t="str">
        <f>IFERROR(VLOOKUP(A13,'INDICADORES CUBO AGIR'!$I$2:$L$23,4,0),"NÃO")</f>
        <v>NÃO</v>
      </c>
      <c r="J13" s="9" t="str">
        <f>IFERROR(VLOOKUP(B13,'Valores Boletim'!$A$2:$G$7668,7,0),"-")</f>
        <v>-</v>
      </c>
      <c r="K13" s="23" t="str">
        <f t="shared" ref="K13:K76" si="2">IF(I13="SIM",IF(J13=H13,"IGUAL","DIFERENTE"),"-")</f>
        <v>-</v>
      </c>
    </row>
    <row r="14" spans="1:11" x14ac:dyDescent="0.25">
      <c r="A14" s="9" t="str">
        <f t="shared" si="0"/>
        <v>Gestão Estratégica de PessoasPG_Grau de implementação do SGP 9.0 no Sistema Sebrae - % - Obter</v>
      </c>
      <c r="B14" s="9" t="str">
        <f t="shared" si="1"/>
        <v>Gestão Estratégica de PessoasPG_Grau de implementação do SGP 9.0 no Sistema Sebrae - % - ObterAC</v>
      </c>
      <c r="C14" s="9" t="s">
        <v>79</v>
      </c>
      <c r="D14" s="9" t="s">
        <v>470</v>
      </c>
      <c r="E14" s="9" t="s">
        <v>68</v>
      </c>
      <c r="F14" s="9" t="s">
        <v>406</v>
      </c>
      <c r="G14" s="28">
        <v>100</v>
      </c>
      <c r="H14" s="28">
        <v>0</v>
      </c>
      <c r="I14" s="23" t="str">
        <f>IFERROR(VLOOKUP(A14,'INDICADORES CUBO AGIR'!$I$2:$L$23,4,0),"NÃO")</f>
        <v>NÃO</v>
      </c>
      <c r="J14" s="9" t="str">
        <f>IFERROR(VLOOKUP(B14,'Valores Boletim'!$A$2:$G$7668,7,0),"-")</f>
        <v>-</v>
      </c>
      <c r="K14" s="23" t="str">
        <f t="shared" si="2"/>
        <v>-</v>
      </c>
    </row>
    <row r="15" spans="1:11" x14ac:dyDescent="0.25">
      <c r="A15" s="9" t="str">
        <f t="shared" si="0"/>
        <v>Cliente em FocoPG_Atendimento por cliente - Número - Obter</v>
      </c>
      <c r="B15" s="9" t="str">
        <f t="shared" si="1"/>
        <v>Cliente em FocoPG_Atendimento por cliente - Número - ObterAC</v>
      </c>
      <c r="C15" s="9" t="s">
        <v>81</v>
      </c>
      <c r="D15" s="9" t="s">
        <v>471</v>
      </c>
      <c r="E15" s="9" t="s">
        <v>18</v>
      </c>
      <c r="F15" s="9" t="s">
        <v>406</v>
      </c>
      <c r="G15" s="28">
        <v>2</v>
      </c>
      <c r="H15" s="28">
        <v>2.36</v>
      </c>
      <c r="I15" s="23" t="str">
        <f>IFERROR(VLOOKUP(A15,'INDICADORES CUBO AGIR'!$I$2:$L$23,4,0),"NÃO")</f>
        <v>SIM</v>
      </c>
      <c r="J15" s="9">
        <f>IFERROR(VLOOKUP(B15,'Valores Boletim'!$A$2:$G$7668,7,0),"-")</f>
        <v>2.7944945809999999</v>
      </c>
      <c r="K15" s="23" t="str">
        <f t="shared" si="2"/>
        <v>DIFERENTE</v>
      </c>
    </row>
    <row r="16" spans="1:11" x14ac:dyDescent="0.25">
      <c r="A16" s="9" t="str">
        <f t="shared" si="0"/>
        <v>Cliente em FocoPG_Clientes atendidos por serviços digitais - Número - Obter</v>
      </c>
      <c r="B16" s="9" t="str">
        <f t="shared" si="1"/>
        <v>Cliente em FocoPG_Clientes atendidos por serviços digitais - Número - ObterAC</v>
      </c>
      <c r="C16" s="9" t="s">
        <v>81</v>
      </c>
      <c r="D16" s="9" t="s">
        <v>471</v>
      </c>
      <c r="E16" s="9" t="s">
        <v>19</v>
      </c>
      <c r="F16" s="9" t="s">
        <v>406</v>
      </c>
      <c r="G16" s="28">
        <v>14000</v>
      </c>
      <c r="H16" s="28">
        <v>15860</v>
      </c>
      <c r="I16" s="23" t="str">
        <f>IFERROR(VLOOKUP(A16,'INDICADORES CUBO AGIR'!$I$2:$L$23,4,0),"NÃO")</f>
        <v>SIM</v>
      </c>
      <c r="J16" s="9">
        <f>IFERROR(VLOOKUP(B16,'Valores Boletim'!$A$2:$G$7668,7,0),"-")</f>
        <v>14628</v>
      </c>
      <c r="K16" s="23" t="str">
        <f t="shared" si="2"/>
        <v>DIFERENTE</v>
      </c>
    </row>
    <row r="17" spans="1:11" x14ac:dyDescent="0.25">
      <c r="A17" s="9" t="str">
        <f t="shared" si="0"/>
        <v>Cliente em FocoPG_Cobertura do Atendimento (microempresas e empresas de pequeno porte) - % - Obter</v>
      </c>
      <c r="B17" s="9" t="str">
        <f t="shared" si="1"/>
        <v>Cliente em FocoPG_Cobertura do Atendimento (microempresas e empresas de pequeno porte) - % - ObterAC</v>
      </c>
      <c r="C17" s="9" t="s">
        <v>81</v>
      </c>
      <c r="D17" s="9" t="s">
        <v>471</v>
      </c>
      <c r="E17" s="9" t="s">
        <v>20</v>
      </c>
      <c r="F17" s="9" t="s">
        <v>406</v>
      </c>
      <c r="G17" s="28">
        <v>28</v>
      </c>
      <c r="H17" s="28">
        <v>27.69</v>
      </c>
      <c r="I17" s="23" t="str">
        <f>IFERROR(VLOOKUP(A17,'INDICADORES CUBO AGIR'!$I$2:$L$23,4,0),"NÃO")</f>
        <v>SIM</v>
      </c>
      <c r="J17" s="9">
        <f>IFERROR(VLOOKUP(B17,'Valores Boletim'!$A$2:$G$7668,7,0),"-")</f>
        <v>19.82</v>
      </c>
      <c r="K17" s="23" t="str">
        <f t="shared" si="2"/>
        <v>DIFERENTE</v>
      </c>
    </row>
    <row r="18" spans="1:11" x14ac:dyDescent="0.25">
      <c r="A18" s="9" t="str">
        <f t="shared" si="0"/>
        <v>Cliente em FocoPG_Pequenos Negócios Atendidos - Número - Obter</v>
      </c>
      <c r="B18" s="9" t="str">
        <f t="shared" si="1"/>
        <v>Cliente em FocoPG_Pequenos Negócios Atendidos - Número - ObterAC</v>
      </c>
      <c r="C18" s="9" t="s">
        <v>81</v>
      </c>
      <c r="D18" s="9" t="s">
        <v>471</v>
      </c>
      <c r="E18" s="9" t="s">
        <v>21</v>
      </c>
      <c r="F18" s="9" t="s">
        <v>406</v>
      </c>
      <c r="G18" s="28">
        <v>12800</v>
      </c>
      <c r="H18" s="28">
        <v>14540</v>
      </c>
      <c r="I18" s="23" t="str">
        <f>IFERROR(VLOOKUP(A18,'INDICADORES CUBO AGIR'!$I$2:$L$23,4,0),"NÃO")</f>
        <v>SIM</v>
      </c>
      <c r="J18" s="9">
        <f>IFERROR(VLOOKUP(B18,'Valores Boletim'!$A$2:$G$7668,7,0),"-")</f>
        <v>12456</v>
      </c>
      <c r="K18" s="23" t="str">
        <f t="shared" si="2"/>
        <v>DIFERENTE</v>
      </c>
    </row>
    <row r="19" spans="1:11" x14ac:dyDescent="0.25">
      <c r="A19" s="9" t="str">
        <f t="shared" si="0"/>
        <v>Cliente em FocoPG_Recomendação (NPS) - pontos - Obter</v>
      </c>
      <c r="B19" s="9" t="str">
        <f t="shared" si="1"/>
        <v>Cliente em FocoPG_Recomendação (NPS) - pontos - ObterAC</v>
      </c>
      <c r="C19" s="9" t="s">
        <v>81</v>
      </c>
      <c r="D19" s="9" t="s">
        <v>471</v>
      </c>
      <c r="E19" s="9" t="s">
        <v>22</v>
      </c>
      <c r="F19" s="9" t="s">
        <v>406</v>
      </c>
      <c r="G19" s="28">
        <v>85</v>
      </c>
      <c r="H19" s="28">
        <v>85.99</v>
      </c>
      <c r="I19" s="23" t="str">
        <f>IFERROR(VLOOKUP(A19,'INDICADORES CUBO AGIR'!$I$2:$L$23,4,0),"NÃO")</f>
        <v>NÃO</v>
      </c>
      <c r="J19" s="9" t="str">
        <f>IFERROR(VLOOKUP(B19,'Valores Boletim'!$A$2:$G$7668,7,0),"-")</f>
        <v>-</v>
      </c>
      <c r="K19" s="23" t="str">
        <f t="shared" si="2"/>
        <v>-</v>
      </c>
    </row>
    <row r="20" spans="1:11" x14ac:dyDescent="0.25">
      <c r="A20" s="9" t="str">
        <f t="shared" si="0"/>
        <v>Brasil + InovadorPG_Inovação e Modernização - % - Obter</v>
      </c>
      <c r="B20" s="9" t="str">
        <f t="shared" si="1"/>
        <v>Brasil + InovadorPG_Inovação e Modernização - % - ObterAC</v>
      </c>
      <c r="C20" s="9" t="s">
        <v>82</v>
      </c>
      <c r="D20" s="9" t="s">
        <v>472</v>
      </c>
      <c r="E20" s="9" t="s">
        <v>23</v>
      </c>
      <c r="F20" s="9" t="s">
        <v>406</v>
      </c>
      <c r="G20" s="28">
        <v>70</v>
      </c>
      <c r="H20" s="28">
        <v>0</v>
      </c>
      <c r="I20" s="23" t="str">
        <f>IFERROR(VLOOKUP(A20,'INDICADORES CUBO AGIR'!$I$2:$L$23,4,0),"NÃO")</f>
        <v>NÃO</v>
      </c>
      <c r="J20" s="9" t="str">
        <f>IFERROR(VLOOKUP(B20,'Valores Boletim'!$A$2:$G$7668,7,0),"-")</f>
        <v>-</v>
      </c>
      <c r="K20" s="23" t="str">
        <f t="shared" si="2"/>
        <v>-</v>
      </c>
    </row>
    <row r="21" spans="1:11" x14ac:dyDescent="0.25">
      <c r="A21" s="9" t="str">
        <f t="shared" si="0"/>
        <v>Brasil + InovadorPG_Municípios com ecossistemas de inovação mapeados - Número - Obter</v>
      </c>
      <c r="B21" s="9" t="str">
        <f t="shared" si="1"/>
        <v>Brasil + InovadorPG_Municípios com ecossistemas de inovação mapeados - Número - ObterAC</v>
      </c>
      <c r="C21" s="9" t="s">
        <v>82</v>
      </c>
      <c r="D21" s="9" t="s">
        <v>472</v>
      </c>
      <c r="E21" s="9" t="s">
        <v>24</v>
      </c>
      <c r="F21" s="9" t="s">
        <v>406</v>
      </c>
      <c r="G21" s="28">
        <v>1</v>
      </c>
      <c r="H21" s="28">
        <v>1</v>
      </c>
      <c r="I21" s="23" t="str">
        <f>IFERROR(VLOOKUP(A21,'INDICADORES CUBO AGIR'!$I$2:$L$23,4,0),"NÃO")</f>
        <v>NÃO</v>
      </c>
      <c r="J21" s="9" t="str">
        <f>IFERROR(VLOOKUP(B21,'Valores Boletim'!$A$2:$G$7668,7,0),"-")</f>
        <v>-</v>
      </c>
      <c r="K21" s="23" t="str">
        <f t="shared" si="2"/>
        <v>-</v>
      </c>
    </row>
    <row r="22" spans="1:11" x14ac:dyDescent="0.25">
      <c r="A22" s="9" t="str">
        <f t="shared" si="0"/>
        <v>Brasil + InovadorPG_Pequenos Negócios atendidos com solução de Inovação - Número - Obter</v>
      </c>
      <c r="B22" s="9" t="str">
        <f t="shared" si="1"/>
        <v>Brasil + InovadorPG_Pequenos Negócios atendidos com solução de Inovação - Número - ObterAC</v>
      </c>
      <c r="C22" s="9" t="s">
        <v>82</v>
      </c>
      <c r="D22" s="9" t="s">
        <v>472</v>
      </c>
      <c r="E22" s="9" t="s">
        <v>25</v>
      </c>
      <c r="F22" s="9" t="s">
        <v>406</v>
      </c>
      <c r="G22" s="28">
        <v>2000</v>
      </c>
      <c r="H22" s="28">
        <v>2697</v>
      </c>
      <c r="I22" s="23" t="str">
        <f>IFERROR(VLOOKUP(A22,'INDICADORES CUBO AGIR'!$I$2:$L$23,4,0),"NÃO")</f>
        <v>SIM</v>
      </c>
      <c r="J22" s="9">
        <f>IFERROR(VLOOKUP(B22,'Valores Boletim'!$A$2:$G$7668,7,0),"-")</f>
        <v>2697</v>
      </c>
      <c r="K22" s="23" t="str">
        <f t="shared" si="2"/>
        <v>IGUAL</v>
      </c>
    </row>
    <row r="23" spans="1:11" x14ac:dyDescent="0.25">
      <c r="A23" s="9" t="str">
        <f t="shared" si="0"/>
        <v>Ambiente de NegóciosPG_Município com presença continuada de técnico residente do Sebrae na microrregião. - Número - Obter</v>
      </c>
      <c r="B23" s="9" t="str">
        <f t="shared" si="1"/>
        <v>Ambiente de NegóciosPG_Município com presença continuada de técnico residente do Sebrae na microrregião. - Número - ObterAC</v>
      </c>
      <c r="C23" s="9" t="s">
        <v>83</v>
      </c>
      <c r="D23" s="9" t="s">
        <v>473</v>
      </c>
      <c r="E23" s="9" t="s">
        <v>14</v>
      </c>
      <c r="F23" s="9" t="s">
        <v>406</v>
      </c>
      <c r="G23" s="28">
        <v>10</v>
      </c>
      <c r="H23" s="28">
        <v>12</v>
      </c>
      <c r="I23" s="23" t="str">
        <f>IFERROR(VLOOKUP(A23,'INDICADORES CUBO AGIR'!$I$2:$L$23,4,0),"NÃO")</f>
        <v>NÃO</v>
      </c>
      <c r="J23" s="9" t="str">
        <f>IFERROR(VLOOKUP(B23,'Valores Boletim'!$A$2:$G$7668,7,0),"-")</f>
        <v>-</v>
      </c>
      <c r="K23" s="23" t="str">
        <f t="shared" si="2"/>
        <v>-</v>
      </c>
    </row>
    <row r="24" spans="1:11" x14ac:dyDescent="0.25">
      <c r="A24" s="9" t="str">
        <f t="shared" si="0"/>
        <v>Ambiente de NegóciosPG_Municípios com conjunto de políticas públicas para melhoria do ambiente de negócios implementado - Número - Obter</v>
      </c>
      <c r="B24" s="9" t="str">
        <f t="shared" si="1"/>
        <v>Ambiente de NegóciosPG_Municípios com conjunto de políticas públicas para melhoria do ambiente de negócios implementado - Número - ObterAC</v>
      </c>
      <c r="C24" s="9" t="s">
        <v>83</v>
      </c>
      <c r="D24" s="9" t="s">
        <v>473</v>
      </c>
      <c r="E24" s="9" t="s">
        <v>15</v>
      </c>
      <c r="F24" s="9" t="s">
        <v>406</v>
      </c>
      <c r="G24" s="28">
        <v>7</v>
      </c>
      <c r="H24" s="28">
        <v>8</v>
      </c>
      <c r="I24" s="23" t="str">
        <f>IFERROR(VLOOKUP(A24,'INDICADORES CUBO AGIR'!$I$2:$L$23,4,0),"NÃO")</f>
        <v>NÃO</v>
      </c>
      <c r="J24" s="9" t="str">
        <f>IFERROR(VLOOKUP(B24,'Valores Boletim'!$A$2:$G$7668,7,0),"-")</f>
        <v>-</v>
      </c>
      <c r="K24" s="23" t="str">
        <f t="shared" si="2"/>
        <v>-</v>
      </c>
    </row>
    <row r="25" spans="1:11" x14ac:dyDescent="0.25">
      <c r="A25" s="9" t="str">
        <f t="shared" si="0"/>
        <v>Ambiente de NegóciosPG_Municípios com projetos de mobilização e articulação de lideranças implementados - Número - Obter</v>
      </c>
      <c r="B25" s="9" t="str">
        <f t="shared" si="1"/>
        <v>Ambiente de NegóciosPG_Municípios com projetos de mobilização e articulação de lideranças implementados - Número - ObterAC</v>
      </c>
      <c r="C25" s="9" t="s">
        <v>83</v>
      </c>
      <c r="D25" s="9" t="s">
        <v>473</v>
      </c>
      <c r="E25" s="9" t="s">
        <v>16</v>
      </c>
      <c r="F25" s="9" t="s">
        <v>406</v>
      </c>
      <c r="G25" s="28">
        <v>11</v>
      </c>
      <c r="H25" s="28">
        <v>12</v>
      </c>
      <c r="I25" s="23" t="str">
        <f>IFERROR(VLOOKUP(A25,'INDICADORES CUBO AGIR'!$I$2:$L$23,4,0),"NÃO")</f>
        <v>NÃO</v>
      </c>
      <c r="J25" s="9" t="str">
        <f>IFERROR(VLOOKUP(B25,'Valores Boletim'!$A$2:$G$7668,7,0),"-")</f>
        <v>-</v>
      </c>
      <c r="K25" s="23" t="str">
        <f t="shared" si="2"/>
        <v>-</v>
      </c>
    </row>
    <row r="26" spans="1:11" x14ac:dyDescent="0.25">
      <c r="A26" s="9" t="str">
        <f t="shared" si="0"/>
        <v>Ambiente de NegóciosPG_Tempo de abertura de empresas - horas - Obter</v>
      </c>
      <c r="B26" s="9" t="str">
        <f t="shared" si="1"/>
        <v>Ambiente de NegóciosPG_Tempo de abertura de empresas - horas - ObterAC</v>
      </c>
      <c r="C26" s="9" t="s">
        <v>83</v>
      </c>
      <c r="D26" s="9" t="s">
        <v>473</v>
      </c>
      <c r="E26" s="9" t="s">
        <v>17</v>
      </c>
      <c r="F26" s="9" t="s">
        <v>406</v>
      </c>
      <c r="G26" s="28">
        <v>48</v>
      </c>
      <c r="H26" s="28">
        <v>33</v>
      </c>
      <c r="I26" s="23" t="str">
        <f>IFERROR(VLOOKUP(A26,'INDICADORES CUBO AGIR'!$I$2:$L$23,4,0),"NÃO")</f>
        <v>SIM</v>
      </c>
      <c r="J26" s="9">
        <f>IFERROR(VLOOKUP(B26,'Valores Boletim'!$A$2:$G$7668,7,0),"-")</f>
        <v>31.99</v>
      </c>
      <c r="K26" s="23" t="str">
        <f t="shared" si="2"/>
        <v>DIFERENTE</v>
      </c>
    </row>
    <row r="27" spans="1:11" x14ac:dyDescent="0.25">
      <c r="A27" s="9" t="str">
        <f t="shared" si="0"/>
        <v>Portfólio em RedePG_Aplicabilidade - Pontos (0 a 10) - Obter</v>
      </c>
      <c r="B27" s="9" t="str">
        <f t="shared" si="1"/>
        <v>Portfólio em RedePG_Aplicabilidade - Pontos (0 a 10) - ObterAC</v>
      </c>
      <c r="C27" s="9" t="s">
        <v>84</v>
      </c>
      <c r="D27" s="9" t="s">
        <v>474</v>
      </c>
      <c r="E27" s="9" t="s">
        <v>57</v>
      </c>
      <c r="F27" s="9" t="s">
        <v>406</v>
      </c>
      <c r="G27" s="28">
        <v>7</v>
      </c>
      <c r="H27" s="28">
        <v>0</v>
      </c>
      <c r="I27" s="23" t="str">
        <f>IFERROR(VLOOKUP(A27,'INDICADORES CUBO AGIR'!$I$2:$L$23,4,0),"NÃO")</f>
        <v>SIM</v>
      </c>
      <c r="J27" s="9">
        <f>IFERROR(VLOOKUP(B27,'Valores Boletim'!$A$2:$G$7668,7,0),"-")</f>
        <v>8.1</v>
      </c>
      <c r="K27" s="23" t="str">
        <f t="shared" si="2"/>
        <v>DIFERENTE</v>
      </c>
    </row>
    <row r="28" spans="1:11" x14ac:dyDescent="0.25">
      <c r="A28" s="9" t="str">
        <f t="shared" si="0"/>
        <v>Portfólio em RedePG_Efetividade - Pontos (0 a 10) - Obter</v>
      </c>
      <c r="B28" s="9" t="str">
        <f t="shared" si="1"/>
        <v>Portfólio em RedePG_Efetividade - Pontos (0 a 10) - ObterAC</v>
      </c>
      <c r="C28" s="9" t="s">
        <v>84</v>
      </c>
      <c r="D28" s="9" t="s">
        <v>474</v>
      </c>
      <c r="E28" s="9" t="s">
        <v>58</v>
      </c>
      <c r="F28" s="9" t="s">
        <v>406</v>
      </c>
      <c r="G28" s="28">
        <v>7</v>
      </c>
      <c r="H28" s="28">
        <v>0</v>
      </c>
      <c r="I28" s="23" t="str">
        <f>IFERROR(VLOOKUP(A28,'INDICADORES CUBO AGIR'!$I$2:$L$23,4,0),"NÃO")</f>
        <v>SIM</v>
      </c>
      <c r="J28" s="9">
        <f>IFERROR(VLOOKUP(B28,'Valores Boletim'!$A$2:$G$7668,7,0),"-")</f>
        <v>8.3000000000000007</v>
      </c>
      <c r="K28" s="23" t="str">
        <f t="shared" si="2"/>
        <v>DIFERENTE</v>
      </c>
    </row>
    <row r="29" spans="1:11" x14ac:dyDescent="0.25">
      <c r="A29" s="9" t="str">
        <f t="shared" si="0"/>
        <v>Portfólio em RedePG_NPS (Net Promoter Score) de Produto ou Serviço - pontos - Obter</v>
      </c>
      <c r="B29" s="9" t="str">
        <f t="shared" si="1"/>
        <v>Portfólio em RedePG_NPS (Net Promoter Score) de Produto ou Serviço - pontos - ObterAC</v>
      </c>
      <c r="C29" s="9" t="s">
        <v>84</v>
      </c>
      <c r="D29" s="9" t="s">
        <v>474</v>
      </c>
      <c r="E29" s="9" t="s">
        <v>59</v>
      </c>
      <c r="F29" s="9" t="s">
        <v>406</v>
      </c>
      <c r="G29" s="28">
        <v>80</v>
      </c>
      <c r="H29" s="28">
        <v>0</v>
      </c>
      <c r="I29" s="23" t="str">
        <f>IFERROR(VLOOKUP(A29,'INDICADORES CUBO AGIR'!$I$2:$L$23,4,0),"NÃO")</f>
        <v>NÃO</v>
      </c>
      <c r="J29" s="9" t="str">
        <f>IFERROR(VLOOKUP(B29,'Valores Boletim'!$A$2:$G$7668,7,0),"-")</f>
        <v>-</v>
      </c>
      <c r="K29" s="23" t="str">
        <f t="shared" si="2"/>
        <v>-</v>
      </c>
    </row>
    <row r="30" spans="1:11" x14ac:dyDescent="0.25">
      <c r="A30" s="9" t="str">
        <f t="shared" si="0"/>
        <v>Gestão da Marca SebraePG_Imagem junto à Sociedade - Pontos (0 a 10) - Obter</v>
      </c>
      <c r="B30" s="9" t="str">
        <f t="shared" si="1"/>
        <v>Gestão da Marca SebraePG_Imagem junto à Sociedade - Pontos (0 a 10) - ObterAC</v>
      </c>
      <c r="C30" s="9" t="s">
        <v>85</v>
      </c>
      <c r="D30" s="9" t="s">
        <v>475</v>
      </c>
      <c r="E30" s="9" t="s">
        <v>30</v>
      </c>
      <c r="F30" s="9" t="s">
        <v>406</v>
      </c>
      <c r="G30" s="28">
        <v>8.9</v>
      </c>
      <c r="H30" s="28">
        <v>8.6</v>
      </c>
      <c r="I30" s="23" t="str">
        <f>IFERROR(VLOOKUP(A30,'INDICADORES CUBO AGIR'!$I$2:$L$23,4,0),"NÃO")</f>
        <v>SIM</v>
      </c>
      <c r="J30" s="9">
        <f>IFERROR(VLOOKUP(B30,'Valores Boletim'!$A$2:$G$7668,7,0),"-")</f>
        <v>8.59</v>
      </c>
      <c r="K30" s="23" t="str">
        <f t="shared" si="2"/>
        <v>DIFERENTE</v>
      </c>
    </row>
    <row r="31" spans="1:11" x14ac:dyDescent="0.25">
      <c r="A31" s="9" t="str">
        <f t="shared" si="0"/>
        <v>Gestão da Marca SebraePG_Imagem junto aos Pequenos Negócios - Pontos (0 a 10) - Obter</v>
      </c>
      <c r="B31" s="9" t="str">
        <f t="shared" si="1"/>
        <v>Gestão da Marca SebraePG_Imagem junto aos Pequenos Negócios - Pontos (0 a 10) - ObterAC</v>
      </c>
      <c r="C31" s="9" t="s">
        <v>85</v>
      </c>
      <c r="D31" s="9" t="s">
        <v>475</v>
      </c>
      <c r="E31" s="9" t="s">
        <v>31</v>
      </c>
      <c r="F31" s="9" t="s">
        <v>406</v>
      </c>
      <c r="G31" s="28">
        <v>8.6999999999999993</v>
      </c>
      <c r="H31" s="28">
        <v>8.9</v>
      </c>
      <c r="I31" s="23" t="str">
        <f>IFERROR(VLOOKUP(A31,'INDICADORES CUBO AGIR'!$I$2:$L$23,4,0),"NÃO")</f>
        <v>SIM</v>
      </c>
      <c r="J31" s="9">
        <f>IFERROR(VLOOKUP(B31,'Valores Boletim'!$A$2:$G$7668,7,0),"-")</f>
        <v>8.86</v>
      </c>
      <c r="K31" s="23" t="str">
        <f t="shared" si="2"/>
        <v>DIFERENTE</v>
      </c>
    </row>
    <row r="32" spans="1:11" x14ac:dyDescent="0.25">
      <c r="A32" s="9" t="str">
        <f t="shared" si="0"/>
        <v>Educação EmpreendedoraPG_Atendimento a estudantes em soluções de Educação Empreendedora - Número - Obter</v>
      </c>
      <c r="B32" s="9" t="str">
        <f t="shared" si="1"/>
        <v>Educação EmpreendedoraPG_Atendimento a estudantes em soluções de Educação Empreendedora - Número - ObterAC</v>
      </c>
      <c r="C32" s="9" t="s">
        <v>86</v>
      </c>
      <c r="D32" s="9" t="s">
        <v>476</v>
      </c>
      <c r="E32" s="9" t="s">
        <v>32</v>
      </c>
      <c r="F32" s="9" t="s">
        <v>406</v>
      </c>
      <c r="G32" s="28">
        <v>14000</v>
      </c>
      <c r="H32" s="28">
        <v>15178</v>
      </c>
      <c r="I32" s="23" t="str">
        <f>IFERROR(VLOOKUP(A32,'INDICADORES CUBO AGIR'!$I$2:$L$23,4,0),"NÃO")</f>
        <v>SIM</v>
      </c>
      <c r="J32" s="9">
        <f>IFERROR(VLOOKUP(B32,'Valores Boletim'!$A$2:$G$7668,7,0),"-")</f>
        <v>15197</v>
      </c>
      <c r="K32" s="23" t="str">
        <f t="shared" si="2"/>
        <v>DIFERENTE</v>
      </c>
    </row>
    <row r="33" spans="1:11" x14ac:dyDescent="0.25">
      <c r="A33" s="9" t="str">
        <f t="shared" si="0"/>
        <v>Educação EmpreendedoraPG_Escolas com projeto Escola Empreendedora implementado - Número - Obter</v>
      </c>
      <c r="B33" s="9" t="str">
        <f t="shared" si="1"/>
        <v>Educação EmpreendedoraPG_Escolas com projeto Escola Empreendedora implementado - Número - ObterAC</v>
      </c>
      <c r="C33" s="9" t="s">
        <v>86</v>
      </c>
      <c r="D33" s="9" t="s">
        <v>476</v>
      </c>
      <c r="E33" s="9" t="s">
        <v>33</v>
      </c>
      <c r="F33" s="9" t="s">
        <v>406</v>
      </c>
      <c r="G33" s="28">
        <v>5</v>
      </c>
      <c r="H33" s="28">
        <v>5</v>
      </c>
      <c r="I33" s="23" t="str">
        <f>IFERROR(VLOOKUP(A33,'INDICADORES CUBO AGIR'!$I$2:$L$23,4,0),"NÃO")</f>
        <v>NÃO</v>
      </c>
      <c r="J33" s="9" t="str">
        <f>IFERROR(VLOOKUP(B33,'Valores Boletim'!$A$2:$G$7668,7,0),"-")</f>
        <v>-</v>
      </c>
      <c r="K33" s="23" t="str">
        <f t="shared" si="2"/>
        <v>-</v>
      </c>
    </row>
    <row r="34" spans="1:11" x14ac:dyDescent="0.25">
      <c r="A34" s="9" t="str">
        <f t="shared" si="0"/>
        <v>Educação EmpreendedoraPG_Professores atendidos em soluções de Educação Empreendedora - professores - Obter</v>
      </c>
      <c r="B34" s="9" t="str">
        <f t="shared" si="1"/>
        <v>Educação EmpreendedoraPG_Professores atendidos em soluções de Educação Empreendedora - professores - ObterAC</v>
      </c>
      <c r="C34" s="9" t="s">
        <v>86</v>
      </c>
      <c r="D34" s="9" t="s">
        <v>476</v>
      </c>
      <c r="E34" s="9" t="s">
        <v>34</v>
      </c>
      <c r="F34" s="9" t="s">
        <v>406</v>
      </c>
      <c r="G34" s="28">
        <v>1000</v>
      </c>
      <c r="H34" s="28">
        <v>1135</v>
      </c>
      <c r="I34" s="23" t="str">
        <f>IFERROR(VLOOKUP(A34,'INDICADORES CUBO AGIR'!$I$2:$L$23,4,0),"NÃO")</f>
        <v>SIM</v>
      </c>
      <c r="J34" s="9">
        <f>IFERROR(VLOOKUP(B34,'Valores Boletim'!$A$2:$G$7668,7,0),"-")</f>
        <v>1135</v>
      </c>
      <c r="K34" s="23" t="str">
        <f t="shared" si="2"/>
        <v>IGUAL</v>
      </c>
    </row>
    <row r="35" spans="1:11" x14ac:dyDescent="0.25">
      <c r="A35" s="9" t="str">
        <f t="shared" si="0"/>
        <v>Educação EmpreendedoraPG_Recomendação (NPS) - Professores - pontos - Obter</v>
      </c>
      <c r="B35" s="9" t="str">
        <f t="shared" si="1"/>
        <v>Educação EmpreendedoraPG_Recomendação (NPS) - Professores - pontos - ObterAC</v>
      </c>
      <c r="C35" s="9" t="s">
        <v>86</v>
      </c>
      <c r="D35" s="9" t="s">
        <v>476</v>
      </c>
      <c r="E35" s="9" t="s">
        <v>35</v>
      </c>
      <c r="F35" s="9" t="s">
        <v>406</v>
      </c>
      <c r="G35" s="28">
        <v>80</v>
      </c>
      <c r="H35" s="28">
        <v>87</v>
      </c>
      <c r="I35" s="23" t="str">
        <f>IFERROR(VLOOKUP(A35,'INDICADORES CUBO AGIR'!$I$2:$L$23,4,0),"NÃO")</f>
        <v>SIM</v>
      </c>
      <c r="J35" s="9">
        <f>IFERROR(VLOOKUP(B35,'Valores Boletim'!$A$2:$G$7668,7,0),"-")</f>
        <v>87.1</v>
      </c>
      <c r="K35" s="23" t="str">
        <f t="shared" si="2"/>
        <v>DIFERENTE</v>
      </c>
    </row>
    <row r="36" spans="1:11" x14ac:dyDescent="0.25">
      <c r="A36" s="9" t="str">
        <f t="shared" si="0"/>
        <v>Sebrae + FinançasPG_Clientes com garantia do Fampe assistidos na fase pós-crédito - % - Obter</v>
      </c>
      <c r="B36" s="9" t="str">
        <f t="shared" si="1"/>
        <v>Sebrae + FinançasPG_Clientes com garantia do Fampe assistidos na fase pós-crédito - % - ObterAC</v>
      </c>
      <c r="C36" s="9" t="s">
        <v>87</v>
      </c>
      <c r="D36" s="9" t="s">
        <v>477</v>
      </c>
      <c r="E36" s="9" t="s">
        <v>71</v>
      </c>
      <c r="F36" s="9" t="s">
        <v>406</v>
      </c>
      <c r="G36" s="28">
        <v>90</v>
      </c>
      <c r="H36" s="28">
        <v>100</v>
      </c>
      <c r="I36" s="23" t="str">
        <f>IFERROR(VLOOKUP(A36,'INDICADORES CUBO AGIR'!$I$2:$L$23,4,0),"NÃO")</f>
        <v>SIM</v>
      </c>
      <c r="J36" s="9">
        <f>IFERROR(VLOOKUP(B36,'Valores Boletim'!$A$2:$G$7668,7,0),"-")</f>
        <v>100</v>
      </c>
      <c r="K36" s="23" t="str">
        <f t="shared" si="2"/>
        <v>IGUAL</v>
      </c>
    </row>
    <row r="37" spans="1:11" x14ac:dyDescent="0.25">
      <c r="A37" s="9" t="str">
        <f t="shared" si="0"/>
        <v>Brasil + CompetitivoPG_Produtividade do Trabalho - % - Aumentar</v>
      </c>
      <c r="B37" s="9" t="str">
        <f t="shared" si="1"/>
        <v>Brasil + CompetitivoPG_Produtividade do Trabalho - % - AumentarAC</v>
      </c>
      <c r="C37" s="9" t="s">
        <v>88</v>
      </c>
      <c r="D37" s="9" t="s">
        <v>478</v>
      </c>
      <c r="E37" s="9" t="s">
        <v>27</v>
      </c>
      <c r="F37" s="9" t="s">
        <v>406</v>
      </c>
      <c r="G37" s="28">
        <v>25</v>
      </c>
      <c r="H37" s="28">
        <v>31</v>
      </c>
      <c r="I37" s="23" t="str">
        <f>IFERROR(VLOOKUP(A37,'INDICADORES CUBO AGIR'!$I$2:$L$23,4,0),"NÃO")</f>
        <v>SIM</v>
      </c>
      <c r="J37" s="9">
        <f>IFERROR(VLOOKUP(B37,'Valores Boletim'!$A$2:$G$7668,7,0),"-")</f>
        <v>31</v>
      </c>
      <c r="K37" s="23" t="str">
        <f t="shared" si="2"/>
        <v>IGUAL</v>
      </c>
    </row>
    <row r="38" spans="1:11" x14ac:dyDescent="0.25">
      <c r="A38" s="9" t="str">
        <f t="shared" si="0"/>
        <v>Brasil + CompetitivoPG_Taxa de Alcance - Faturamento - % - Obter</v>
      </c>
      <c r="B38" s="9" t="str">
        <f t="shared" si="1"/>
        <v>Brasil + CompetitivoPG_Taxa de Alcance - Faturamento - % - ObterAC</v>
      </c>
      <c r="C38" s="9" t="s">
        <v>88</v>
      </c>
      <c r="D38" s="9" t="s">
        <v>478</v>
      </c>
      <c r="E38" s="9" t="s">
        <v>28</v>
      </c>
      <c r="F38" s="9" t="s">
        <v>406</v>
      </c>
      <c r="G38" s="28">
        <v>79</v>
      </c>
      <c r="H38" s="28">
        <v>100</v>
      </c>
      <c r="I38" s="23" t="str">
        <f>IFERROR(VLOOKUP(A38,'INDICADORES CUBO AGIR'!$I$2:$L$23,4,0),"NÃO")</f>
        <v>SIM</v>
      </c>
      <c r="J38" s="9">
        <f>IFERROR(VLOOKUP(B38,'Valores Boletim'!$A$2:$G$7668,7,0),"-")</f>
        <v>100</v>
      </c>
      <c r="K38" s="23" t="str">
        <f t="shared" si="2"/>
        <v>IGUAL</v>
      </c>
    </row>
    <row r="39" spans="1:11" x14ac:dyDescent="0.25">
      <c r="A39" s="9" t="str">
        <f t="shared" si="0"/>
        <v>PROGRAMA NACIONAL - Sebrae + ReceitasPG_Geração de Receita Própria - % - Obter</v>
      </c>
      <c r="B39" s="9" t="str">
        <f t="shared" si="1"/>
        <v>PROGRAMA NACIONAL - Sebrae + ReceitasPG_Geração de Receita Própria - % - ObterAC</v>
      </c>
      <c r="C39" s="9" t="s">
        <v>89</v>
      </c>
      <c r="D39" s="9" t="s">
        <v>41</v>
      </c>
      <c r="E39" s="9" t="s">
        <v>29</v>
      </c>
      <c r="F39" s="9" t="s">
        <v>406</v>
      </c>
      <c r="G39" s="28">
        <v>5</v>
      </c>
      <c r="H39" s="28">
        <v>5.5</v>
      </c>
      <c r="I39" s="23" t="str">
        <f>IFERROR(VLOOKUP(A39,'INDICADORES CUBO AGIR'!$I$2:$L$23,4,0),"NÃO")</f>
        <v>SIM</v>
      </c>
      <c r="J39" s="9">
        <f>IFERROR(VLOOKUP(B39,'Valores Boletim'!$A$2:$G$7668,7,0),"-")</f>
        <v>5.99</v>
      </c>
      <c r="K39" s="23" t="str">
        <f t="shared" si="2"/>
        <v>DIFERENTE</v>
      </c>
    </row>
    <row r="40" spans="1:11" x14ac:dyDescent="0.25">
      <c r="A40" s="9" t="str">
        <f t="shared" si="0"/>
        <v>PROGRAMA NACIONAL - Transformação OrganizacionalPG_Equipamentos de TI com vida útil exaurida - % - Obter</v>
      </c>
      <c r="B40" s="9" t="str">
        <f t="shared" si="1"/>
        <v>PROGRAMA NACIONAL - Transformação OrganizacionalPG_Equipamentos de TI com vida útil exaurida - % - ObterAC</v>
      </c>
      <c r="C40" s="9" t="s">
        <v>90</v>
      </c>
      <c r="D40" s="9" t="s">
        <v>73</v>
      </c>
      <c r="E40" s="9" t="s">
        <v>74</v>
      </c>
      <c r="F40" s="9" t="s">
        <v>406</v>
      </c>
      <c r="G40" s="28">
        <v>6</v>
      </c>
      <c r="H40" s="28">
        <v>0</v>
      </c>
      <c r="I40" s="23" t="str">
        <f>IFERROR(VLOOKUP(A40,'INDICADORES CUBO AGIR'!$I$2:$L$23,4,0),"NÃO")</f>
        <v>NÃO</v>
      </c>
      <c r="J40" s="9" t="str">
        <f>IFERROR(VLOOKUP(B40,'Valores Boletim'!$A$2:$G$7668,7,0),"-")</f>
        <v>-</v>
      </c>
      <c r="K40" s="23" t="str">
        <f t="shared" si="2"/>
        <v>-</v>
      </c>
    </row>
    <row r="41" spans="1:11" x14ac:dyDescent="0.25">
      <c r="A41" s="9" t="str">
        <f t="shared" si="0"/>
        <v>PROGRAMA NACIONAL - Transformação OrganizacionalPG_Incidentes de segurança tratados - % - Obter</v>
      </c>
      <c r="B41" s="9" t="str">
        <f t="shared" si="1"/>
        <v>PROGRAMA NACIONAL - Transformação OrganizacionalPG_Incidentes de segurança tratados - % - ObterAC</v>
      </c>
      <c r="C41" s="9" t="s">
        <v>90</v>
      </c>
      <c r="D41" s="9" t="s">
        <v>73</v>
      </c>
      <c r="E41" s="9" t="s">
        <v>75</v>
      </c>
      <c r="F41" s="9" t="s">
        <v>406</v>
      </c>
      <c r="G41" s="28">
        <v>80</v>
      </c>
      <c r="H41" s="28">
        <v>0</v>
      </c>
      <c r="I41" s="23" t="str">
        <f>IFERROR(VLOOKUP(A41,'INDICADORES CUBO AGIR'!$I$2:$L$23,4,0),"NÃO")</f>
        <v>NÃO</v>
      </c>
      <c r="J41" s="9" t="str">
        <f>IFERROR(VLOOKUP(B41,'Valores Boletim'!$A$2:$G$7668,7,0),"-")</f>
        <v>-</v>
      </c>
      <c r="K41" s="23" t="str">
        <f t="shared" si="2"/>
        <v>-</v>
      </c>
    </row>
    <row r="42" spans="1:11" x14ac:dyDescent="0.25">
      <c r="A42" s="9" t="str">
        <f t="shared" si="0"/>
        <v>Inteligência de DadosPG_Índice Gartner de Data &amp; Analytics - Pontos (1 a 5) - Aumentar</v>
      </c>
      <c r="B42" s="9" t="str">
        <f t="shared" si="1"/>
        <v>Inteligência de DadosPG_Índice Gartner de Data &amp; Analytics - Pontos (1 a 5) - AumentarAC</v>
      </c>
      <c r="C42" s="9" t="s">
        <v>91</v>
      </c>
      <c r="D42" s="9" t="s">
        <v>479</v>
      </c>
      <c r="E42" s="9" t="s">
        <v>26</v>
      </c>
      <c r="F42" s="9" t="s">
        <v>406</v>
      </c>
      <c r="G42" s="28">
        <v>2</v>
      </c>
      <c r="H42" s="28">
        <v>1.31</v>
      </c>
      <c r="I42" s="23" t="str">
        <f>IFERROR(VLOOKUP(A42,'INDICADORES CUBO AGIR'!$I$2:$L$23,4,0),"NÃO")</f>
        <v>SIM</v>
      </c>
      <c r="J42" s="9">
        <f>IFERROR(VLOOKUP(B42,'Valores Boletim'!$A$2:$G$7668,7,0),"-")</f>
        <v>1.31</v>
      </c>
      <c r="K42" s="23" t="str">
        <f t="shared" si="2"/>
        <v>IGUAL</v>
      </c>
    </row>
    <row r="43" spans="1:11" x14ac:dyDescent="0.25">
      <c r="A43" s="9" t="str">
        <f t="shared" si="0"/>
        <v>Portfólio em RedePG_Aplicabilidade - Pontos (0 a 10) - Obter</v>
      </c>
      <c r="B43" s="9" t="str">
        <f t="shared" si="1"/>
        <v>Portfólio em RedePG_Aplicabilidade - Pontos (0 a 10) - ObterAC</v>
      </c>
      <c r="C43" s="9" t="s">
        <v>92</v>
      </c>
      <c r="D43" s="9" t="s">
        <v>474</v>
      </c>
      <c r="E43" s="9" t="s">
        <v>57</v>
      </c>
      <c r="F43" s="9" t="s">
        <v>406</v>
      </c>
      <c r="G43" s="28">
        <v>7</v>
      </c>
      <c r="H43" s="28">
        <v>8.1</v>
      </c>
      <c r="I43" s="23" t="str">
        <f>IFERROR(VLOOKUP(A43,'INDICADORES CUBO AGIR'!$I$2:$L$23,4,0),"NÃO")</f>
        <v>SIM</v>
      </c>
      <c r="J43" s="9">
        <f>IFERROR(VLOOKUP(B43,'Valores Boletim'!$A$2:$G$7668,7,0),"-")</f>
        <v>8.1</v>
      </c>
      <c r="K43" s="23" t="str">
        <f t="shared" si="2"/>
        <v>IGUAL</v>
      </c>
    </row>
    <row r="44" spans="1:11" x14ac:dyDescent="0.25">
      <c r="A44" s="9" t="str">
        <f t="shared" si="0"/>
        <v>Portfólio em RedePG_Efetividade - Pontos (0 a 10) - Obter</v>
      </c>
      <c r="B44" s="9" t="str">
        <f t="shared" si="1"/>
        <v>Portfólio em RedePG_Efetividade - Pontos (0 a 10) - ObterAC</v>
      </c>
      <c r="C44" s="9" t="s">
        <v>92</v>
      </c>
      <c r="D44" s="9" t="s">
        <v>474</v>
      </c>
      <c r="E44" s="9" t="s">
        <v>58</v>
      </c>
      <c r="F44" s="9" t="s">
        <v>406</v>
      </c>
      <c r="G44" s="28">
        <v>7</v>
      </c>
      <c r="H44" s="28">
        <v>8.4</v>
      </c>
      <c r="I44" s="23" t="str">
        <f>IFERROR(VLOOKUP(A44,'INDICADORES CUBO AGIR'!$I$2:$L$23,4,0),"NÃO")</f>
        <v>SIM</v>
      </c>
      <c r="J44" s="9">
        <f>IFERROR(VLOOKUP(B44,'Valores Boletim'!$A$2:$G$7668,7,0),"-")</f>
        <v>8.3000000000000007</v>
      </c>
      <c r="K44" s="23" t="str">
        <f t="shared" si="2"/>
        <v>DIFERENTE</v>
      </c>
    </row>
    <row r="45" spans="1:11" x14ac:dyDescent="0.25">
      <c r="A45" s="9" t="str">
        <f t="shared" si="0"/>
        <v>Portfólio em RedePG_NPS (Net Promoter Score) de Produto ou Serviço - pontos - Obter</v>
      </c>
      <c r="B45" s="9" t="str">
        <f t="shared" si="1"/>
        <v>Portfólio em RedePG_NPS (Net Promoter Score) de Produto ou Serviço - pontos - ObterAC</v>
      </c>
      <c r="C45" s="9" t="s">
        <v>92</v>
      </c>
      <c r="D45" s="9" t="s">
        <v>474</v>
      </c>
      <c r="E45" s="9" t="s">
        <v>59</v>
      </c>
      <c r="F45" s="9" t="s">
        <v>406</v>
      </c>
      <c r="G45" s="28">
        <v>80</v>
      </c>
      <c r="H45" s="28">
        <v>0</v>
      </c>
      <c r="I45" s="23" t="str">
        <f>IFERROR(VLOOKUP(A45,'INDICADORES CUBO AGIR'!$I$2:$L$23,4,0),"NÃO")</f>
        <v>NÃO</v>
      </c>
      <c r="J45" s="9" t="str">
        <f>IFERROR(VLOOKUP(B45,'Valores Boletim'!$A$2:$G$7668,7,0),"-")</f>
        <v>-</v>
      </c>
      <c r="K45" s="23" t="str">
        <f t="shared" si="2"/>
        <v>-</v>
      </c>
    </row>
    <row r="46" spans="1:11" x14ac:dyDescent="0.25">
      <c r="A46" s="9" t="str">
        <f t="shared" si="0"/>
        <v>PROGRAMA NACIONAL - Transformação DigitalPG_Clientes atendidos por serviços digitais - Número - Obter</v>
      </c>
      <c r="B46" s="9" t="str">
        <f t="shared" si="1"/>
        <v>PROGRAMA NACIONAL - Transformação DigitalPG_Clientes atendidos por serviços digitais - Número - ObterAC</v>
      </c>
      <c r="C46" s="9" t="s">
        <v>93</v>
      </c>
      <c r="D46" s="9" t="s">
        <v>51</v>
      </c>
      <c r="E46" s="9" t="s">
        <v>19</v>
      </c>
      <c r="F46" s="9" t="s">
        <v>406</v>
      </c>
      <c r="G46" s="28">
        <v>13377</v>
      </c>
      <c r="H46" s="28">
        <v>15860</v>
      </c>
      <c r="I46" s="23" t="str">
        <f>IFERROR(VLOOKUP(A46,'INDICADORES CUBO AGIR'!$I$2:$L$23,4,0),"NÃO")</f>
        <v>NÃO</v>
      </c>
      <c r="J46" s="9" t="str">
        <f>IFERROR(VLOOKUP(B46,'Valores Boletim'!$A$2:$G$7668,7,0),"-")</f>
        <v>-</v>
      </c>
      <c r="K46" s="23" t="str">
        <f t="shared" si="2"/>
        <v>-</v>
      </c>
    </row>
    <row r="47" spans="1:11" x14ac:dyDescent="0.25">
      <c r="A47" s="9" t="str">
        <f t="shared" si="0"/>
        <v>PROGRAMA NACIONAL - Transformação DigitalPG_Downloads do aplicativo Sebrae - Número - Obter</v>
      </c>
      <c r="B47" s="9" t="str">
        <f t="shared" si="1"/>
        <v>PROGRAMA NACIONAL - Transformação DigitalPG_Downloads do aplicativo Sebrae - Número - ObterAC</v>
      </c>
      <c r="C47" s="9" t="s">
        <v>93</v>
      </c>
      <c r="D47" s="9" t="s">
        <v>51</v>
      </c>
      <c r="E47" s="9" t="s">
        <v>52</v>
      </c>
      <c r="F47" s="9" t="s">
        <v>406</v>
      </c>
      <c r="G47" s="28">
        <v>1000</v>
      </c>
      <c r="H47" s="28">
        <v>11551</v>
      </c>
      <c r="I47" s="23" t="str">
        <f>IFERROR(VLOOKUP(A47,'INDICADORES CUBO AGIR'!$I$2:$L$23,4,0),"NÃO")</f>
        <v>SIM</v>
      </c>
      <c r="J47" s="9">
        <f>IFERROR(VLOOKUP(B47,'Valores Boletim'!$A$2:$G$7668,7,0),"-")</f>
        <v>3065</v>
      </c>
      <c r="K47" s="23" t="str">
        <f t="shared" si="2"/>
        <v>DIFERENTE</v>
      </c>
    </row>
    <row r="48" spans="1:11" x14ac:dyDescent="0.25">
      <c r="A48" s="9" t="str">
        <f t="shared" si="0"/>
        <v>PROGRAMA NACIONAL - Transformação DigitalPG_Índice de Maturidade Digital do Sistema Sebrae - Pontos (1 a 5) - Obter</v>
      </c>
      <c r="B48" s="9" t="str">
        <f t="shared" si="1"/>
        <v>PROGRAMA NACIONAL - Transformação DigitalPG_Índice de Maturidade Digital do Sistema Sebrae - Pontos (1 a 5) - ObterAC</v>
      </c>
      <c r="C48" s="9" t="s">
        <v>93</v>
      </c>
      <c r="D48" s="9" t="s">
        <v>51</v>
      </c>
      <c r="E48" s="9" t="s">
        <v>53</v>
      </c>
      <c r="F48" s="9" t="s">
        <v>406</v>
      </c>
      <c r="G48" s="28">
        <v>2</v>
      </c>
      <c r="H48" s="28">
        <v>1.74</v>
      </c>
      <c r="I48" s="23" t="str">
        <f>IFERROR(VLOOKUP(A48,'INDICADORES CUBO AGIR'!$I$2:$L$23,4,0),"NÃO")</f>
        <v>SIM</v>
      </c>
      <c r="J48" s="9">
        <f>IFERROR(VLOOKUP(B48,'Valores Boletim'!$A$2:$G$7668,7,0),"-")</f>
        <v>1.74</v>
      </c>
      <c r="K48" s="23" t="str">
        <f t="shared" si="2"/>
        <v>IGUAL</v>
      </c>
    </row>
    <row r="49" spans="1:11" x14ac:dyDescent="0.25">
      <c r="A49" s="9" t="str">
        <f t="shared" si="0"/>
        <v>Cliente em FocoPG_Atendimento por cliente - Número - Obter</v>
      </c>
      <c r="B49" s="9" t="str">
        <f t="shared" si="1"/>
        <v>Cliente em FocoPG_Atendimento por cliente - Número - ObterAL</v>
      </c>
      <c r="C49" s="9" t="s">
        <v>94</v>
      </c>
      <c r="D49" s="9" t="s">
        <v>471</v>
      </c>
      <c r="E49" s="9" t="s">
        <v>18</v>
      </c>
      <c r="F49" s="9" t="s">
        <v>407</v>
      </c>
      <c r="G49" s="28">
        <v>1.9</v>
      </c>
      <c r="H49" s="28">
        <v>2.2999999999999998</v>
      </c>
      <c r="I49" s="23" t="str">
        <f>IFERROR(VLOOKUP(A49,'INDICADORES CUBO AGIR'!$I$2:$L$23,4,0),"NÃO")</f>
        <v>SIM</v>
      </c>
      <c r="J49" s="9">
        <f>IFERROR(VLOOKUP(B49,'Valores Boletim'!$A$2:$G$7668,7,0),"-")</f>
        <v>2.2851007989999998</v>
      </c>
      <c r="K49" s="23" t="str">
        <f t="shared" si="2"/>
        <v>DIFERENTE</v>
      </c>
    </row>
    <row r="50" spans="1:11" x14ac:dyDescent="0.25">
      <c r="A50" s="9" t="str">
        <f t="shared" si="0"/>
        <v>Cliente em FocoPG_Clientes atendidos por serviços digitais - Número - Obter</v>
      </c>
      <c r="B50" s="9" t="str">
        <f t="shared" si="1"/>
        <v>Cliente em FocoPG_Clientes atendidos por serviços digitais - Número - ObterAL</v>
      </c>
      <c r="C50" s="9" t="s">
        <v>94</v>
      </c>
      <c r="D50" s="9" t="s">
        <v>471</v>
      </c>
      <c r="E50" s="9" t="s">
        <v>19</v>
      </c>
      <c r="F50" s="9" t="s">
        <v>407</v>
      </c>
      <c r="G50" s="28">
        <v>45000</v>
      </c>
      <c r="H50" s="28">
        <v>73243</v>
      </c>
      <c r="I50" s="23" t="str">
        <f>IFERROR(VLOOKUP(A50,'INDICADORES CUBO AGIR'!$I$2:$L$23,4,0),"NÃO")</f>
        <v>SIM</v>
      </c>
      <c r="J50" s="9">
        <f>IFERROR(VLOOKUP(B50,'Valores Boletim'!$A$2:$G$7668,7,0),"-")</f>
        <v>70349</v>
      </c>
      <c r="K50" s="23" t="str">
        <f t="shared" si="2"/>
        <v>DIFERENTE</v>
      </c>
    </row>
    <row r="51" spans="1:11" x14ac:dyDescent="0.25">
      <c r="A51" s="9" t="str">
        <f t="shared" si="0"/>
        <v>Cliente em FocoPG_Cobertura do Atendimento (microempresas e empresas de pequeno porte) - % - Obter</v>
      </c>
      <c r="B51" s="9" t="str">
        <f t="shared" si="1"/>
        <v>Cliente em FocoPG_Cobertura do Atendimento (microempresas e empresas de pequeno porte) - % - ObterAL</v>
      </c>
      <c r="C51" s="9" t="s">
        <v>94</v>
      </c>
      <c r="D51" s="9" t="s">
        <v>471</v>
      </c>
      <c r="E51" s="9" t="s">
        <v>20</v>
      </c>
      <c r="F51" s="9" t="s">
        <v>407</v>
      </c>
      <c r="G51" s="28">
        <v>20</v>
      </c>
      <c r="H51" s="28">
        <v>20.74</v>
      </c>
      <c r="I51" s="23" t="str">
        <f>IFERROR(VLOOKUP(A51,'INDICADORES CUBO AGIR'!$I$2:$L$23,4,0),"NÃO")</f>
        <v>SIM</v>
      </c>
      <c r="J51" s="9">
        <f>IFERROR(VLOOKUP(B51,'Valores Boletim'!$A$2:$G$7668,7,0),"-")</f>
        <v>22.91</v>
      </c>
      <c r="K51" s="23" t="str">
        <f t="shared" si="2"/>
        <v>DIFERENTE</v>
      </c>
    </row>
    <row r="52" spans="1:11" x14ac:dyDescent="0.25">
      <c r="A52" s="9" t="str">
        <f t="shared" si="0"/>
        <v>Cliente em FocoPG_Pequenos Negócios Atendidos - Número - Obter</v>
      </c>
      <c r="B52" s="9" t="str">
        <f t="shared" si="1"/>
        <v>Cliente em FocoPG_Pequenos Negócios Atendidos - Número - ObterAL</v>
      </c>
      <c r="C52" s="9" t="s">
        <v>94</v>
      </c>
      <c r="D52" s="9" t="s">
        <v>471</v>
      </c>
      <c r="E52" s="9" t="s">
        <v>21</v>
      </c>
      <c r="F52" s="9" t="s">
        <v>407</v>
      </c>
      <c r="G52" s="28">
        <v>30000</v>
      </c>
      <c r="H52" s="28">
        <v>49530</v>
      </c>
      <c r="I52" s="23" t="str">
        <f>IFERROR(VLOOKUP(A52,'INDICADORES CUBO AGIR'!$I$2:$L$23,4,0),"NÃO")</f>
        <v>SIM</v>
      </c>
      <c r="J52" s="9">
        <f>IFERROR(VLOOKUP(B52,'Valores Boletim'!$A$2:$G$7668,7,0),"-")</f>
        <v>46564</v>
      </c>
      <c r="K52" s="23" t="str">
        <f t="shared" si="2"/>
        <v>DIFERENTE</v>
      </c>
    </row>
    <row r="53" spans="1:11" x14ac:dyDescent="0.25">
      <c r="A53" s="9" t="str">
        <f t="shared" si="0"/>
        <v>Cliente em FocoPG_Recomendação (NPS) - pontos - Obter</v>
      </c>
      <c r="B53" s="9" t="str">
        <f t="shared" si="1"/>
        <v>Cliente em FocoPG_Recomendação (NPS) - pontos - ObterAL</v>
      </c>
      <c r="C53" s="9" t="s">
        <v>94</v>
      </c>
      <c r="D53" s="9" t="s">
        <v>471</v>
      </c>
      <c r="E53" s="9" t="s">
        <v>22</v>
      </c>
      <c r="F53" s="9" t="s">
        <v>407</v>
      </c>
      <c r="G53" s="28">
        <v>80</v>
      </c>
      <c r="H53" s="28">
        <v>86.5</v>
      </c>
      <c r="I53" s="23" t="str">
        <f>IFERROR(VLOOKUP(A53,'INDICADORES CUBO AGIR'!$I$2:$L$23,4,0),"NÃO")</f>
        <v>NÃO</v>
      </c>
      <c r="J53" s="9" t="str">
        <f>IFERROR(VLOOKUP(B53,'Valores Boletim'!$A$2:$G$7668,7,0),"-")</f>
        <v>-</v>
      </c>
      <c r="K53" s="23" t="str">
        <f t="shared" si="2"/>
        <v>-</v>
      </c>
    </row>
    <row r="54" spans="1:11" x14ac:dyDescent="0.25">
      <c r="A54" s="9" t="str">
        <f t="shared" si="0"/>
        <v>Brasil + CompetitivoPG_Produtividade do Trabalho - % - Aumentar</v>
      </c>
      <c r="B54" s="9" t="str">
        <f t="shared" si="1"/>
        <v>Brasil + CompetitivoPG_Produtividade do Trabalho - % - AumentarAL</v>
      </c>
      <c r="C54" s="9" t="s">
        <v>95</v>
      </c>
      <c r="D54" s="9" t="s">
        <v>478</v>
      </c>
      <c r="E54" s="9" t="s">
        <v>27</v>
      </c>
      <c r="F54" s="9" t="s">
        <v>407</v>
      </c>
      <c r="G54" s="28">
        <v>15</v>
      </c>
      <c r="H54" s="28">
        <v>0</v>
      </c>
      <c r="I54" s="23" t="str">
        <f>IFERROR(VLOOKUP(A54,'INDICADORES CUBO AGIR'!$I$2:$L$23,4,0),"NÃO")</f>
        <v>SIM</v>
      </c>
      <c r="J54" s="9">
        <f>IFERROR(VLOOKUP(B54,'Valores Boletim'!$A$2:$G$7668,7,0),"-")</f>
        <v>20</v>
      </c>
      <c r="K54" s="23" t="str">
        <f t="shared" si="2"/>
        <v>DIFERENTE</v>
      </c>
    </row>
    <row r="55" spans="1:11" x14ac:dyDescent="0.25">
      <c r="A55" s="9" t="str">
        <f t="shared" si="0"/>
        <v>Brasil + CompetitivoPG_Taxa de Alcance - Faturamento - % - Obter</v>
      </c>
      <c r="B55" s="9" t="str">
        <f t="shared" si="1"/>
        <v>Brasil + CompetitivoPG_Taxa de Alcance - Faturamento - % - ObterAL</v>
      </c>
      <c r="C55" s="9" t="s">
        <v>95</v>
      </c>
      <c r="D55" s="9" t="s">
        <v>478</v>
      </c>
      <c r="E55" s="9" t="s">
        <v>28</v>
      </c>
      <c r="F55" s="9" t="s">
        <v>407</v>
      </c>
      <c r="G55" s="28">
        <v>79</v>
      </c>
      <c r="H55" s="28">
        <v>0</v>
      </c>
      <c r="I55" s="23" t="str">
        <f>IFERROR(VLOOKUP(A55,'INDICADORES CUBO AGIR'!$I$2:$L$23,4,0),"NÃO")</f>
        <v>SIM</v>
      </c>
      <c r="J55" s="9">
        <f>IFERROR(VLOOKUP(B55,'Valores Boletim'!$A$2:$G$7668,7,0),"-")</f>
        <v>40</v>
      </c>
      <c r="K55" s="23" t="str">
        <f t="shared" si="2"/>
        <v>DIFERENTE</v>
      </c>
    </row>
    <row r="56" spans="1:11" x14ac:dyDescent="0.25">
      <c r="A56" s="9" t="str">
        <f t="shared" si="0"/>
        <v>Ambiente de NegóciosPG_Município com presença continuada de técnico residente do Sebrae na microrregião. - Número - Obter</v>
      </c>
      <c r="B56" s="9" t="str">
        <f t="shared" si="1"/>
        <v>Ambiente de NegóciosPG_Município com presença continuada de técnico residente do Sebrae na microrregião. - Número - ObterAL</v>
      </c>
      <c r="C56" s="9" t="s">
        <v>96</v>
      </c>
      <c r="D56" s="9" t="s">
        <v>473</v>
      </c>
      <c r="E56" s="9" t="s">
        <v>14</v>
      </c>
      <c r="F56" s="9" t="s">
        <v>407</v>
      </c>
      <c r="G56" s="28">
        <v>21</v>
      </c>
      <c r="H56" s="28">
        <v>21</v>
      </c>
      <c r="I56" s="23" t="str">
        <f>IFERROR(VLOOKUP(A56,'INDICADORES CUBO AGIR'!$I$2:$L$23,4,0),"NÃO")</f>
        <v>NÃO</v>
      </c>
      <c r="J56" s="9" t="str">
        <f>IFERROR(VLOOKUP(B56,'Valores Boletim'!$A$2:$G$7668,7,0),"-")</f>
        <v>-</v>
      </c>
      <c r="K56" s="23" t="str">
        <f t="shared" si="2"/>
        <v>-</v>
      </c>
    </row>
    <row r="57" spans="1:11" x14ac:dyDescent="0.25">
      <c r="A57" s="9" t="str">
        <f t="shared" si="0"/>
        <v>Ambiente de NegóciosPG_Municípios com conjunto de políticas públicas para melhoria do ambiente de negócios implementado - Número - Obter</v>
      </c>
      <c r="B57" s="9" t="str">
        <f t="shared" si="1"/>
        <v>Ambiente de NegóciosPG_Municípios com conjunto de políticas públicas para melhoria do ambiente de negócios implementado - Número - ObterAL</v>
      </c>
      <c r="C57" s="9" t="s">
        <v>96</v>
      </c>
      <c r="D57" s="9" t="s">
        <v>473</v>
      </c>
      <c r="E57" s="9" t="s">
        <v>15</v>
      </c>
      <c r="F57" s="9" t="s">
        <v>407</v>
      </c>
      <c r="G57" s="28">
        <v>21</v>
      </c>
      <c r="H57" s="28">
        <v>20</v>
      </c>
      <c r="I57" s="23" t="str">
        <f>IFERROR(VLOOKUP(A57,'INDICADORES CUBO AGIR'!$I$2:$L$23,4,0),"NÃO")</f>
        <v>NÃO</v>
      </c>
      <c r="J57" s="9" t="str">
        <f>IFERROR(VLOOKUP(B57,'Valores Boletim'!$A$2:$G$7668,7,0),"-")</f>
        <v>-</v>
      </c>
      <c r="K57" s="23" t="str">
        <f t="shared" si="2"/>
        <v>-</v>
      </c>
    </row>
    <row r="58" spans="1:11" x14ac:dyDescent="0.25">
      <c r="A58" s="9" t="str">
        <f t="shared" si="0"/>
        <v>Ambiente de NegóciosPG_Municípios com projetos de mobilização e articulação de lideranças implementados - Número - Obter</v>
      </c>
      <c r="B58" s="9" t="str">
        <f t="shared" si="1"/>
        <v>Ambiente de NegóciosPG_Municípios com projetos de mobilização e articulação de lideranças implementados - Número - ObterAL</v>
      </c>
      <c r="C58" s="9" t="s">
        <v>96</v>
      </c>
      <c r="D58" s="9" t="s">
        <v>473</v>
      </c>
      <c r="E58" s="9" t="s">
        <v>16</v>
      </c>
      <c r="F58" s="9" t="s">
        <v>407</v>
      </c>
      <c r="G58" s="28">
        <v>21</v>
      </c>
      <c r="H58" s="28">
        <v>21</v>
      </c>
      <c r="I58" s="23" t="str">
        <f>IFERROR(VLOOKUP(A58,'INDICADORES CUBO AGIR'!$I$2:$L$23,4,0),"NÃO")</f>
        <v>NÃO</v>
      </c>
      <c r="J58" s="9" t="str">
        <f>IFERROR(VLOOKUP(B58,'Valores Boletim'!$A$2:$G$7668,7,0),"-")</f>
        <v>-</v>
      </c>
      <c r="K58" s="23" t="str">
        <f t="shared" si="2"/>
        <v>-</v>
      </c>
    </row>
    <row r="59" spans="1:11" x14ac:dyDescent="0.25">
      <c r="A59" s="9" t="str">
        <f t="shared" si="0"/>
        <v>Ambiente de NegóciosPG_Tempo de abertura de empresas - horas - Obter</v>
      </c>
      <c r="B59" s="9" t="str">
        <f t="shared" si="1"/>
        <v>Ambiente de NegóciosPG_Tempo de abertura de empresas - horas - ObterAL</v>
      </c>
      <c r="C59" s="9" t="s">
        <v>96</v>
      </c>
      <c r="D59" s="9" t="s">
        <v>473</v>
      </c>
      <c r="E59" s="9" t="s">
        <v>17</v>
      </c>
      <c r="F59" s="9" t="s">
        <v>407</v>
      </c>
      <c r="G59" s="28">
        <v>36</v>
      </c>
      <c r="H59" s="28">
        <v>19.8</v>
      </c>
      <c r="I59" s="23" t="str">
        <f>IFERROR(VLOOKUP(A59,'INDICADORES CUBO AGIR'!$I$2:$L$23,4,0),"NÃO")</f>
        <v>SIM</v>
      </c>
      <c r="J59" s="9">
        <f>IFERROR(VLOOKUP(B59,'Valores Boletim'!$A$2:$G$7668,7,0),"-")</f>
        <v>19.8</v>
      </c>
      <c r="K59" s="23" t="str">
        <f t="shared" si="2"/>
        <v>IGUAL</v>
      </c>
    </row>
    <row r="60" spans="1:11" x14ac:dyDescent="0.25">
      <c r="A60" s="9" t="str">
        <f t="shared" si="0"/>
        <v>Brasil + InovadorPG_Inovação e Modernização - % - Obter</v>
      </c>
      <c r="B60" s="9" t="str">
        <f t="shared" si="1"/>
        <v>Brasil + InovadorPG_Inovação e Modernização - % - ObterAL</v>
      </c>
      <c r="C60" s="9" t="s">
        <v>97</v>
      </c>
      <c r="D60" s="9" t="s">
        <v>472</v>
      </c>
      <c r="E60" s="9" t="s">
        <v>23</v>
      </c>
      <c r="F60" s="9" t="s">
        <v>407</v>
      </c>
      <c r="G60" s="28">
        <v>70</v>
      </c>
      <c r="H60" s="28">
        <v>0</v>
      </c>
      <c r="I60" s="23" t="str">
        <f>IFERROR(VLOOKUP(A60,'INDICADORES CUBO AGIR'!$I$2:$L$23,4,0),"NÃO")</f>
        <v>NÃO</v>
      </c>
      <c r="J60" s="9" t="str">
        <f>IFERROR(VLOOKUP(B60,'Valores Boletim'!$A$2:$G$7668,7,0),"-")</f>
        <v>-</v>
      </c>
      <c r="K60" s="23" t="str">
        <f t="shared" si="2"/>
        <v>-</v>
      </c>
    </row>
    <row r="61" spans="1:11" x14ac:dyDescent="0.25">
      <c r="A61" s="9" t="str">
        <f t="shared" si="0"/>
        <v>Brasil + InovadorPG_Municípios com ecossistemas de inovação mapeados - Número - Obter</v>
      </c>
      <c r="B61" s="9" t="str">
        <f t="shared" si="1"/>
        <v>Brasil + InovadorPG_Municípios com ecossistemas de inovação mapeados - Número - ObterAL</v>
      </c>
      <c r="C61" s="9" t="s">
        <v>97</v>
      </c>
      <c r="D61" s="9" t="s">
        <v>472</v>
      </c>
      <c r="E61" s="9" t="s">
        <v>24</v>
      </c>
      <c r="F61" s="9" t="s">
        <v>407</v>
      </c>
      <c r="G61" s="28">
        <v>2</v>
      </c>
      <c r="H61" s="28">
        <v>9</v>
      </c>
      <c r="I61" s="23" t="str">
        <f>IFERROR(VLOOKUP(A61,'INDICADORES CUBO AGIR'!$I$2:$L$23,4,0),"NÃO")</f>
        <v>NÃO</v>
      </c>
      <c r="J61" s="9" t="str">
        <f>IFERROR(VLOOKUP(B61,'Valores Boletim'!$A$2:$G$7668,7,0),"-")</f>
        <v>-</v>
      </c>
      <c r="K61" s="23" t="str">
        <f t="shared" si="2"/>
        <v>-</v>
      </c>
    </row>
    <row r="62" spans="1:11" x14ac:dyDescent="0.25">
      <c r="A62" s="9" t="str">
        <f t="shared" si="0"/>
        <v>Brasil + InovadorPG_Pequenos Negócios atendidos com solução de Inovação - Número - Obter</v>
      </c>
      <c r="B62" s="9" t="str">
        <f t="shared" si="1"/>
        <v>Brasil + InovadorPG_Pequenos Negócios atendidos com solução de Inovação - Número - ObterAL</v>
      </c>
      <c r="C62" s="9" t="s">
        <v>97</v>
      </c>
      <c r="D62" s="9" t="s">
        <v>472</v>
      </c>
      <c r="E62" s="9" t="s">
        <v>25</v>
      </c>
      <c r="F62" s="9" t="s">
        <v>407</v>
      </c>
      <c r="G62" s="28">
        <v>4000</v>
      </c>
      <c r="H62" s="28">
        <v>5777</v>
      </c>
      <c r="I62" s="23" t="str">
        <f>IFERROR(VLOOKUP(A62,'INDICADORES CUBO AGIR'!$I$2:$L$23,4,0),"NÃO")</f>
        <v>SIM</v>
      </c>
      <c r="J62" s="9">
        <f>IFERROR(VLOOKUP(B62,'Valores Boletim'!$A$2:$G$7668,7,0),"-")</f>
        <v>5777</v>
      </c>
      <c r="K62" s="23" t="str">
        <f t="shared" si="2"/>
        <v>IGUAL</v>
      </c>
    </row>
    <row r="63" spans="1:11" x14ac:dyDescent="0.25">
      <c r="A63" s="9" t="str">
        <f t="shared" si="0"/>
        <v>Gestão Estratégica de PessoasPG_Diagnóstico de Maturidade dos processos de gestão de pessoas - pontos - Obter</v>
      </c>
      <c r="B63" s="9" t="str">
        <f t="shared" si="1"/>
        <v>Gestão Estratégica de PessoasPG_Diagnóstico de Maturidade dos processos de gestão de pessoas - pontos - ObterAL</v>
      </c>
      <c r="C63" s="9" t="s">
        <v>98</v>
      </c>
      <c r="D63" s="9" t="s">
        <v>470</v>
      </c>
      <c r="E63" s="9" t="s">
        <v>67</v>
      </c>
      <c r="F63" s="9" t="s">
        <v>407</v>
      </c>
      <c r="G63" s="28">
        <v>3.2</v>
      </c>
      <c r="H63" s="28">
        <v>3.72</v>
      </c>
      <c r="I63" s="23" t="str">
        <f>IFERROR(VLOOKUP(A63,'INDICADORES CUBO AGIR'!$I$2:$L$23,4,0),"NÃO")</f>
        <v>SIM</v>
      </c>
      <c r="J63" s="9">
        <f>IFERROR(VLOOKUP(B63,'Valores Boletim'!$A$2:$G$7668,7,0),"-")</f>
        <v>3.72</v>
      </c>
      <c r="K63" s="23" t="str">
        <f t="shared" si="2"/>
        <v>IGUAL</v>
      </c>
    </row>
    <row r="64" spans="1:11" x14ac:dyDescent="0.25">
      <c r="A64" s="9" t="str">
        <f t="shared" si="0"/>
        <v>Gestão Estratégica de PessoasPG_Grau de implementação do SGP 9.0 no Sistema Sebrae - % - Obter</v>
      </c>
      <c r="B64" s="9" t="str">
        <f t="shared" si="1"/>
        <v>Gestão Estratégica de PessoasPG_Grau de implementação do SGP 9.0 no Sistema Sebrae - % - ObterAL</v>
      </c>
      <c r="C64" s="9" t="s">
        <v>98</v>
      </c>
      <c r="D64" s="9" t="s">
        <v>470</v>
      </c>
      <c r="E64" s="9" t="s">
        <v>68</v>
      </c>
      <c r="F64" s="9" t="s">
        <v>407</v>
      </c>
      <c r="G64" s="28">
        <v>100</v>
      </c>
      <c r="H64" s="28">
        <v>0</v>
      </c>
      <c r="I64" s="23" t="str">
        <f>IFERROR(VLOOKUP(A64,'INDICADORES CUBO AGIR'!$I$2:$L$23,4,0),"NÃO")</f>
        <v>NÃO</v>
      </c>
      <c r="J64" s="9" t="str">
        <f>IFERROR(VLOOKUP(B64,'Valores Boletim'!$A$2:$G$7668,7,0),"-")</f>
        <v>-</v>
      </c>
      <c r="K64" s="23" t="str">
        <f t="shared" si="2"/>
        <v>-</v>
      </c>
    </row>
    <row r="65" spans="1:11" x14ac:dyDescent="0.25">
      <c r="A65" s="9" t="str">
        <f t="shared" si="0"/>
        <v>Gestão da Marca SebraePG_Imagem junto à Sociedade - Pontos (0 a 10) - Obter</v>
      </c>
      <c r="B65" s="9" t="str">
        <f t="shared" si="1"/>
        <v>Gestão da Marca SebraePG_Imagem junto à Sociedade - Pontos (0 a 10) - ObterAL</v>
      </c>
      <c r="C65" s="9" t="s">
        <v>99</v>
      </c>
      <c r="D65" s="9" t="s">
        <v>475</v>
      </c>
      <c r="E65" s="9" t="s">
        <v>30</v>
      </c>
      <c r="F65" s="9" t="s">
        <v>407</v>
      </c>
      <c r="G65" s="28">
        <v>8.3000000000000007</v>
      </c>
      <c r="H65" s="28">
        <v>8.5</v>
      </c>
      <c r="I65" s="23" t="str">
        <f>IFERROR(VLOOKUP(A65,'INDICADORES CUBO AGIR'!$I$2:$L$23,4,0),"NÃO")</f>
        <v>SIM</v>
      </c>
      <c r="J65" s="9">
        <f>IFERROR(VLOOKUP(B65,'Valores Boletim'!$A$2:$G$7668,7,0),"-")</f>
        <v>8.5</v>
      </c>
      <c r="K65" s="23" t="str">
        <f t="shared" si="2"/>
        <v>IGUAL</v>
      </c>
    </row>
    <row r="66" spans="1:11" x14ac:dyDescent="0.25">
      <c r="A66" s="9" t="str">
        <f t="shared" si="0"/>
        <v>Gestão da Marca SebraePG_Imagem junto aos Pequenos Negócios - Pontos (0 a 10) - Obter</v>
      </c>
      <c r="B66" s="9" t="str">
        <f t="shared" si="1"/>
        <v>Gestão da Marca SebraePG_Imagem junto aos Pequenos Negócios - Pontos (0 a 10) - ObterAL</v>
      </c>
      <c r="C66" s="9" t="s">
        <v>99</v>
      </c>
      <c r="D66" s="9" t="s">
        <v>475</v>
      </c>
      <c r="E66" s="9" t="s">
        <v>31</v>
      </c>
      <c r="F66" s="9" t="s">
        <v>407</v>
      </c>
      <c r="G66" s="28">
        <v>8.1</v>
      </c>
      <c r="H66" s="28">
        <v>8.8000000000000007</v>
      </c>
      <c r="I66" s="23" t="str">
        <f>IFERROR(VLOOKUP(A66,'INDICADORES CUBO AGIR'!$I$2:$L$23,4,0),"NÃO")</f>
        <v>SIM</v>
      </c>
      <c r="J66" s="9">
        <f>IFERROR(VLOOKUP(B66,'Valores Boletim'!$A$2:$G$7668,7,0),"-")</f>
        <v>8.76</v>
      </c>
      <c r="K66" s="23" t="str">
        <f t="shared" si="2"/>
        <v>DIFERENTE</v>
      </c>
    </row>
    <row r="67" spans="1:11" x14ac:dyDescent="0.25">
      <c r="A67" s="9" t="str">
        <f t="shared" si="0"/>
        <v>PROGRAMA NACIONAL - Transformação OrganizacionalEntregas de Atividades - Número - Obter</v>
      </c>
      <c r="B67" s="9" t="str">
        <f t="shared" si="1"/>
        <v>PROGRAMA NACIONAL - Transformação OrganizacionalEntregas de Atividades - Número - ObterAL</v>
      </c>
      <c r="C67" s="9" t="s">
        <v>100</v>
      </c>
      <c r="D67" s="9" t="s">
        <v>73</v>
      </c>
      <c r="E67" s="9" t="s">
        <v>101</v>
      </c>
      <c r="F67" s="9" t="s">
        <v>407</v>
      </c>
      <c r="G67" s="28">
        <v>300</v>
      </c>
      <c r="H67" s="28">
        <v>261</v>
      </c>
      <c r="I67" s="23" t="str">
        <f>IFERROR(VLOOKUP(A67,'INDICADORES CUBO AGIR'!$I$2:$L$23,4,0),"NÃO")</f>
        <v>NÃO</v>
      </c>
      <c r="J67" s="9" t="str">
        <f>IFERROR(VLOOKUP(B67,'Valores Boletim'!$A$2:$G$7668,7,0),"-")</f>
        <v>-</v>
      </c>
      <c r="K67" s="23" t="str">
        <f t="shared" si="2"/>
        <v>-</v>
      </c>
    </row>
    <row r="68" spans="1:11" x14ac:dyDescent="0.25">
      <c r="A68" s="9" t="str">
        <f t="shared" si="0"/>
        <v>PROGRAMA NACIONAL - Transformação OrganizacionalPG_Incidentes de segurança tratados - % - Obter</v>
      </c>
      <c r="B68" s="9" t="str">
        <f t="shared" si="1"/>
        <v>PROGRAMA NACIONAL - Transformação OrganizacionalPG_Incidentes de segurança tratados - % - ObterAL</v>
      </c>
      <c r="C68" s="9" t="s">
        <v>100</v>
      </c>
      <c r="D68" s="9" t="s">
        <v>73</v>
      </c>
      <c r="E68" s="9" t="s">
        <v>75</v>
      </c>
      <c r="F68" s="9" t="s">
        <v>407</v>
      </c>
      <c r="G68" s="28">
        <v>90</v>
      </c>
      <c r="H68" s="28">
        <v>0</v>
      </c>
      <c r="I68" s="23" t="str">
        <f>IFERROR(VLOOKUP(A68,'INDICADORES CUBO AGIR'!$I$2:$L$23,4,0),"NÃO")</f>
        <v>NÃO</v>
      </c>
      <c r="J68" s="9" t="str">
        <f>IFERROR(VLOOKUP(B68,'Valores Boletim'!$A$2:$G$7668,7,0),"-")</f>
        <v>-</v>
      </c>
      <c r="K68" s="23" t="str">
        <f t="shared" si="2"/>
        <v>-</v>
      </c>
    </row>
    <row r="69" spans="1:11" x14ac:dyDescent="0.25">
      <c r="A69" s="9" t="str">
        <f t="shared" si="0"/>
        <v>Educação EmpreendedoraPG_Atendimento a estudantes em soluções de Educação Empreendedora - Número - Obter</v>
      </c>
      <c r="B69" s="9" t="str">
        <f t="shared" si="1"/>
        <v>Educação EmpreendedoraPG_Atendimento a estudantes em soluções de Educação Empreendedora - Número - ObterAL</v>
      </c>
      <c r="C69" s="9" t="s">
        <v>102</v>
      </c>
      <c r="D69" s="9" t="s">
        <v>476</v>
      </c>
      <c r="E69" s="9" t="s">
        <v>32</v>
      </c>
      <c r="F69" s="9" t="s">
        <v>407</v>
      </c>
      <c r="G69" s="28">
        <v>8000</v>
      </c>
      <c r="H69" s="28">
        <v>16271</v>
      </c>
      <c r="I69" s="23" t="str">
        <f>IFERROR(VLOOKUP(A69,'INDICADORES CUBO AGIR'!$I$2:$L$23,4,0),"NÃO")</f>
        <v>SIM</v>
      </c>
      <c r="J69" s="9">
        <f>IFERROR(VLOOKUP(B69,'Valores Boletim'!$A$2:$G$7668,7,0),"-")</f>
        <v>16372</v>
      </c>
      <c r="K69" s="23" t="str">
        <f t="shared" si="2"/>
        <v>DIFERENTE</v>
      </c>
    </row>
    <row r="70" spans="1:11" x14ac:dyDescent="0.25">
      <c r="A70" s="9" t="str">
        <f t="shared" si="0"/>
        <v>Educação EmpreendedoraPG_Escolas com projeto Escola Empreendedora implementado - Número - Obter</v>
      </c>
      <c r="B70" s="9" t="str">
        <f t="shared" si="1"/>
        <v>Educação EmpreendedoraPG_Escolas com projeto Escola Empreendedora implementado - Número - ObterAL</v>
      </c>
      <c r="C70" s="9" t="s">
        <v>102</v>
      </c>
      <c r="D70" s="9" t="s">
        <v>476</v>
      </c>
      <c r="E70" s="9" t="s">
        <v>33</v>
      </c>
      <c r="F70" s="9" t="s">
        <v>407</v>
      </c>
      <c r="G70" s="28">
        <v>5</v>
      </c>
      <c r="H70" s="28">
        <v>5</v>
      </c>
      <c r="I70" s="23" t="str">
        <f>IFERROR(VLOOKUP(A70,'INDICADORES CUBO AGIR'!$I$2:$L$23,4,0),"NÃO")</f>
        <v>NÃO</v>
      </c>
      <c r="J70" s="9" t="str">
        <f>IFERROR(VLOOKUP(B70,'Valores Boletim'!$A$2:$G$7668,7,0),"-")</f>
        <v>-</v>
      </c>
      <c r="K70" s="23" t="str">
        <f t="shared" si="2"/>
        <v>-</v>
      </c>
    </row>
    <row r="71" spans="1:11" x14ac:dyDescent="0.25">
      <c r="A71" s="9" t="str">
        <f t="shared" si="0"/>
        <v>Educação EmpreendedoraPG_Professores atendidos em soluções de Educação Empreendedora - professores - Obter</v>
      </c>
      <c r="B71" s="9" t="str">
        <f t="shared" si="1"/>
        <v>Educação EmpreendedoraPG_Professores atendidos em soluções de Educação Empreendedora - professores - ObterAL</v>
      </c>
      <c r="C71" s="9" t="s">
        <v>102</v>
      </c>
      <c r="D71" s="9" t="s">
        <v>476</v>
      </c>
      <c r="E71" s="9" t="s">
        <v>34</v>
      </c>
      <c r="F71" s="9" t="s">
        <v>407</v>
      </c>
      <c r="G71" s="28">
        <v>4000</v>
      </c>
      <c r="H71" s="28">
        <v>4966</v>
      </c>
      <c r="I71" s="23" t="str">
        <f>IFERROR(VLOOKUP(A71,'INDICADORES CUBO AGIR'!$I$2:$L$23,4,0),"NÃO")</f>
        <v>SIM</v>
      </c>
      <c r="J71" s="9">
        <f>IFERROR(VLOOKUP(B71,'Valores Boletim'!$A$2:$G$7668,7,0),"-")</f>
        <v>4966</v>
      </c>
      <c r="K71" s="23" t="str">
        <f t="shared" si="2"/>
        <v>IGUAL</v>
      </c>
    </row>
    <row r="72" spans="1:11" x14ac:dyDescent="0.25">
      <c r="A72" s="9" t="str">
        <f t="shared" si="0"/>
        <v>Educação EmpreendedoraPG_Recomendação (NPS) - Professores - pontos - Obter</v>
      </c>
      <c r="B72" s="9" t="str">
        <f t="shared" si="1"/>
        <v>Educação EmpreendedoraPG_Recomendação (NPS) - Professores - pontos - ObterAL</v>
      </c>
      <c r="C72" s="9" t="s">
        <v>102</v>
      </c>
      <c r="D72" s="9" t="s">
        <v>476</v>
      </c>
      <c r="E72" s="9" t="s">
        <v>35</v>
      </c>
      <c r="F72" s="9" t="s">
        <v>407</v>
      </c>
      <c r="G72" s="28">
        <v>80</v>
      </c>
      <c r="H72" s="28">
        <v>84</v>
      </c>
      <c r="I72" s="23" t="str">
        <f>IFERROR(VLOOKUP(A72,'INDICADORES CUBO AGIR'!$I$2:$L$23,4,0),"NÃO")</f>
        <v>SIM</v>
      </c>
      <c r="J72" s="9">
        <f>IFERROR(VLOOKUP(B72,'Valores Boletim'!$A$2:$G$7668,7,0),"-")</f>
        <v>84</v>
      </c>
      <c r="K72" s="23" t="str">
        <f t="shared" si="2"/>
        <v>IGUAL</v>
      </c>
    </row>
    <row r="73" spans="1:11" x14ac:dyDescent="0.25">
      <c r="A73" s="9" t="str">
        <f t="shared" si="0"/>
        <v>Inteligência de DadosPG_Índice Gartner de Data &amp; Analytics - Pontos (1 a 5) - Aumentar</v>
      </c>
      <c r="B73" s="9" t="str">
        <f t="shared" si="1"/>
        <v>Inteligência de DadosPG_Índice Gartner de Data &amp; Analytics - Pontos (1 a 5) - AumentarAL</v>
      </c>
      <c r="C73" s="9" t="s">
        <v>103</v>
      </c>
      <c r="D73" s="9" t="s">
        <v>479</v>
      </c>
      <c r="E73" s="9" t="s">
        <v>26</v>
      </c>
      <c r="F73" s="9" t="s">
        <v>407</v>
      </c>
      <c r="G73" s="28">
        <v>2.31</v>
      </c>
      <c r="H73" s="28">
        <v>2.44</v>
      </c>
      <c r="I73" s="23" t="str">
        <f>IFERROR(VLOOKUP(A73,'INDICADORES CUBO AGIR'!$I$2:$L$23,4,0),"NÃO")</f>
        <v>SIM</v>
      </c>
      <c r="J73" s="9">
        <f>IFERROR(VLOOKUP(B73,'Valores Boletim'!$A$2:$G$7668,7,0),"-")</f>
        <v>3.35</v>
      </c>
      <c r="K73" s="23" t="str">
        <f t="shared" si="2"/>
        <v>DIFERENTE</v>
      </c>
    </row>
    <row r="74" spans="1:11" x14ac:dyDescent="0.25">
      <c r="A74" s="9" t="str">
        <f t="shared" si="0"/>
        <v>Brasil + CompetitivoPG_Produtividade do Trabalho - % - Aumentar</v>
      </c>
      <c r="B74" s="9" t="str">
        <f t="shared" si="1"/>
        <v>Brasil + CompetitivoPG_Produtividade do Trabalho - % - AumentarAM</v>
      </c>
      <c r="C74" s="9" t="s">
        <v>104</v>
      </c>
      <c r="D74" s="9" t="s">
        <v>478</v>
      </c>
      <c r="E74" s="9" t="s">
        <v>27</v>
      </c>
      <c r="F74" s="9" t="s">
        <v>408</v>
      </c>
      <c r="G74" s="28">
        <v>15</v>
      </c>
      <c r="H74" s="28">
        <v>21.1</v>
      </c>
      <c r="I74" s="23" t="str">
        <f>IFERROR(VLOOKUP(A74,'INDICADORES CUBO AGIR'!$I$2:$L$23,4,0),"NÃO")</f>
        <v>SIM</v>
      </c>
      <c r="J74" s="9">
        <f>IFERROR(VLOOKUP(B74,'Valores Boletim'!$A$2:$G$7668,7,0),"-")</f>
        <v>21.1</v>
      </c>
      <c r="K74" s="23" t="str">
        <f t="shared" si="2"/>
        <v>IGUAL</v>
      </c>
    </row>
    <row r="75" spans="1:11" x14ac:dyDescent="0.25">
      <c r="A75" s="9" t="str">
        <f t="shared" si="0"/>
        <v>Brasil + CompetitivoPG_Taxa de Alcance - Faturamento - % - Obter</v>
      </c>
      <c r="B75" s="9" t="str">
        <f t="shared" si="1"/>
        <v>Brasil + CompetitivoPG_Taxa de Alcance - Faturamento - % - ObterAM</v>
      </c>
      <c r="C75" s="9" t="s">
        <v>104</v>
      </c>
      <c r="D75" s="9" t="s">
        <v>478</v>
      </c>
      <c r="E75" s="9" t="s">
        <v>28</v>
      </c>
      <c r="F75" s="9" t="s">
        <v>408</v>
      </c>
      <c r="G75" s="28">
        <v>79</v>
      </c>
      <c r="H75" s="28">
        <v>50</v>
      </c>
      <c r="I75" s="23" t="str">
        <f>IFERROR(VLOOKUP(A75,'INDICADORES CUBO AGIR'!$I$2:$L$23,4,0),"NÃO")</f>
        <v>SIM</v>
      </c>
      <c r="J75" s="9">
        <f>IFERROR(VLOOKUP(B75,'Valores Boletim'!$A$2:$G$7668,7,0),"-")</f>
        <v>50</v>
      </c>
      <c r="K75" s="23" t="str">
        <f t="shared" si="2"/>
        <v>IGUAL</v>
      </c>
    </row>
    <row r="76" spans="1:11" x14ac:dyDescent="0.25">
      <c r="A76" s="9" t="str">
        <f t="shared" si="0"/>
        <v>Ambiente de NegóciosPG_Município com presença continuada de técnico residente do Sebrae na microrregião. - Número - Obter</v>
      </c>
      <c r="B76" s="9" t="str">
        <f t="shared" si="1"/>
        <v>Ambiente de NegóciosPG_Município com presença continuada de técnico residente do Sebrae na microrregião. - Número - ObterAM</v>
      </c>
      <c r="C76" s="9" t="s">
        <v>105</v>
      </c>
      <c r="D76" s="9" t="s">
        <v>473</v>
      </c>
      <c r="E76" s="9" t="s">
        <v>14</v>
      </c>
      <c r="F76" s="9" t="s">
        <v>408</v>
      </c>
      <c r="G76" s="28">
        <v>41</v>
      </c>
      <c r="H76" s="28">
        <v>49</v>
      </c>
      <c r="I76" s="23" t="str">
        <f>IFERROR(VLOOKUP(A76,'INDICADORES CUBO AGIR'!$I$2:$L$23,4,0),"NÃO")</f>
        <v>NÃO</v>
      </c>
      <c r="J76" s="9" t="str">
        <f>IFERROR(VLOOKUP(B76,'Valores Boletim'!$A$2:$G$7668,7,0),"-")</f>
        <v>-</v>
      </c>
      <c r="K76" s="23" t="str">
        <f t="shared" si="2"/>
        <v>-</v>
      </c>
    </row>
    <row r="77" spans="1:11" x14ac:dyDescent="0.25">
      <c r="A77" s="9" t="str">
        <f t="shared" ref="A77:A140" si="3">CONCATENATE(D77,E77)</f>
        <v>Ambiente de NegóciosPG_Municípios com conjunto de políticas públicas para melhoria do ambiente de negócios implementado - Número - Obter</v>
      </c>
      <c r="B77" s="9" t="str">
        <f t="shared" ref="B77:B140" si="4">CONCATENATE(D77,E77,IF(F77="NA","SISTEMA SEBRAE",F77))</f>
        <v>Ambiente de NegóciosPG_Municípios com conjunto de políticas públicas para melhoria do ambiente de negócios implementado - Número - ObterAM</v>
      </c>
      <c r="C77" s="9" t="s">
        <v>105</v>
      </c>
      <c r="D77" s="9" t="s">
        <v>473</v>
      </c>
      <c r="E77" s="9" t="s">
        <v>15</v>
      </c>
      <c r="F77" s="9" t="s">
        <v>408</v>
      </c>
      <c r="G77" s="28">
        <v>12</v>
      </c>
      <c r="H77" s="28">
        <v>12</v>
      </c>
      <c r="I77" s="23" t="str">
        <f>IFERROR(VLOOKUP(A77,'INDICADORES CUBO AGIR'!$I$2:$L$23,4,0),"NÃO")</f>
        <v>NÃO</v>
      </c>
      <c r="J77" s="9" t="str">
        <f>IFERROR(VLOOKUP(B77,'Valores Boletim'!$A$2:$G$7668,7,0),"-")</f>
        <v>-</v>
      </c>
      <c r="K77" s="23" t="str">
        <f t="shared" ref="K77:K140" si="5">IF(I77="SIM",IF(J77=H77,"IGUAL","DIFERENTE"),"-")</f>
        <v>-</v>
      </c>
    </row>
    <row r="78" spans="1:11" x14ac:dyDescent="0.25">
      <c r="A78" s="9" t="str">
        <f t="shared" si="3"/>
        <v>Ambiente de NegóciosPG_Municípios com projetos de mobilização e articulação de lideranças implementados - Número - Obter</v>
      </c>
      <c r="B78" s="9" t="str">
        <f t="shared" si="4"/>
        <v>Ambiente de NegóciosPG_Municípios com projetos de mobilização e articulação de lideranças implementados - Número - ObterAM</v>
      </c>
      <c r="C78" s="9" t="s">
        <v>105</v>
      </c>
      <c r="D78" s="9" t="s">
        <v>473</v>
      </c>
      <c r="E78" s="9" t="s">
        <v>16</v>
      </c>
      <c r="F78" s="9" t="s">
        <v>408</v>
      </c>
      <c r="G78" s="28">
        <v>12</v>
      </c>
      <c r="H78" s="28">
        <v>0</v>
      </c>
      <c r="I78" s="23" t="str">
        <f>IFERROR(VLOOKUP(A78,'INDICADORES CUBO AGIR'!$I$2:$L$23,4,0),"NÃO")</f>
        <v>NÃO</v>
      </c>
      <c r="J78" s="9" t="str">
        <f>IFERROR(VLOOKUP(B78,'Valores Boletim'!$A$2:$G$7668,7,0),"-")</f>
        <v>-</v>
      </c>
      <c r="K78" s="23" t="str">
        <f t="shared" si="5"/>
        <v>-</v>
      </c>
    </row>
    <row r="79" spans="1:11" x14ac:dyDescent="0.25">
      <c r="A79" s="9" t="str">
        <f t="shared" si="3"/>
        <v>Ambiente de NegóciosPG_Tempo de abertura de empresas - horas - Obter</v>
      </c>
      <c r="B79" s="9" t="str">
        <f t="shared" si="4"/>
        <v>Ambiente de NegóciosPG_Tempo de abertura de empresas - horas - ObterAM</v>
      </c>
      <c r="C79" s="9" t="s">
        <v>105</v>
      </c>
      <c r="D79" s="9" t="s">
        <v>473</v>
      </c>
      <c r="E79" s="9" t="s">
        <v>17</v>
      </c>
      <c r="F79" s="9" t="s">
        <v>408</v>
      </c>
      <c r="G79" s="28">
        <v>30</v>
      </c>
      <c r="H79" s="28">
        <v>21.96</v>
      </c>
      <c r="I79" s="23" t="str">
        <f>IFERROR(VLOOKUP(A79,'INDICADORES CUBO AGIR'!$I$2:$L$23,4,0),"NÃO")</f>
        <v>SIM</v>
      </c>
      <c r="J79" s="9">
        <f>IFERROR(VLOOKUP(B79,'Valores Boletim'!$A$2:$G$7668,7,0),"-")</f>
        <v>20.78</v>
      </c>
      <c r="K79" s="23" t="str">
        <f t="shared" si="5"/>
        <v>DIFERENTE</v>
      </c>
    </row>
    <row r="80" spans="1:11" x14ac:dyDescent="0.25">
      <c r="A80" s="9" t="str">
        <f t="shared" si="3"/>
        <v>Cliente em FocoPG_Atendimento por cliente - Número - Obter</v>
      </c>
      <c r="B80" s="9" t="str">
        <f t="shared" si="4"/>
        <v>Cliente em FocoPG_Atendimento por cliente - Número - ObterAM</v>
      </c>
      <c r="C80" s="9" t="s">
        <v>106</v>
      </c>
      <c r="D80" s="9" t="s">
        <v>471</v>
      </c>
      <c r="E80" s="9" t="s">
        <v>18</v>
      </c>
      <c r="F80" s="9" t="s">
        <v>408</v>
      </c>
      <c r="G80" s="28">
        <v>2.2999999999999998</v>
      </c>
      <c r="H80" s="28">
        <v>2.09</v>
      </c>
      <c r="I80" s="23" t="str">
        <f>IFERROR(VLOOKUP(A80,'INDICADORES CUBO AGIR'!$I$2:$L$23,4,0),"NÃO")</f>
        <v>SIM</v>
      </c>
      <c r="J80" s="9">
        <f>IFERROR(VLOOKUP(B80,'Valores Boletim'!$A$2:$G$7668,7,0),"-")</f>
        <v>2.312570703</v>
      </c>
      <c r="K80" s="23" t="str">
        <f t="shared" si="5"/>
        <v>DIFERENTE</v>
      </c>
    </row>
    <row r="81" spans="1:11" x14ac:dyDescent="0.25">
      <c r="A81" s="9" t="str">
        <f t="shared" si="3"/>
        <v>Cliente em FocoPG_Clientes atendidos por serviços digitais - Número - Obter</v>
      </c>
      <c r="B81" s="9" t="str">
        <f t="shared" si="4"/>
        <v>Cliente em FocoPG_Clientes atendidos por serviços digitais - Número - ObterAM</v>
      </c>
      <c r="C81" s="9" t="s">
        <v>106</v>
      </c>
      <c r="D81" s="9" t="s">
        <v>471</v>
      </c>
      <c r="E81" s="9" t="s">
        <v>19</v>
      </c>
      <c r="F81" s="9" t="s">
        <v>408</v>
      </c>
      <c r="G81" s="28">
        <v>55300</v>
      </c>
      <c r="H81" s="28">
        <v>80137</v>
      </c>
      <c r="I81" s="23" t="str">
        <f>IFERROR(VLOOKUP(A81,'INDICADORES CUBO AGIR'!$I$2:$L$23,4,0),"NÃO")</f>
        <v>SIM</v>
      </c>
      <c r="J81" s="9">
        <f>IFERROR(VLOOKUP(B81,'Valores Boletim'!$A$2:$G$7668,7,0),"-")</f>
        <v>80134</v>
      </c>
      <c r="K81" s="23" t="str">
        <f t="shared" si="5"/>
        <v>DIFERENTE</v>
      </c>
    </row>
    <row r="82" spans="1:11" x14ac:dyDescent="0.25">
      <c r="A82" s="9" t="str">
        <f t="shared" si="3"/>
        <v>Cliente em FocoPG_Cobertura do Atendimento (microempresas e empresas de pequeno porte) - % - Obter</v>
      </c>
      <c r="B82" s="9" t="str">
        <f t="shared" si="4"/>
        <v>Cliente em FocoPG_Cobertura do Atendimento (microempresas e empresas de pequeno porte) - % - ObterAM</v>
      </c>
      <c r="C82" s="9" t="s">
        <v>106</v>
      </c>
      <c r="D82" s="9" t="s">
        <v>471</v>
      </c>
      <c r="E82" s="9" t="s">
        <v>20</v>
      </c>
      <c r="F82" s="9" t="s">
        <v>408</v>
      </c>
      <c r="G82" s="28">
        <v>20</v>
      </c>
      <c r="H82" s="28">
        <v>22.99</v>
      </c>
      <c r="I82" s="23" t="str">
        <f>IFERROR(VLOOKUP(A82,'INDICADORES CUBO AGIR'!$I$2:$L$23,4,0),"NÃO")</f>
        <v>SIM</v>
      </c>
      <c r="J82" s="9">
        <f>IFERROR(VLOOKUP(B82,'Valores Boletim'!$A$2:$G$7668,7,0),"-")</f>
        <v>21.55</v>
      </c>
      <c r="K82" s="23" t="str">
        <f t="shared" si="5"/>
        <v>DIFERENTE</v>
      </c>
    </row>
    <row r="83" spans="1:11" x14ac:dyDescent="0.25">
      <c r="A83" s="9" t="str">
        <f t="shared" si="3"/>
        <v>Cliente em FocoPG_Pequenos Negócios Atendidos - Número - Obter</v>
      </c>
      <c r="B83" s="9" t="str">
        <f t="shared" si="4"/>
        <v>Cliente em FocoPG_Pequenos Negócios Atendidos - Número - ObterAM</v>
      </c>
      <c r="C83" s="9" t="s">
        <v>106</v>
      </c>
      <c r="D83" s="9" t="s">
        <v>471</v>
      </c>
      <c r="E83" s="9" t="s">
        <v>21</v>
      </c>
      <c r="F83" s="9" t="s">
        <v>408</v>
      </c>
      <c r="G83" s="28">
        <v>39686</v>
      </c>
      <c r="H83" s="28">
        <v>49286</v>
      </c>
      <c r="I83" s="23" t="str">
        <f>IFERROR(VLOOKUP(A83,'INDICADORES CUBO AGIR'!$I$2:$L$23,4,0),"NÃO")</f>
        <v>SIM</v>
      </c>
      <c r="J83" s="9">
        <f>IFERROR(VLOOKUP(B83,'Valores Boletim'!$A$2:$G$7668,7,0),"-")</f>
        <v>49284</v>
      </c>
      <c r="K83" s="23" t="str">
        <f t="shared" si="5"/>
        <v>DIFERENTE</v>
      </c>
    </row>
    <row r="84" spans="1:11" x14ac:dyDescent="0.25">
      <c r="A84" s="9" t="str">
        <f t="shared" si="3"/>
        <v>Cliente em FocoPG_Recomendação (NPS) - pontos - Obter</v>
      </c>
      <c r="B84" s="9" t="str">
        <f t="shared" si="4"/>
        <v>Cliente em FocoPG_Recomendação (NPS) - pontos - ObterAM</v>
      </c>
      <c r="C84" s="9" t="s">
        <v>106</v>
      </c>
      <c r="D84" s="9" t="s">
        <v>471</v>
      </c>
      <c r="E84" s="9" t="s">
        <v>22</v>
      </c>
      <c r="F84" s="9" t="s">
        <v>408</v>
      </c>
      <c r="G84" s="28">
        <v>82</v>
      </c>
      <c r="H84" s="28">
        <v>85.64</v>
      </c>
      <c r="I84" s="23" t="str">
        <f>IFERROR(VLOOKUP(A84,'INDICADORES CUBO AGIR'!$I$2:$L$23,4,0),"NÃO")</f>
        <v>NÃO</v>
      </c>
      <c r="J84" s="9" t="str">
        <f>IFERROR(VLOOKUP(B84,'Valores Boletim'!$A$2:$G$7668,7,0),"-")</f>
        <v>-</v>
      </c>
      <c r="K84" s="23" t="str">
        <f t="shared" si="5"/>
        <v>-</v>
      </c>
    </row>
    <row r="85" spans="1:11" x14ac:dyDescent="0.25">
      <c r="A85" s="9" t="str">
        <f t="shared" si="3"/>
        <v>Brasil + InovadorPG_Inovação e Modernização - % - Obter</v>
      </c>
      <c r="B85" s="9" t="str">
        <f t="shared" si="4"/>
        <v>Brasil + InovadorPG_Inovação e Modernização - % - ObterAM</v>
      </c>
      <c r="C85" s="9" t="s">
        <v>107</v>
      </c>
      <c r="D85" s="9" t="s">
        <v>472</v>
      </c>
      <c r="E85" s="9" t="s">
        <v>23</v>
      </c>
      <c r="F85" s="9" t="s">
        <v>408</v>
      </c>
      <c r="G85" s="28">
        <v>80</v>
      </c>
      <c r="H85" s="28">
        <v>60.7</v>
      </c>
      <c r="I85" s="23" t="str">
        <f>IFERROR(VLOOKUP(A85,'INDICADORES CUBO AGIR'!$I$2:$L$23,4,0),"NÃO")</f>
        <v>NÃO</v>
      </c>
      <c r="J85" s="9" t="str">
        <f>IFERROR(VLOOKUP(B85,'Valores Boletim'!$A$2:$G$7668,7,0),"-")</f>
        <v>-</v>
      </c>
      <c r="K85" s="23" t="str">
        <f t="shared" si="5"/>
        <v>-</v>
      </c>
    </row>
    <row r="86" spans="1:11" x14ac:dyDescent="0.25">
      <c r="A86" s="9" t="str">
        <f t="shared" si="3"/>
        <v>Brasil + InovadorPG_Municípios com ecossistemas de inovação mapeados - Número - Obter</v>
      </c>
      <c r="B86" s="9" t="str">
        <f t="shared" si="4"/>
        <v>Brasil + InovadorPG_Municípios com ecossistemas de inovação mapeados - Número - ObterAM</v>
      </c>
      <c r="C86" s="9" t="s">
        <v>107</v>
      </c>
      <c r="D86" s="9" t="s">
        <v>472</v>
      </c>
      <c r="E86" s="9" t="s">
        <v>24</v>
      </c>
      <c r="F86" s="9" t="s">
        <v>408</v>
      </c>
      <c r="G86" s="28">
        <v>1</v>
      </c>
      <c r="H86" s="28">
        <v>1</v>
      </c>
      <c r="I86" s="23" t="str">
        <f>IFERROR(VLOOKUP(A86,'INDICADORES CUBO AGIR'!$I$2:$L$23,4,0),"NÃO")</f>
        <v>NÃO</v>
      </c>
      <c r="J86" s="9" t="str">
        <f>IFERROR(VLOOKUP(B86,'Valores Boletim'!$A$2:$G$7668,7,0),"-")</f>
        <v>-</v>
      </c>
      <c r="K86" s="23" t="str">
        <f t="shared" si="5"/>
        <v>-</v>
      </c>
    </row>
    <row r="87" spans="1:11" x14ac:dyDescent="0.25">
      <c r="A87" s="9" t="str">
        <f t="shared" si="3"/>
        <v>Brasil + InovadorPG_Pequenos Negócios atendidos com solução de Inovação - Número - Obter</v>
      </c>
      <c r="B87" s="9" t="str">
        <f t="shared" si="4"/>
        <v>Brasil + InovadorPG_Pequenos Negócios atendidos com solução de Inovação - Número - ObterAM</v>
      </c>
      <c r="C87" s="9" t="s">
        <v>107</v>
      </c>
      <c r="D87" s="9" t="s">
        <v>472</v>
      </c>
      <c r="E87" s="9" t="s">
        <v>25</v>
      </c>
      <c r="F87" s="9" t="s">
        <v>408</v>
      </c>
      <c r="G87" s="28">
        <v>7937</v>
      </c>
      <c r="H87" s="28">
        <v>15554</v>
      </c>
      <c r="I87" s="23" t="str">
        <f>IFERROR(VLOOKUP(A87,'INDICADORES CUBO AGIR'!$I$2:$L$23,4,0),"NÃO")</f>
        <v>SIM</v>
      </c>
      <c r="J87" s="9">
        <f>IFERROR(VLOOKUP(B87,'Valores Boletim'!$A$2:$G$7668,7,0),"-")</f>
        <v>15554</v>
      </c>
      <c r="K87" s="23" t="str">
        <f t="shared" si="5"/>
        <v>IGUAL</v>
      </c>
    </row>
    <row r="88" spans="1:11" x14ac:dyDescent="0.25">
      <c r="A88" s="9" t="str">
        <f t="shared" si="3"/>
        <v>Gestão da Marca SebraePG_Imagem junto à Sociedade - Pontos (0 a 10) - Obter</v>
      </c>
      <c r="B88" s="9" t="str">
        <f t="shared" si="4"/>
        <v>Gestão da Marca SebraePG_Imagem junto à Sociedade - Pontos (0 a 10) - ObterAM</v>
      </c>
      <c r="C88" s="9" t="s">
        <v>108</v>
      </c>
      <c r="D88" s="9" t="s">
        <v>475</v>
      </c>
      <c r="E88" s="9" t="s">
        <v>30</v>
      </c>
      <c r="F88" s="9" t="s">
        <v>408</v>
      </c>
      <c r="G88" s="28">
        <v>8.5</v>
      </c>
      <c r="H88" s="28">
        <v>8.6</v>
      </c>
      <c r="I88" s="23" t="str">
        <f>IFERROR(VLOOKUP(A88,'INDICADORES CUBO AGIR'!$I$2:$L$23,4,0),"NÃO")</f>
        <v>SIM</v>
      </c>
      <c r="J88" s="9">
        <f>IFERROR(VLOOKUP(B88,'Valores Boletim'!$A$2:$G$7668,7,0),"-")</f>
        <v>8.6300000000000008</v>
      </c>
      <c r="K88" s="23" t="str">
        <f t="shared" si="5"/>
        <v>DIFERENTE</v>
      </c>
    </row>
    <row r="89" spans="1:11" x14ac:dyDescent="0.25">
      <c r="A89" s="9" t="str">
        <f t="shared" si="3"/>
        <v>Gestão da Marca SebraePG_Imagem junto aos Pequenos Negócios - Pontos (0 a 10) - Obter</v>
      </c>
      <c r="B89" s="9" t="str">
        <f t="shared" si="4"/>
        <v>Gestão da Marca SebraePG_Imagem junto aos Pequenos Negócios - Pontos (0 a 10) - ObterAM</v>
      </c>
      <c r="C89" s="9" t="s">
        <v>108</v>
      </c>
      <c r="D89" s="9" t="s">
        <v>475</v>
      </c>
      <c r="E89" s="9" t="s">
        <v>31</v>
      </c>
      <c r="F89" s="9" t="s">
        <v>408</v>
      </c>
      <c r="G89" s="28">
        <v>8.8000000000000007</v>
      </c>
      <c r="H89" s="28">
        <v>8.8000000000000007</v>
      </c>
      <c r="I89" s="23" t="str">
        <f>IFERROR(VLOOKUP(A89,'INDICADORES CUBO AGIR'!$I$2:$L$23,4,0),"NÃO")</f>
        <v>SIM</v>
      </c>
      <c r="J89" s="9">
        <f>IFERROR(VLOOKUP(B89,'Valores Boletim'!$A$2:$G$7668,7,0),"-")</f>
        <v>8.84</v>
      </c>
      <c r="K89" s="23" t="str">
        <f t="shared" si="5"/>
        <v>DIFERENTE</v>
      </c>
    </row>
    <row r="90" spans="1:11" x14ac:dyDescent="0.25">
      <c r="A90" s="9" t="str">
        <f t="shared" si="3"/>
        <v>Inteligência de DadosPG_Índice Gartner de Data &amp; Analytics - Pontos (1 a 5) - Aumentar</v>
      </c>
      <c r="B90" s="9" t="str">
        <f t="shared" si="4"/>
        <v>Inteligência de DadosPG_Índice Gartner de Data &amp; Analytics - Pontos (1 a 5) - AumentarAM</v>
      </c>
      <c r="C90" s="9" t="s">
        <v>109</v>
      </c>
      <c r="D90" s="9" t="s">
        <v>479</v>
      </c>
      <c r="E90" s="9" t="s">
        <v>26</v>
      </c>
      <c r="F90" s="9" t="s">
        <v>408</v>
      </c>
      <c r="G90" s="28">
        <v>2.9</v>
      </c>
      <c r="H90" s="28">
        <v>2</v>
      </c>
      <c r="I90" s="23" t="str">
        <f>IFERROR(VLOOKUP(A90,'INDICADORES CUBO AGIR'!$I$2:$L$23,4,0),"NÃO")</f>
        <v>SIM</v>
      </c>
      <c r="J90" s="9">
        <f>IFERROR(VLOOKUP(B90,'Valores Boletim'!$A$2:$G$7668,7,0),"-")</f>
        <v>2</v>
      </c>
      <c r="K90" s="23" t="str">
        <f t="shared" si="5"/>
        <v>IGUAL</v>
      </c>
    </row>
    <row r="91" spans="1:11" x14ac:dyDescent="0.25">
      <c r="A91" s="9" t="str">
        <f t="shared" si="3"/>
        <v>PROGRAMA NACIONAL - Sebrae + ReceitasPG_Geração de Receita Própria - % - Obter</v>
      </c>
      <c r="B91" s="9" t="str">
        <f t="shared" si="4"/>
        <v>PROGRAMA NACIONAL - Sebrae + ReceitasPG_Geração de Receita Própria - % - ObterAM</v>
      </c>
      <c r="C91" s="9" t="s">
        <v>110</v>
      </c>
      <c r="D91" s="9" t="s">
        <v>41</v>
      </c>
      <c r="E91" s="9" t="s">
        <v>29</v>
      </c>
      <c r="F91" s="9" t="s">
        <v>408</v>
      </c>
      <c r="G91" s="28">
        <v>6</v>
      </c>
      <c r="H91" s="28">
        <v>11.1</v>
      </c>
      <c r="I91" s="23" t="str">
        <f>IFERROR(VLOOKUP(A91,'INDICADORES CUBO AGIR'!$I$2:$L$23,4,0),"NÃO")</f>
        <v>SIM</v>
      </c>
      <c r="J91" s="9">
        <f>IFERROR(VLOOKUP(B91,'Valores Boletim'!$A$2:$G$7668,7,0),"-")</f>
        <v>7.33</v>
      </c>
      <c r="K91" s="23" t="str">
        <f t="shared" si="5"/>
        <v>DIFERENTE</v>
      </c>
    </row>
    <row r="92" spans="1:11" x14ac:dyDescent="0.25">
      <c r="A92" s="9" t="str">
        <f t="shared" si="3"/>
        <v>Educação EmpreendedoraPG_Atendimento a estudantes em soluções de Educação Empreendedora - Número - Obter</v>
      </c>
      <c r="B92" s="9" t="str">
        <f t="shared" si="4"/>
        <v>Educação EmpreendedoraPG_Atendimento a estudantes em soluções de Educação Empreendedora - Número - ObterAM</v>
      </c>
      <c r="C92" s="9" t="s">
        <v>111</v>
      </c>
      <c r="D92" s="9" t="s">
        <v>476</v>
      </c>
      <c r="E92" s="9" t="s">
        <v>32</v>
      </c>
      <c r="F92" s="9" t="s">
        <v>408</v>
      </c>
      <c r="G92" s="28">
        <v>4000</v>
      </c>
      <c r="H92" s="28">
        <v>9615</v>
      </c>
      <c r="I92" s="23" t="str">
        <f>IFERROR(VLOOKUP(A92,'INDICADORES CUBO AGIR'!$I$2:$L$23,4,0),"NÃO")</f>
        <v>SIM</v>
      </c>
      <c r="J92" s="9">
        <f>IFERROR(VLOOKUP(B92,'Valores Boletim'!$A$2:$G$7668,7,0),"-")</f>
        <v>10429</v>
      </c>
      <c r="K92" s="23" t="str">
        <f t="shared" si="5"/>
        <v>DIFERENTE</v>
      </c>
    </row>
    <row r="93" spans="1:11" x14ac:dyDescent="0.25">
      <c r="A93" s="9" t="str">
        <f t="shared" si="3"/>
        <v>Educação EmpreendedoraPG_Escolas com projeto Escola Empreendedora implementado - Número - Obter</v>
      </c>
      <c r="B93" s="9" t="str">
        <f t="shared" si="4"/>
        <v>Educação EmpreendedoraPG_Escolas com projeto Escola Empreendedora implementado - Número - ObterAM</v>
      </c>
      <c r="C93" s="9" t="s">
        <v>111</v>
      </c>
      <c r="D93" s="9" t="s">
        <v>476</v>
      </c>
      <c r="E93" s="9" t="s">
        <v>33</v>
      </c>
      <c r="F93" s="9" t="s">
        <v>408</v>
      </c>
      <c r="G93" s="28">
        <v>5</v>
      </c>
      <c r="H93" s="28">
        <v>6</v>
      </c>
      <c r="I93" s="23" t="str">
        <f>IFERROR(VLOOKUP(A93,'INDICADORES CUBO AGIR'!$I$2:$L$23,4,0),"NÃO")</f>
        <v>NÃO</v>
      </c>
      <c r="J93" s="9" t="str">
        <f>IFERROR(VLOOKUP(B93,'Valores Boletim'!$A$2:$G$7668,7,0),"-")</f>
        <v>-</v>
      </c>
      <c r="K93" s="23" t="str">
        <f t="shared" si="5"/>
        <v>-</v>
      </c>
    </row>
    <row r="94" spans="1:11" x14ac:dyDescent="0.25">
      <c r="A94" s="9" t="str">
        <f t="shared" si="3"/>
        <v>Educação EmpreendedoraPG_Professores atendidos em soluções de Educação Empreendedora - professores - Obter</v>
      </c>
      <c r="B94" s="9" t="str">
        <f t="shared" si="4"/>
        <v>Educação EmpreendedoraPG_Professores atendidos em soluções de Educação Empreendedora - professores - ObterAM</v>
      </c>
      <c r="C94" s="9" t="s">
        <v>111</v>
      </c>
      <c r="D94" s="9" t="s">
        <v>476</v>
      </c>
      <c r="E94" s="9" t="s">
        <v>34</v>
      </c>
      <c r="F94" s="9" t="s">
        <v>408</v>
      </c>
      <c r="G94" s="28">
        <v>3013</v>
      </c>
      <c r="H94" s="28">
        <v>3932</v>
      </c>
      <c r="I94" s="23" t="str">
        <f>IFERROR(VLOOKUP(A94,'INDICADORES CUBO AGIR'!$I$2:$L$23,4,0),"NÃO")</f>
        <v>SIM</v>
      </c>
      <c r="J94" s="9">
        <f>IFERROR(VLOOKUP(B94,'Valores Boletim'!$A$2:$G$7668,7,0),"-")</f>
        <v>3932</v>
      </c>
      <c r="K94" s="23" t="str">
        <f t="shared" si="5"/>
        <v>IGUAL</v>
      </c>
    </row>
    <row r="95" spans="1:11" x14ac:dyDescent="0.25">
      <c r="A95" s="9" t="str">
        <f t="shared" si="3"/>
        <v>Educação EmpreendedoraPG_Recomendação (NPS) - Professores - pontos - Obter</v>
      </c>
      <c r="B95" s="9" t="str">
        <f t="shared" si="4"/>
        <v>Educação EmpreendedoraPG_Recomendação (NPS) - Professores - pontos - ObterAM</v>
      </c>
      <c r="C95" s="9" t="s">
        <v>111</v>
      </c>
      <c r="D95" s="9" t="s">
        <v>476</v>
      </c>
      <c r="E95" s="9" t="s">
        <v>35</v>
      </c>
      <c r="F95" s="9" t="s">
        <v>408</v>
      </c>
      <c r="G95" s="28">
        <v>80</v>
      </c>
      <c r="H95" s="28">
        <v>76</v>
      </c>
      <c r="I95" s="23" t="str">
        <f>IFERROR(VLOOKUP(A95,'INDICADORES CUBO AGIR'!$I$2:$L$23,4,0),"NÃO")</f>
        <v>SIM</v>
      </c>
      <c r="J95" s="9">
        <f>IFERROR(VLOOKUP(B95,'Valores Boletim'!$A$2:$G$7668,7,0),"-")</f>
        <v>76.099999999999994</v>
      </c>
      <c r="K95" s="23" t="str">
        <f t="shared" si="5"/>
        <v>DIFERENTE</v>
      </c>
    </row>
    <row r="96" spans="1:11" x14ac:dyDescent="0.25">
      <c r="A96" s="9" t="str">
        <f t="shared" si="3"/>
        <v>Inteligência de DadosPG_Índice Gartner de Data &amp; Analytics - Pontos (1 a 5) - Aumentar</v>
      </c>
      <c r="B96" s="9" t="str">
        <f t="shared" si="4"/>
        <v>Inteligência de DadosPG_Índice Gartner de Data &amp; Analytics - Pontos (1 a 5) - AumentarAP</v>
      </c>
      <c r="C96" s="9" t="s">
        <v>49</v>
      </c>
      <c r="D96" s="9" t="s">
        <v>479</v>
      </c>
      <c r="E96" s="9" t="s">
        <v>26</v>
      </c>
      <c r="F96" s="9" t="s">
        <v>409</v>
      </c>
      <c r="G96" s="28">
        <v>2.7</v>
      </c>
      <c r="H96" s="28">
        <v>1.54</v>
      </c>
      <c r="I96" s="23" t="str">
        <f>IFERROR(VLOOKUP(A96,'INDICADORES CUBO AGIR'!$I$2:$L$23,4,0),"NÃO")</f>
        <v>SIM</v>
      </c>
      <c r="J96" s="9">
        <f>IFERROR(VLOOKUP(B96,'Valores Boletim'!$A$2:$G$7668,7,0),"-")</f>
        <v>2.2999999999999998</v>
      </c>
      <c r="K96" s="23" t="str">
        <f t="shared" si="5"/>
        <v>DIFERENTE</v>
      </c>
    </row>
    <row r="97" spans="1:11" x14ac:dyDescent="0.25">
      <c r="A97" s="9" t="str">
        <f t="shared" si="3"/>
        <v>PROGRAMA NACIONAL - Transformação DigitalPG_Clientes atendidos por serviços digitais - Número - Obter</v>
      </c>
      <c r="B97" s="9" t="str">
        <f t="shared" si="4"/>
        <v>PROGRAMA NACIONAL - Transformação DigitalPG_Clientes atendidos por serviços digitais - Número - ObterAP</v>
      </c>
      <c r="C97" s="9" t="s">
        <v>50</v>
      </c>
      <c r="D97" s="9" t="s">
        <v>51</v>
      </c>
      <c r="E97" s="9" t="s">
        <v>19</v>
      </c>
      <c r="F97" s="9" t="s">
        <v>409</v>
      </c>
      <c r="G97" s="28">
        <v>16000</v>
      </c>
      <c r="H97" s="28">
        <v>17756</v>
      </c>
      <c r="I97" s="23" t="str">
        <f>IFERROR(VLOOKUP(A97,'INDICADORES CUBO AGIR'!$I$2:$L$23,4,0),"NÃO")</f>
        <v>NÃO</v>
      </c>
      <c r="J97" s="9" t="str">
        <f>IFERROR(VLOOKUP(B97,'Valores Boletim'!$A$2:$G$7668,7,0),"-")</f>
        <v>-</v>
      </c>
      <c r="K97" s="23" t="str">
        <f t="shared" si="5"/>
        <v>-</v>
      </c>
    </row>
    <row r="98" spans="1:11" x14ac:dyDescent="0.25">
      <c r="A98" s="9" t="str">
        <f t="shared" si="3"/>
        <v>PROGRAMA NACIONAL - Transformação DigitalPG_Downloads do aplicativo Sebrae - Número - Obter</v>
      </c>
      <c r="B98" s="9" t="str">
        <f t="shared" si="4"/>
        <v>PROGRAMA NACIONAL - Transformação DigitalPG_Downloads do aplicativo Sebrae - Número - ObterAP</v>
      </c>
      <c r="C98" s="9" t="s">
        <v>50</v>
      </c>
      <c r="D98" s="9" t="s">
        <v>51</v>
      </c>
      <c r="E98" s="9" t="s">
        <v>52</v>
      </c>
      <c r="F98" s="9" t="s">
        <v>409</v>
      </c>
      <c r="G98" s="28">
        <v>1800</v>
      </c>
      <c r="H98" s="28">
        <v>2655</v>
      </c>
      <c r="I98" s="23" t="str">
        <f>IFERROR(VLOOKUP(A98,'INDICADORES CUBO AGIR'!$I$2:$L$23,4,0),"NÃO")</f>
        <v>SIM</v>
      </c>
      <c r="J98" s="9">
        <f>IFERROR(VLOOKUP(B98,'Valores Boletim'!$A$2:$G$7668,7,0),"-")</f>
        <v>2773</v>
      </c>
      <c r="K98" s="23" t="str">
        <f t="shared" si="5"/>
        <v>DIFERENTE</v>
      </c>
    </row>
    <row r="99" spans="1:11" x14ac:dyDescent="0.25">
      <c r="A99" s="9" t="str">
        <f t="shared" si="3"/>
        <v>PROGRAMA NACIONAL - Transformação DigitalPG_Índice de Maturidade Digital do Sistema Sebrae - Pontos (1 a 5) - Obter</v>
      </c>
      <c r="B99" s="9" t="str">
        <f t="shared" si="4"/>
        <v>PROGRAMA NACIONAL - Transformação DigitalPG_Índice de Maturidade Digital do Sistema Sebrae - Pontos (1 a 5) - ObterAP</v>
      </c>
      <c r="C99" s="9" t="s">
        <v>50</v>
      </c>
      <c r="D99" s="9" t="s">
        <v>51</v>
      </c>
      <c r="E99" s="9" t="s">
        <v>53</v>
      </c>
      <c r="F99" s="9" t="s">
        <v>409</v>
      </c>
      <c r="G99" s="28">
        <v>2.7</v>
      </c>
      <c r="H99" s="28">
        <v>2.58</v>
      </c>
      <c r="I99" s="23" t="str">
        <f>IFERROR(VLOOKUP(A99,'INDICADORES CUBO AGIR'!$I$2:$L$23,4,0),"NÃO")</f>
        <v>SIM</v>
      </c>
      <c r="J99" s="9">
        <f>IFERROR(VLOOKUP(B99,'Valores Boletim'!$A$2:$G$7668,7,0),"-")</f>
        <v>2.58</v>
      </c>
      <c r="K99" s="23" t="str">
        <f t="shared" si="5"/>
        <v>IGUAL</v>
      </c>
    </row>
    <row r="100" spans="1:11" x14ac:dyDescent="0.25">
      <c r="A100" s="9" t="str">
        <f t="shared" si="3"/>
        <v>Brasil + CompetitivoPG_Produtividade do Trabalho - % - Aumentar</v>
      </c>
      <c r="B100" s="9" t="str">
        <f t="shared" si="4"/>
        <v>Brasil + CompetitivoPG_Produtividade do Trabalho - % - AumentarAP</v>
      </c>
      <c r="C100" s="9" t="s">
        <v>54</v>
      </c>
      <c r="D100" s="9" t="s">
        <v>478</v>
      </c>
      <c r="E100" s="9" t="s">
        <v>27</v>
      </c>
      <c r="F100" s="9" t="s">
        <v>409</v>
      </c>
      <c r="G100" s="28">
        <v>15</v>
      </c>
      <c r="H100" s="28">
        <v>25.05</v>
      </c>
      <c r="I100" s="23" t="str">
        <f>IFERROR(VLOOKUP(A100,'INDICADORES CUBO AGIR'!$I$2:$L$23,4,0),"NÃO")</f>
        <v>SIM</v>
      </c>
      <c r="J100" s="9">
        <f>IFERROR(VLOOKUP(B100,'Valores Boletim'!$A$2:$G$7668,7,0),"-")</f>
        <v>20.8</v>
      </c>
      <c r="K100" s="23" t="str">
        <f t="shared" si="5"/>
        <v>DIFERENTE</v>
      </c>
    </row>
    <row r="101" spans="1:11" x14ac:dyDescent="0.25">
      <c r="A101" s="9" t="str">
        <f t="shared" si="3"/>
        <v>Brasil + CompetitivoPG_Taxa de Alcance - Faturamento - % - Obter</v>
      </c>
      <c r="B101" s="9" t="str">
        <f t="shared" si="4"/>
        <v>Brasil + CompetitivoPG_Taxa de Alcance - Faturamento - % - ObterAP</v>
      </c>
      <c r="C101" s="9" t="s">
        <v>54</v>
      </c>
      <c r="D101" s="9" t="s">
        <v>478</v>
      </c>
      <c r="E101" s="9" t="s">
        <v>28</v>
      </c>
      <c r="F101" s="9" t="s">
        <v>409</v>
      </c>
      <c r="G101" s="28">
        <v>79</v>
      </c>
      <c r="H101" s="28">
        <v>50</v>
      </c>
      <c r="I101" s="23" t="str">
        <f>IFERROR(VLOOKUP(A101,'INDICADORES CUBO AGIR'!$I$2:$L$23,4,0),"NÃO")</f>
        <v>SIM</v>
      </c>
      <c r="J101" s="9">
        <f>IFERROR(VLOOKUP(B101,'Valores Boletim'!$A$2:$G$7668,7,0),"-")</f>
        <v>42.9</v>
      </c>
      <c r="K101" s="23" t="str">
        <f t="shared" si="5"/>
        <v>DIFERENTE</v>
      </c>
    </row>
    <row r="102" spans="1:11" x14ac:dyDescent="0.25">
      <c r="A102" s="9" t="str">
        <f t="shared" si="3"/>
        <v>Portfólio em RedePG_Aplicabilidade - Pontos (0 a 10) - Obter</v>
      </c>
      <c r="B102" s="9" t="str">
        <f t="shared" si="4"/>
        <v>Portfólio em RedePG_Aplicabilidade - Pontos (0 a 10) - ObterAP</v>
      </c>
      <c r="C102" s="9" t="s">
        <v>55</v>
      </c>
      <c r="D102" s="9" t="s">
        <v>474</v>
      </c>
      <c r="E102" s="9" t="s">
        <v>57</v>
      </c>
      <c r="F102" s="9" t="s">
        <v>409</v>
      </c>
      <c r="G102" s="28">
        <v>7</v>
      </c>
      <c r="H102" s="28">
        <v>8.1</v>
      </c>
      <c r="I102" s="23" t="str">
        <f>IFERROR(VLOOKUP(A102,'INDICADORES CUBO AGIR'!$I$2:$L$23,4,0),"NÃO")</f>
        <v>SIM</v>
      </c>
      <c r="J102" s="9">
        <f>IFERROR(VLOOKUP(B102,'Valores Boletim'!$A$2:$G$7668,7,0),"-")</f>
        <v>8.1</v>
      </c>
      <c r="K102" s="23" t="str">
        <f t="shared" si="5"/>
        <v>IGUAL</v>
      </c>
    </row>
    <row r="103" spans="1:11" x14ac:dyDescent="0.25">
      <c r="A103" s="9" t="str">
        <f t="shared" si="3"/>
        <v>Portfólio em RedePG_Efetividade - Pontos (0 a 10) - Obter</v>
      </c>
      <c r="B103" s="9" t="str">
        <f t="shared" si="4"/>
        <v>Portfólio em RedePG_Efetividade - Pontos (0 a 10) - ObterAP</v>
      </c>
      <c r="C103" s="9" t="s">
        <v>55</v>
      </c>
      <c r="D103" s="9" t="s">
        <v>474</v>
      </c>
      <c r="E103" s="9" t="s">
        <v>58</v>
      </c>
      <c r="F103" s="9" t="s">
        <v>409</v>
      </c>
      <c r="G103" s="28">
        <v>7</v>
      </c>
      <c r="H103" s="28">
        <v>8.5</v>
      </c>
      <c r="I103" s="23" t="str">
        <f>IFERROR(VLOOKUP(A103,'INDICADORES CUBO AGIR'!$I$2:$L$23,4,0),"NÃO")</f>
        <v>SIM</v>
      </c>
      <c r="J103" s="9">
        <f>IFERROR(VLOOKUP(B103,'Valores Boletim'!$A$2:$G$7668,7,0),"-")</f>
        <v>8.5</v>
      </c>
      <c r="K103" s="23" t="str">
        <f t="shared" si="5"/>
        <v>IGUAL</v>
      </c>
    </row>
    <row r="104" spans="1:11" x14ac:dyDescent="0.25">
      <c r="A104" s="9" t="str">
        <f t="shared" si="3"/>
        <v>Portfólio em RedePG_NPS (Net Promoter Score) de Produto ou Serviço - pontos - Obter</v>
      </c>
      <c r="B104" s="9" t="str">
        <f t="shared" si="4"/>
        <v>Portfólio em RedePG_NPS (Net Promoter Score) de Produto ou Serviço - pontos - ObterAP</v>
      </c>
      <c r="C104" s="9" t="s">
        <v>55</v>
      </c>
      <c r="D104" s="9" t="s">
        <v>474</v>
      </c>
      <c r="E104" s="9" t="s">
        <v>59</v>
      </c>
      <c r="F104" s="9" t="s">
        <v>409</v>
      </c>
      <c r="G104" s="28">
        <v>60</v>
      </c>
      <c r="H104" s="28">
        <v>85.06</v>
      </c>
      <c r="I104" s="23" t="str">
        <f>IFERROR(VLOOKUP(A104,'INDICADORES CUBO AGIR'!$I$2:$L$23,4,0),"NÃO")</f>
        <v>NÃO</v>
      </c>
      <c r="J104" s="9" t="str">
        <f>IFERROR(VLOOKUP(B104,'Valores Boletim'!$A$2:$G$7668,7,0),"-")</f>
        <v>-</v>
      </c>
      <c r="K104" s="23" t="str">
        <f t="shared" si="5"/>
        <v>-</v>
      </c>
    </row>
    <row r="105" spans="1:11" x14ac:dyDescent="0.25">
      <c r="A105" s="9" t="str">
        <f t="shared" si="3"/>
        <v>Ambiente de NegóciosPG_Município com presença continuada de técnico residente do Sebrae na microrregião. - Número - Obter</v>
      </c>
      <c r="B105" s="9" t="str">
        <f t="shared" si="4"/>
        <v>Ambiente de NegóciosPG_Município com presença continuada de técnico residente do Sebrae na microrregião. - Número - ObterAP</v>
      </c>
      <c r="C105" s="9" t="s">
        <v>60</v>
      </c>
      <c r="D105" s="9" t="s">
        <v>473</v>
      </c>
      <c r="E105" s="9" t="s">
        <v>14</v>
      </c>
      <c r="F105" s="9" t="s">
        <v>409</v>
      </c>
      <c r="G105" s="28">
        <v>7</v>
      </c>
      <c r="H105" s="28">
        <v>7</v>
      </c>
      <c r="I105" s="23" t="str">
        <f>IFERROR(VLOOKUP(A105,'INDICADORES CUBO AGIR'!$I$2:$L$23,4,0),"NÃO")</f>
        <v>NÃO</v>
      </c>
      <c r="J105" s="9" t="str">
        <f>IFERROR(VLOOKUP(B105,'Valores Boletim'!$A$2:$G$7668,7,0),"-")</f>
        <v>-</v>
      </c>
      <c r="K105" s="23" t="str">
        <f t="shared" si="5"/>
        <v>-</v>
      </c>
    </row>
    <row r="106" spans="1:11" x14ac:dyDescent="0.25">
      <c r="A106" s="9" t="str">
        <f t="shared" si="3"/>
        <v>Ambiente de NegóciosPG_Municípios com conjunto de políticas públicas para melhoria do ambiente de negócios implementado - Número - Obter</v>
      </c>
      <c r="B106" s="9" t="str">
        <f t="shared" si="4"/>
        <v>Ambiente de NegóciosPG_Municípios com conjunto de políticas públicas para melhoria do ambiente de negócios implementado - Número - ObterAP</v>
      </c>
      <c r="C106" s="9" t="s">
        <v>60</v>
      </c>
      <c r="D106" s="9" t="s">
        <v>473</v>
      </c>
      <c r="E106" s="9" t="s">
        <v>15</v>
      </c>
      <c r="F106" s="9" t="s">
        <v>409</v>
      </c>
      <c r="G106" s="28">
        <v>4</v>
      </c>
      <c r="H106" s="28">
        <v>4</v>
      </c>
      <c r="I106" s="23" t="str">
        <f>IFERROR(VLOOKUP(A106,'INDICADORES CUBO AGIR'!$I$2:$L$23,4,0),"NÃO")</f>
        <v>NÃO</v>
      </c>
      <c r="J106" s="9" t="str">
        <f>IFERROR(VLOOKUP(B106,'Valores Boletim'!$A$2:$G$7668,7,0),"-")</f>
        <v>-</v>
      </c>
      <c r="K106" s="23" t="str">
        <f t="shared" si="5"/>
        <v>-</v>
      </c>
    </row>
    <row r="107" spans="1:11" x14ac:dyDescent="0.25">
      <c r="A107" s="9" t="str">
        <f t="shared" si="3"/>
        <v>Ambiente de NegóciosPG_Municípios com projetos de mobilização e articulação de lideranças implementados - Número - Obter</v>
      </c>
      <c r="B107" s="9" t="str">
        <f t="shared" si="4"/>
        <v>Ambiente de NegóciosPG_Municípios com projetos de mobilização e articulação de lideranças implementados - Número - ObterAP</v>
      </c>
      <c r="C107" s="9" t="s">
        <v>60</v>
      </c>
      <c r="D107" s="9" t="s">
        <v>473</v>
      </c>
      <c r="E107" s="9" t="s">
        <v>16</v>
      </c>
      <c r="F107" s="9" t="s">
        <v>409</v>
      </c>
      <c r="G107" s="28">
        <v>4</v>
      </c>
      <c r="H107" s="28">
        <v>4</v>
      </c>
      <c r="I107" s="23" t="str">
        <f>IFERROR(VLOOKUP(A107,'INDICADORES CUBO AGIR'!$I$2:$L$23,4,0),"NÃO")</f>
        <v>NÃO</v>
      </c>
      <c r="J107" s="9" t="str">
        <f>IFERROR(VLOOKUP(B107,'Valores Boletim'!$A$2:$G$7668,7,0),"-")</f>
        <v>-</v>
      </c>
      <c r="K107" s="23" t="str">
        <f t="shared" si="5"/>
        <v>-</v>
      </c>
    </row>
    <row r="108" spans="1:11" x14ac:dyDescent="0.25">
      <c r="A108" s="9" t="str">
        <f t="shared" si="3"/>
        <v>Ambiente de NegóciosPG_Tempo de abertura de empresas - horas - Obter</v>
      </c>
      <c r="B108" s="9" t="str">
        <f t="shared" si="4"/>
        <v>Ambiente de NegóciosPG_Tempo de abertura de empresas - horas - ObterAP</v>
      </c>
      <c r="C108" s="9" t="s">
        <v>60</v>
      </c>
      <c r="D108" s="9" t="s">
        <v>473</v>
      </c>
      <c r="E108" s="9" t="s">
        <v>17</v>
      </c>
      <c r="F108" s="9" t="s">
        <v>409</v>
      </c>
      <c r="G108" s="28">
        <v>24</v>
      </c>
      <c r="H108" s="28">
        <v>41</v>
      </c>
      <c r="I108" s="23" t="str">
        <f>IFERROR(VLOOKUP(A108,'INDICADORES CUBO AGIR'!$I$2:$L$23,4,0),"NÃO")</f>
        <v>SIM</v>
      </c>
      <c r="J108" s="9">
        <f>IFERROR(VLOOKUP(B108,'Valores Boletim'!$A$2:$G$7668,7,0),"-")</f>
        <v>41.1</v>
      </c>
      <c r="K108" s="23" t="str">
        <f t="shared" si="5"/>
        <v>DIFERENTE</v>
      </c>
    </row>
    <row r="109" spans="1:11" x14ac:dyDescent="0.25">
      <c r="A109" s="9" t="str">
        <f t="shared" si="3"/>
        <v>PROGRAMA NACIONAL - Sebrae + ReceitasPG_Geração de Receita Própria - % - Obter</v>
      </c>
      <c r="B109" s="9" t="str">
        <f t="shared" si="4"/>
        <v>PROGRAMA NACIONAL - Sebrae + ReceitasPG_Geração de Receita Própria - % - ObterAP</v>
      </c>
      <c r="C109" s="9" t="s">
        <v>61</v>
      </c>
      <c r="D109" s="9" t="s">
        <v>41</v>
      </c>
      <c r="E109" s="9" t="s">
        <v>29</v>
      </c>
      <c r="F109" s="9" t="s">
        <v>409</v>
      </c>
      <c r="G109" s="28">
        <v>5</v>
      </c>
      <c r="H109" s="28">
        <v>3.3</v>
      </c>
      <c r="I109" s="23" t="str">
        <f>IFERROR(VLOOKUP(A109,'INDICADORES CUBO AGIR'!$I$2:$L$23,4,0),"NÃO")</f>
        <v>SIM</v>
      </c>
      <c r="J109" s="9">
        <f>IFERROR(VLOOKUP(B109,'Valores Boletim'!$A$2:$G$7668,7,0),"-")</f>
        <v>2.4300000000000002</v>
      </c>
      <c r="K109" s="23" t="str">
        <f t="shared" si="5"/>
        <v>DIFERENTE</v>
      </c>
    </row>
    <row r="110" spans="1:11" x14ac:dyDescent="0.25">
      <c r="A110" s="9" t="str">
        <f t="shared" si="3"/>
        <v>Brasil + InovadorPG_Inovação e Modernização - % - Obter</v>
      </c>
      <c r="B110" s="9" t="str">
        <f t="shared" si="4"/>
        <v>Brasil + InovadorPG_Inovação e Modernização - % - ObterAP</v>
      </c>
      <c r="C110" s="9" t="s">
        <v>62</v>
      </c>
      <c r="D110" s="9" t="s">
        <v>472</v>
      </c>
      <c r="E110" s="9" t="s">
        <v>23</v>
      </c>
      <c r="F110" s="9" t="s">
        <v>409</v>
      </c>
      <c r="G110" s="28">
        <v>70</v>
      </c>
      <c r="H110" s="28">
        <v>0</v>
      </c>
      <c r="I110" s="23" t="str">
        <f>IFERROR(VLOOKUP(A110,'INDICADORES CUBO AGIR'!$I$2:$L$23,4,0),"NÃO")</f>
        <v>NÃO</v>
      </c>
      <c r="J110" s="9" t="str">
        <f>IFERROR(VLOOKUP(B110,'Valores Boletim'!$A$2:$G$7668,7,0),"-")</f>
        <v>-</v>
      </c>
      <c r="K110" s="23" t="str">
        <f t="shared" si="5"/>
        <v>-</v>
      </c>
    </row>
    <row r="111" spans="1:11" x14ac:dyDescent="0.25">
      <c r="A111" s="9" t="str">
        <f t="shared" si="3"/>
        <v>Brasil + InovadorPG_Municípios com ecossistemas de inovação mapeados - Número - Obter</v>
      </c>
      <c r="B111" s="9" t="str">
        <f t="shared" si="4"/>
        <v>Brasil + InovadorPG_Municípios com ecossistemas de inovação mapeados - Número - ObterAP</v>
      </c>
      <c r="C111" s="9" t="s">
        <v>62</v>
      </c>
      <c r="D111" s="9" t="s">
        <v>472</v>
      </c>
      <c r="E111" s="9" t="s">
        <v>24</v>
      </c>
      <c r="F111" s="9" t="s">
        <v>409</v>
      </c>
      <c r="G111" s="28">
        <v>1</v>
      </c>
      <c r="H111" s="28">
        <v>0</v>
      </c>
      <c r="I111" s="23" t="str">
        <f>IFERROR(VLOOKUP(A111,'INDICADORES CUBO AGIR'!$I$2:$L$23,4,0),"NÃO")</f>
        <v>NÃO</v>
      </c>
      <c r="J111" s="9" t="str">
        <f>IFERROR(VLOOKUP(B111,'Valores Boletim'!$A$2:$G$7668,7,0),"-")</f>
        <v>-</v>
      </c>
      <c r="K111" s="23" t="str">
        <f t="shared" si="5"/>
        <v>-</v>
      </c>
    </row>
    <row r="112" spans="1:11" x14ac:dyDescent="0.25">
      <c r="A112" s="9" t="str">
        <f t="shared" si="3"/>
        <v>Brasil + InovadorPG_Pequenos Negócios atendidos com solução de Inovação - Número - Obter</v>
      </c>
      <c r="B112" s="9" t="str">
        <f t="shared" si="4"/>
        <v>Brasil + InovadorPG_Pequenos Negócios atendidos com solução de Inovação - Número - ObterAP</v>
      </c>
      <c r="C112" s="9" t="s">
        <v>62</v>
      </c>
      <c r="D112" s="9" t="s">
        <v>472</v>
      </c>
      <c r="E112" s="9" t="s">
        <v>25</v>
      </c>
      <c r="F112" s="9" t="s">
        <v>409</v>
      </c>
      <c r="G112" s="28">
        <v>1200</v>
      </c>
      <c r="H112" s="28">
        <v>1642</v>
      </c>
      <c r="I112" s="23" t="str">
        <f>IFERROR(VLOOKUP(A112,'INDICADORES CUBO AGIR'!$I$2:$L$23,4,0),"NÃO")</f>
        <v>SIM</v>
      </c>
      <c r="J112" s="9">
        <f>IFERROR(VLOOKUP(B112,'Valores Boletim'!$A$2:$G$7668,7,0),"-")</f>
        <v>1642</v>
      </c>
      <c r="K112" s="23" t="str">
        <f t="shared" si="5"/>
        <v>IGUAL</v>
      </c>
    </row>
    <row r="113" spans="1:11" x14ac:dyDescent="0.25">
      <c r="A113" s="9" t="str">
        <f t="shared" si="3"/>
        <v>Educação EmpreendedoraPG_Atendimento a estudantes em soluções de Educação Empreendedora - Número - Obter</v>
      </c>
      <c r="B113" s="9" t="str">
        <f t="shared" si="4"/>
        <v>Educação EmpreendedoraPG_Atendimento a estudantes em soluções de Educação Empreendedora - Número - ObterAP</v>
      </c>
      <c r="C113" s="9" t="s">
        <v>63</v>
      </c>
      <c r="D113" s="9" t="s">
        <v>476</v>
      </c>
      <c r="E113" s="9" t="s">
        <v>32</v>
      </c>
      <c r="F113" s="9" t="s">
        <v>409</v>
      </c>
      <c r="G113" s="28">
        <v>11710</v>
      </c>
      <c r="H113" s="28">
        <v>14174</v>
      </c>
      <c r="I113" s="23" t="str">
        <f>IFERROR(VLOOKUP(A113,'INDICADORES CUBO AGIR'!$I$2:$L$23,4,0),"NÃO")</f>
        <v>SIM</v>
      </c>
      <c r="J113" s="9">
        <f>IFERROR(VLOOKUP(B113,'Valores Boletim'!$A$2:$G$7668,7,0),"-")</f>
        <v>14177</v>
      </c>
      <c r="K113" s="23" t="str">
        <f t="shared" si="5"/>
        <v>DIFERENTE</v>
      </c>
    </row>
    <row r="114" spans="1:11" x14ac:dyDescent="0.25">
      <c r="A114" s="9" t="str">
        <f t="shared" si="3"/>
        <v>Educação EmpreendedoraPG_Escolas com projeto Escola Empreendedora implementado - Número - Obter</v>
      </c>
      <c r="B114" s="9" t="str">
        <f t="shared" si="4"/>
        <v>Educação EmpreendedoraPG_Escolas com projeto Escola Empreendedora implementado - Número - ObterAP</v>
      </c>
      <c r="C114" s="9" t="s">
        <v>63</v>
      </c>
      <c r="D114" s="9" t="s">
        <v>476</v>
      </c>
      <c r="E114" s="9" t="s">
        <v>33</v>
      </c>
      <c r="F114" s="9" t="s">
        <v>409</v>
      </c>
      <c r="G114" s="28">
        <v>5</v>
      </c>
      <c r="H114" s="28">
        <v>5</v>
      </c>
      <c r="I114" s="23" t="str">
        <f>IFERROR(VLOOKUP(A114,'INDICADORES CUBO AGIR'!$I$2:$L$23,4,0),"NÃO")</f>
        <v>NÃO</v>
      </c>
      <c r="J114" s="9" t="str">
        <f>IFERROR(VLOOKUP(B114,'Valores Boletim'!$A$2:$G$7668,7,0),"-")</f>
        <v>-</v>
      </c>
      <c r="K114" s="23" t="str">
        <f t="shared" si="5"/>
        <v>-</v>
      </c>
    </row>
    <row r="115" spans="1:11" x14ac:dyDescent="0.25">
      <c r="A115" s="9" t="str">
        <f t="shared" si="3"/>
        <v>Educação EmpreendedoraPG_Professores atendidos em soluções de Educação Empreendedora - professores - Obter</v>
      </c>
      <c r="B115" s="9" t="str">
        <f t="shared" si="4"/>
        <v>Educação EmpreendedoraPG_Professores atendidos em soluções de Educação Empreendedora - professores - ObterAP</v>
      </c>
      <c r="C115" s="9" t="s">
        <v>63</v>
      </c>
      <c r="D115" s="9" t="s">
        <v>476</v>
      </c>
      <c r="E115" s="9" t="s">
        <v>34</v>
      </c>
      <c r="F115" s="9" t="s">
        <v>409</v>
      </c>
      <c r="G115" s="28">
        <v>750</v>
      </c>
      <c r="H115" s="28">
        <v>1011</v>
      </c>
      <c r="I115" s="23" t="str">
        <f>IFERROR(VLOOKUP(A115,'INDICADORES CUBO AGIR'!$I$2:$L$23,4,0),"NÃO")</f>
        <v>SIM</v>
      </c>
      <c r="J115" s="9">
        <f>IFERROR(VLOOKUP(B115,'Valores Boletim'!$A$2:$G$7668,7,0),"-")</f>
        <v>1011</v>
      </c>
      <c r="K115" s="23" t="str">
        <f t="shared" si="5"/>
        <v>IGUAL</v>
      </c>
    </row>
    <row r="116" spans="1:11" x14ac:dyDescent="0.25">
      <c r="A116" s="9" t="str">
        <f t="shared" si="3"/>
        <v>Educação EmpreendedoraPG_Recomendação (NPS) - Professores - pontos - Obter</v>
      </c>
      <c r="B116" s="9" t="str">
        <f t="shared" si="4"/>
        <v>Educação EmpreendedoraPG_Recomendação (NPS) - Professores - pontos - ObterAP</v>
      </c>
      <c r="C116" s="9" t="s">
        <v>63</v>
      </c>
      <c r="D116" s="9" t="s">
        <v>476</v>
      </c>
      <c r="E116" s="9" t="s">
        <v>35</v>
      </c>
      <c r="F116" s="9" t="s">
        <v>409</v>
      </c>
      <c r="G116" s="28">
        <v>80</v>
      </c>
      <c r="H116" s="28">
        <v>88</v>
      </c>
      <c r="I116" s="23" t="str">
        <f>IFERROR(VLOOKUP(A116,'INDICADORES CUBO AGIR'!$I$2:$L$23,4,0),"NÃO")</f>
        <v>SIM</v>
      </c>
      <c r="J116" s="9">
        <f>IFERROR(VLOOKUP(B116,'Valores Boletim'!$A$2:$G$7668,7,0),"-")</f>
        <v>87.8</v>
      </c>
      <c r="K116" s="23" t="str">
        <f t="shared" si="5"/>
        <v>DIFERENTE</v>
      </c>
    </row>
    <row r="117" spans="1:11" x14ac:dyDescent="0.25">
      <c r="A117" s="9" t="str">
        <f t="shared" si="3"/>
        <v>Cliente em FocoPG_Atendimento por cliente - Número - Obter</v>
      </c>
      <c r="B117" s="9" t="str">
        <f t="shared" si="4"/>
        <v>Cliente em FocoPG_Atendimento por cliente - Número - ObterAP</v>
      </c>
      <c r="C117" s="9" t="s">
        <v>64</v>
      </c>
      <c r="D117" s="9" t="s">
        <v>471</v>
      </c>
      <c r="E117" s="9" t="s">
        <v>18</v>
      </c>
      <c r="F117" s="9" t="s">
        <v>409</v>
      </c>
      <c r="G117" s="28">
        <v>2</v>
      </c>
      <c r="H117" s="28">
        <v>2.39</v>
      </c>
      <c r="I117" s="23" t="str">
        <f>IFERROR(VLOOKUP(A117,'INDICADORES CUBO AGIR'!$I$2:$L$23,4,0),"NÃO")</f>
        <v>SIM</v>
      </c>
      <c r="J117" s="9">
        <f>IFERROR(VLOOKUP(B117,'Valores Boletim'!$A$2:$G$7668,7,0),"-")</f>
        <v>2.7344654089999998</v>
      </c>
      <c r="K117" s="23" t="str">
        <f t="shared" si="5"/>
        <v>DIFERENTE</v>
      </c>
    </row>
    <row r="118" spans="1:11" x14ac:dyDescent="0.25">
      <c r="A118" s="9" t="str">
        <f t="shared" si="3"/>
        <v>Cliente em FocoPG_Clientes atendidos por serviços digitais - Número - Obter</v>
      </c>
      <c r="B118" s="9" t="str">
        <f t="shared" si="4"/>
        <v>Cliente em FocoPG_Clientes atendidos por serviços digitais - Número - ObterAP</v>
      </c>
      <c r="C118" s="9" t="s">
        <v>64</v>
      </c>
      <c r="D118" s="9" t="s">
        <v>471</v>
      </c>
      <c r="E118" s="9" t="s">
        <v>19</v>
      </c>
      <c r="F118" s="9" t="s">
        <v>409</v>
      </c>
      <c r="G118" s="28">
        <v>17000</v>
      </c>
      <c r="H118" s="28">
        <v>17756</v>
      </c>
      <c r="I118" s="23" t="str">
        <f>IFERROR(VLOOKUP(A118,'INDICADORES CUBO AGIR'!$I$2:$L$23,4,0),"NÃO")</f>
        <v>SIM</v>
      </c>
      <c r="J118" s="9">
        <f>IFERROR(VLOOKUP(B118,'Valores Boletim'!$A$2:$G$7668,7,0),"-")</f>
        <v>17099</v>
      </c>
      <c r="K118" s="23" t="str">
        <f t="shared" si="5"/>
        <v>DIFERENTE</v>
      </c>
    </row>
    <row r="119" spans="1:11" x14ac:dyDescent="0.25">
      <c r="A119" s="9" t="str">
        <f t="shared" si="3"/>
        <v>Cliente em FocoPG_Cobertura do Atendimento (microempresas e empresas de pequeno porte) - % - Obter</v>
      </c>
      <c r="B119" s="9" t="str">
        <f t="shared" si="4"/>
        <v>Cliente em FocoPG_Cobertura do Atendimento (microempresas e empresas de pequeno porte) - % - ObterAP</v>
      </c>
      <c r="C119" s="9" t="s">
        <v>64</v>
      </c>
      <c r="D119" s="9" t="s">
        <v>471</v>
      </c>
      <c r="E119" s="9" t="s">
        <v>20</v>
      </c>
      <c r="F119" s="9" t="s">
        <v>409</v>
      </c>
      <c r="G119" s="28">
        <v>22</v>
      </c>
      <c r="H119" s="28">
        <v>25.15</v>
      </c>
      <c r="I119" s="23" t="str">
        <f>IFERROR(VLOOKUP(A119,'INDICADORES CUBO AGIR'!$I$2:$L$23,4,0),"NÃO")</f>
        <v>SIM</v>
      </c>
      <c r="J119" s="9">
        <f>IFERROR(VLOOKUP(B119,'Valores Boletim'!$A$2:$G$7668,7,0),"-")</f>
        <v>19.66</v>
      </c>
      <c r="K119" s="23" t="str">
        <f t="shared" si="5"/>
        <v>DIFERENTE</v>
      </c>
    </row>
    <row r="120" spans="1:11" x14ac:dyDescent="0.25">
      <c r="A120" s="9" t="str">
        <f t="shared" si="3"/>
        <v>Cliente em FocoPG_Pequenos Negócios Atendidos - Número - Obter</v>
      </c>
      <c r="B120" s="9" t="str">
        <f t="shared" si="4"/>
        <v>Cliente em FocoPG_Pequenos Negócios Atendidos - Número - ObterAP</v>
      </c>
      <c r="C120" s="9" t="s">
        <v>64</v>
      </c>
      <c r="D120" s="9" t="s">
        <v>471</v>
      </c>
      <c r="E120" s="9" t="s">
        <v>21</v>
      </c>
      <c r="F120" s="9" t="s">
        <v>409</v>
      </c>
      <c r="G120" s="28">
        <v>9293</v>
      </c>
      <c r="H120" s="28">
        <v>11833</v>
      </c>
      <c r="I120" s="23" t="str">
        <f>IFERROR(VLOOKUP(A120,'INDICADORES CUBO AGIR'!$I$2:$L$23,4,0),"NÃO")</f>
        <v>SIM</v>
      </c>
      <c r="J120" s="9">
        <f>IFERROR(VLOOKUP(B120,'Valores Boletim'!$A$2:$G$7668,7,0),"-")</f>
        <v>10261</v>
      </c>
      <c r="K120" s="23" t="str">
        <f t="shared" si="5"/>
        <v>DIFERENTE</v>
      </c>
    </row>
    <row r="121" spans="1:11" x14ac:dyDescent="0.25">
      <c r="A121" s="9" t="str">
        <f t="shared" si="3"/>
        <v>Cliente em FocoPG_Recomendação (NPS) - pontos - Obter</v>
      </c>
      <c r="B121" s="9" t="str">
        <f t="shared" si="4"/>
        <v>Cliente em FocoPG_Recomendação (NPS) - pontos - ObterAP</v>
      </c>
      <c r="C121" s="9" t="s">
        <v>64</v>
      </c>
      <c r="D121" s="9" t="s">
        <v>471</v>
      </c>
      <c r="E121" s="9" t="s">
        <v>22</v>
      </c>
      <c r="F121" s="9" t="s">
        <v>409</v>
      </c>
      <c r="G121" s="28">
        <v>85</v>
      </c>
      <c r="H121" s="28">
        <v>85.55</v>
      </c>
      <c r="I121" s="23" t="str">
        <f>IFERROR(VLOOKUP(A121,'INDICADORES CUBO AGIR'!$I$2:$L$23,4,0),"NÃO")</f>
        <v>NÃO</v>
      </c>
      <c r="J121" s="9" t="str">
        <f>IFERROR(VLOOKUP(B121,'Valores Boletim'!$A$2:$G$7668,7,0),"-")</f>
        <v>-</v>
      </c>
      <c r="K121" s="23" t="str">
        <f t="shared" si="5"/>
        <v>-</v>
      </c>
    </row>
    <row r="122" spans="1:11" x14ac:dyDescent="0.25">
      <c r="A122" s="9" t="str">
        <f t="shared" si="3"/>
        <v>Gestão Estratégica de PessoasPG_Diagnóstico de Maturidade dos processos de gestão de pessoas - pontos - Obter</v>
      </c>
      <c r="B122" s="9" t="str">
        <f t="shared" si="4"/>
        <v>Gestão Estratégica de PessoasPG_Diagnóstico de Maturidade dos processos de gestão de pessoas - pontos - ObterAP</v>
      </c>
      <c r="C122" s="9" t="s">
        <v>65</v>
      </c>
      <c r="D122" s="9" t="s">
        <v>470</v>
      </c>
      <c r="E122" s="9" t="s">
        <v>67</v>
      </c>
      <c r="F122" s="9" t="s">
        <v>409</v>
      </c>
      <c r="G122" s="28">
        <v>4.4000000000000004</v>
      </c>
      <c r="H122" s="28">
        <v>4.2699999999999996</v>
      </c>
      <c r="I122" s="23" t="str">
        <f>IFERROR(VLOOKUP(A122,'INDICADORES CUBO AGIR'!$I$2:$L$23,4,0),"NÃO")</f>
        <v>SIM</v>
      </c>
      <c r="J122" s="9">
        <f>IFERROR(VLOOKUP(B122,'Valores Boletim'!$A$2:$G$7668,7,0),"-")</f>
        <v>4.2699999999999996</v>
      </c>
      <c r="K122" s="23" t="str">
        <f t="shared" si="5"/>
        <v>IGUAL</v>
      </c>
    </row>
    <row r="123" spans="1:11" x14ac:dyDescent="0.25">
      <c r="A123" s="9" t="str">
        <f t="shared" si="3"/>
        <v>Gestão Estratégica de PessoasPG_Grau de implementação do SGP 9.0 no Sistema Sebrae - % - Obter</v>
      </c>
      <c r="B123" s="9" t="str">
        <f t="shared" si="4"/>
        <v>Gestão Estratégica de PessoasPG_Grau de implementação do SGP 9.0 no Sistema Sebrae - % - ObterAP</v>
      </c>
      <c r="C123" s="9" t="s">
        <v>65</v>
      </c>
      <c r="D123" s="9" t="s">
        <v>470</v>
      </c>
      <c r="E123" s="9" t="s">
        <v>68</v>
      </c>
      <c r="F123" s="9" t="s">
        <v>409</v>
      </c>
      <c r="G123" s="28">
        <v>88.88</v>
      </c>
      <c r="H123" s="28">
        <v>100</v>
      </c>
      <c r="I123" s="23" t="str">
        <f>IFERROR(VLOOKUP(A123,'INDICADORES CUBO AGIR'!$I$2:$L$23,4,0),"NÃO")</f>
        <v>NÃO</v>
      </c>
      <c r="J123" s="9" t="str">
        <f>IFERROR(VLOOKUP(B123,'Valores Boletim'!$A$2:$G$7668,7,0),"-")</f>
        <v>-</v>
      </c>
      <c r="K123" s="23" t="str">
        <f t="shared" si="5"/>
        <v>-</v>
      </c>
    </row>
    <row r="124" spans="1:11" x14ac:dyDescent="0.25">
      <c r="A124" s="9" t="str">
        <f t="shared" si="3"/>
        <v>Sebrae + FinançasPG_Clientes com garantia do Fampe assistidos na fase pós-crédito - % - Obter</v>
      </c>
      <c r="B124" s="9" t="str">
        <f t="shared" si="4"/>
        <v>Sebrae + FinançasPG_Clientes com garantia do Fampe assistidos na fase pós-crédito - % - ObterAP</v>
      </c>
      <c r="C124" s="9" t="s">
        <v>69</v>
      </c>
      <c r="D124" s="9" t="s">
        <v>477</v>
      </c>
      <c r="E124" s="9" t="s">
        <v>71</v>
      </c>
      <c r="F124" s="9" t="s">
        <v>409</v>
      </c>
      <c r="G124" s="28">
        <v>86</v>
      </c>
      <c r="H124" s="28">
        <v>93.75</v>
      </c>
      <c r="I124" s="23" t="str">
        <f>IFERROR(VLOOKUP(A124,'INDICADORES CUBO AGIR'!$I$2:$L$23,4,0),"NÃO")</f>
        <v>SIM</v>
      </c>
      <c r="J124" s="9">
        <f>IFERROR(VLOOKUP(B124,'Valores Boletim'!$A$2:$G$7668,7,0),"-")</f>
        <v>93.75</v>
      </c>
      <c r="K124" s="23" t="str">
        <f t="shared" si="5"/>
        <v>IGUAL</v>
      </c>
    </row>
    <row r="125" spans="1:11" x14ac:dyDescent="0.25">
      <c r="A125" s="9" t="str">
        <f t="shared" si="3"/>
        <v>PROGRAMA NACIONAL - Transformação OrganizacionalPG_Equipamentos de TI com vida útil exaurida - % - Obter</v>
      </c>
      <c r="B125" s="9" t="str">
        <f t="shared" si="4"/>
        <v>PROGRAMA NACIONAL - Transformação OrganizacionalPG_Equipamentos de TI com vida útil exaurida - % - ObterAP</v>
      </c>
      <c r="C125" s="9" t="s">
        <v>72</v>
      </c>
      <c r="D125" s="9" t="s">
        <v>73</v>
      </c>
      <c r="E125" s="9" t="s">
        <v>74</v>
      </c>
      <c r="F125" s="9" t="s">
        <v>409</v>
      </c>
      <c r="G125" s="28">
        <v>20</v>
      </c>
      <c r="H125" s="28">
        <v>20</v>
      </c>
      <c r="I125" s="23" t="str">
        <f>IFERROR(VLOOKUP(A125,'INDICADORES CUBO AGIR'!$I$2:$L$23,4,0),"NÃO")</f>
        <v>NÃO</v>
      </c>
      <c r="J125" s="9" t="str">
        <f>IFERROR(VLOOKUP(B125,'Valores Boletim'!$A$2:$G$7668,7,0),"-")</f>
        <v>-</v>
      </c>
      <c r="K125" s="23" t="str">
        <f t="shared" si="5"/>
        <v>-</v>
      </c>
    </row>
    <row r="126" spans="1:11" x14ac:dyDescent="0.25">
      <c r="A126" s="9" t="str">
        <f t="shared" si="3"/>
        <v>PROGRAMA NACIONAL - Transformação OrganizacionalPG_Incidentes de segurança tratados - % - Obter</v>
      </c>
      <c r="B126" s="9" t="str">
        <f t="shared" si="4"/>
        <v>PROGRAMA NACIONAL - Transformação OrganizacionalPG_Incidentes de segurança tratados - % - ObterAP</v>
      </c>
      <c r="C126" s="9" t="s">
        <v>72</v>
      </c>
      <c r="D126" s="9" t="s">
        <v>73</v>
      </c>
      <c r="E126" s="9" t="s">
        <v>75</v>
      </c>
      <c r="F126" s="9" t="s">
        <v>409</v>
      </c>
      <c r="G126" s="28">
        <v>30</v>
      </c>
      <c r="H126" s="28">
        <v>30</v>
      </c>
      <c r="I126" s="23" t="str">
        <f>IFERROR(VLOOKUP(A126,'INDICADORES CUBO AGIR'!$I$2:$L$23,4,0),"NÃO")</f>
        <v>NÃO</v>
      </c>
      <c r="J126" s="9" t="str">
        <f>IFERROR(VLOOKUP(B126,'Valores Boletim'!$A$2:$G$7668,7,0),"-")</f>
        <v>-</v>
      </c>
      <c r="K126" s="23" t="str">
        <f t="shared" si="5"/>
        <v>-</v>
      </c>
    </row>
    <row r="127" spans="1:11" x14ac:dyDescent="0.25">
      <c r="A127" s="9" t="str">
        <f t="shared" si="3"/>
        <v>PROGRAMA NACIONAL - Transformação OrganizacionalPG_Unidades do Sebrae com Office 365 implementado - % - Obter</v>
      </c>
      <c r="B127" s="9" t="str">
        <f t="shared" si="4"/>
        <v>PROGRAMA NACIONAL - Transformação OrganizacionalPG_Unidades do Sebrae com Office 365 implementado - % - ObterAP</v>
      </c>
      <c r="C127" s="9" t="s">
        <v>72</v>
      </c>
      <c r="D127" s="9" t="s">
        <v>73</v>
      </c>
      <c r="E127" s="9" t="s">
        <v>76</v>
      </c>
      <c r="F127" s="9" t="s">
        <v>409</v>
      </c>
      <c r="G127" s="28">
        <v>90</v>
      </c>
      <c r="H127" s="28">
        <v>89</v>
      </c>
      <c r="I127" s="23" t="str">
        <f>IFERROR(VLOOKUP(A127,'INDICADORES CUBO AGIR'!$I$2:$L$23,4,0),"NÃO")</f>
        <v>NÃO</v>
      </c>
      <c r="J127" s="9" t="str">
        <f>IFERROR(VLOOKUP(B127,'Valores Boletim'!$A$2:$G$7668,7,0),"-")</f>
        <v>-</v>
      </c>
      <c r="K127" s="23" t="str">
        <f t="shared" si="5"/>
        <v>-</v>
      </c>
    </row>
    <row r="128" spans="1:11" x14ac:dyDescent="0.25">
      <c r="A128" s="9" t="str">
        <f t="shared" si="3"/>
        <v>Gestão da Marca SebraePG_Imagem junto à Sociedade - Pontos (0 a 10) - Obter</v>
      </c>
      <c r="B128" s="9" t="str">
        <f t="shared" si="4"/>
        <v>Gestão da Marca SebraePG_Imagem junto à Sociedade - Pontos (0 a 10) - ObterAP</v>
      </c>
      <c r="C128" s="9" t="s">
        <v>77</v>
      </c>
      <c r="D128" s="9" t="s">
        <v>475</v>
      </c>
      <c r="E128" s="9" t="s">
        <v>30</v>
      </c>
      <c r="F128" s="9" t="s">
        <v>409</v>
      </c>
      <c r="G128" s="28">
        <v>8.6</v>
      </c>
      <c r="H128" s="28">
        <v>8.6999999999999993</v>
      </c>
      <c r="I128" s="23" t="str">
        <f>IFERROR(VLOOKUP(A128,'INDICADORES CUBO AGIR'!$I$2:$L$23,4,0),"NÃO")</f>
        <v>SIM</v>
      </c>
      <c r="J128" s="9">
        <f>IFERROR(VLOOKUP(B128,'Valores Boletim'!$A$2:$G$7668,7,0),"-")</f>
        <v>8.6999999999999993</v>
      </c>
      <c r="K128" s="23" t="str">
        <f t="shared" si="5"/>
        <v>IGUAL</v>
      </c>
    </row>
    <row r="129" spans="1:11" x14ac:dyDescent="0.25">
      <c r="A129" s="9" t="str">
        <f t="shared" si="3"/>
        <v>Gestão da Marca SebraePG_Imagem junto aos Pequenos Negócios - Pontos (0 a 10) - Obter</v>
      </c>
      <c r="B129" s="9" t="str">
        <f t="shared" si="4"/>
        <v>Gestão da Marca SebraePG_Imagem junto aos Pequenos Negócios - Pontos (0 a 10) - ObterAP</v>
      </c>
      <c r="C129" s="9" t="s">
        <v>77</v>
      </c>
      <c r="D129" s="9" t="s">
        <v>475</v>
      </c>
      <c r="E129" s="9" t="s">
        <v>31</v>
      </c>
      <c r="F129" s="9" t="s">
        <v>409</v>
      </c>
      <c r="G129" s="28">
        <v>8.8000000000000007</v>
      </c>
      <c r="H129" s="28">
        <v>8.1</v>
      </c>
      <c r="I129" s="23" t="str">
        <f>IFERROR(VLOOKUP(A129,'INDICADORES CUBO AGIR'!$I$2:$L$23,4,0),"NÃO")</f>
        <v>SIM</v>
      </c>
      <c r="J129" s="9">
        <f>IFERROR(VLOOKUP(B129,'Valores Boletim'!$A$2:$G$7668,7,0),"-")</f>
        <v>8.07</v>
      </c>
      <c r="K129" s="23" t="str">
        <f t="shared" si="5"/>
        <v>DIFERENTE</v>
      </c>
    </row>
    <row r="130" spans="1:11" x14ac:dyDescent="0.25">
      <c r="A130" s="9" t="str">
        <f t="shared" si="3"/>
        <v>Portfólio em RedePG_Aplicabilidade - Pontos (0 a 10) - Obter</v>
      </c>
      <c r="B130" s="9" t="str">
        <f t="shared" si="4"/>
        <v>Portfólio em RedePG_Aplicabilidade - Pontos (0 a 10) - ObterAP</v>
      </c>
      <c r="C130" s="9" t="s">
        <v>78</v>
      </c>
      <c r="D130" s="9" t="s">
        <v>474</v>
      </c>
      <c r="E130" s="9" t="s">
        <v>57</v>
      </c>
      <c r="F130" s="9" t="s">
        <v>409</v>
      </c>
      <c r="G130" s="28">
        <v>7</v>
      </c>
      <c r="H130" s="28">
        <v>0</v>
      </c>
      <c r="I130" s="23" t="str">
        <f>IFERROR(VLOOKUP(A130,'INDICADORES CUBO AGIR'!$I$2:$L$23,4,0),"NÃO")</f>
        <v>SIM</v>
      </c>
      <c r="J130" s="9">
        <f>IFERROR(VLOOKUP(B130,'Valores Boletim'!$A$2:$G$7668,7,0),"-")</f>
        <v>8.1</v>
      </c>
      <c r="K130" s="23" t="str">
        <f t="shared" si="5"/>
        <v>DIFERENTE</v>
      </c>
    </row>
    <row r="131" spans="1:11" x14ac:dyDescent="0.25">
      <c r="A131" s="9" t="str">
        <f t="shared" si="3"/>
        <v>Portfólio em RedePG_Efetividade - Pontos (0 a 10) - Obter</v>
      </c>
      <c r="B131" s="9" t="str">
        <f t="shared" si="4"/>
        <v>Portfólio em RedePG_Efetividade - Pontos (0 a 10) - ObterAP</v>
      </c>
      <c r="C131" s="9" t="s">
        <v>78</v>
      </c>
      <c r="D131" s="9" t="s">
        <v>474</v>
      </c>
      <c r="E131" s="9" t="s">
        <v>58</v>
      </c>
      <c r="F131" s="9" t="s">
        <v>409</v>
      </c>
      <c r="G131" s="28">
        <v>7</v>
      </c>
      <c r="H131" s="28">
        <v>0</v>
      </c>
      <c r="I131" s="23" t="str">
        <f>IFERROR(VLOOKUP(A131,'INDICADORES CUBO AGIR'!$I$2:$L$23,4,0),"NÃO")</f>
        <v>SIM</v>
      </c>
      <c r="J131" s="9">
        <f>IFERROR(VLOOKUP(B131,'Valores Boletim'!$A$2:$G$7668,7,0),"-")</f>
        <v>8.5</v>
      </c>
      <c r="K131" s="23" t="str">
        <f t="shared" si="5"/>
        <v>DIFERENTE</v>
      </c>
    </row>
    <row r="132" spans="1:11" x14ac:dyDescent="0.25">
      <c r="A132" s="9" t="str">
        <f t="shared" si="3"/>
        <v>Portfólio em RedePG_NPS (Net Promoter Score) de Produto ou Serviço - pontos - Obter</v>
      </c>
      <c r="B132" s="9" t="str">
        <f t="shared" si="4"/>
        <v>Portfólio em RedePG_NPS (Net Promoter Score) de Produto ou Serviço - pontos - ObterAP</v>
      </c>
      <c r="C132" s="9" t="s">
        <v>78</v>
      </c>
      <c r="D132" s="9" t="s">
        <v>474</v>
      </c>
      <c r="E132" s="9" t="s">
        <v>59</v>
      </c>
      <c r="F132" s="9" t="s">
        <v>409</v>
      </c>
      <c r="G132" s="28">
        <v>60</v>
      </c>
      <c r="H132" s="28">
        <v>0</v>
      </c>
      <c r="I132" s="23" t="str">
        <f>IFERROR(VLOOKUP(A132,'INDICADORES CUBO AGIR'!$I$2:$L$23,4,0),"NÃO")</f>
        <v>NÃO</v>
      </c>
      <c r="J132" s="9" t="str">
        <f>IFERROR(VLOOKUP(B132,'Valores Boletim'!$A$2:$G$7668,7,0),"-")</f>
        <v>-</v>
      </c>
      <c r="K132" s="23" t="str">
        <f t="shared" si="5"/>
        <v>-</v>
      </c>
    </row>
    <row r="133" spans="1:11" x14ac:dyDescent="0.25">
      <c r="A133" s="9" t="str">
        <f t="shared" si="3"/>
        <v>Brasil + CompetitivoPG_Produtividade do Trabalho - % - Aumentar</v>
      </c>
      <c r="B133" s="9" t="str">
        <f t="shared" si="4"/>
        <v>Brasil + CompetitivoPG_Produtividade do Trabalho - % - AumentarBA</v>
      </c>
      <c r="C133" s="9" t="s">
        <v>112</v>
      </c>
      <c r="D133" s="9" t="s">
        <v>478</v>
      </c>
      <c r="E133" s="9" t="s">
        <v>27</v>
      </c>
      <c r="F133" s="9" t="s">
        <v>410</v>
      </c>
      <c r="G133" s="28">
        <v>5</v>
      </c>
      <c r="H133" s="28">
        <v>18.600000000000001</v>
      </c>
      <c r="I133" s="23" t="str">
        <f>IFERROR(VLOOKUP(A133,'INDICADORES CUBO AGIR'!$I$2:$L$23,4,0),"NÃO")</f>
        <v>SIM</v>
      </c>
      <c r="J133" s="9">
        <f>IFERROR(VLOOKUP(B133,'Valores Boletim'!$A$2:$G$7668,7,0),"-")</f>
        <v>18.600000000000001</v>
      </c>
      <c r="K133" s="23" t="str">
        <f t="shared" si="5"/>
        <v>IGUAL</v>
      </c>
    </row>
    <row r="134" spans="1:11" x14ac:dyDescent="0.25">
      <c r="A134" s="9" t="str">
        <f t="shared" si="3"/>
        <v>Brasil + CompetitivoPG_Taxa de Alcance - Faturamento - % - Obter</v>
      </c>
      <c r="B134" s="9" t="str">
        <f t="shared" si="4"/>
        <v>Brasil + CompetitivoPG_Taxa de Alcance - Faturamento - % - ObterBA</v>
      </c>
      <c r="C134" s="9" t="s">
        <v>112</v>
      </c>
      <c r="D134" s="9" t="s">
        <v>478</v>
      </c>
      <c r="E134" s="9" t="s">
        <v>28</v>
      </c>
      <c r="F134" s="9" t="s">
        <v>410</v>
      </c>
      <c r="G134" s="28">
        <v>79</v>
      </c>
      <c r="H134" s="28">
        <v>84.8</v>
      </c>
      <c r="I134" s="23" t="str">
        <f>IFERROR(VLOOKUP(A134,'INDICADORES CUBO AGIR'!$I$2:$L$23,4,0),"NÃO")</f>
        <v>SIM</v>
      </c>
      <c r="J134" s="9">
        <f>IFERROR(VLOOKUP(B134,'Valores Boletim'!$A$2:$G$7668,7,0),"-")</f>
        <v>84.8</v>
      </c>
      <c r="K134" s="23" t="str">
        <f t="shared" si="5"/>
        <v>IGUAL</v>
      </c>
    </row>
    <row r="135" spans="1:11" x14ac:dyDescent="0.25">
      <c r="A135" s="9" t="str">
        <f t="shared" si="3"/>
        <v>Ambiente de NegóciosPG_Município com presença continuada de técnico residente do Sebrae na microrregião. - Número - Obter</v>
      </c>
      <c r="B135" s="9" t="str">
        <f t="shared" si="4"/>
        <v>Ambiente de NegóciosPG_Município com presença continuada de técnico residente do Sebrae na microrregião. - Número - ObterBA</v>
      </c>
      <c r="C135" s="9" t="s">
        <v>113</v>
      </c>
      <c r="D135" s="9" t="s">
        <v>473</v>
      </c>
      <c r="E135" s="9" t="s">
        <v>14</v>
      </c>
      <c r="F135" s="9" t="s">
        <v>410</v>
      </c>
      <c r="G135" s="28">
        <v>26</v>
      </c>
      <c r="H135" s="28">
        <v>26</v>
      </c>
      <c r="I135" s="23" t="str">
        <f>IFERROR(VLOOKUP(A135,'INDICADORES CUBO AGIR'!$I$2:$L$23,4,0),"NÃO")</f>
        <v>NÃO</v>
      </c>
      <c r="J135" s="9" t="str">
        <f>IFERROR(VLOOKUP(B135,'Valores Boletim'!$A$2:$G$7668,7,0),"-")</f>
        <v>-</v>
      </c>
      <c r="K135" s="23" t="str">
        <f t="shared" si="5"/>
        <v>-</v>
      </c>
    </row>
    <row r="136" spans="1:11" x14ac:dyDescent="0.25">
      <c r="A136" s="9" t="str">
        <f t="shared" si="3"/>
        <v>Ambiente de NegóciosPG_Municípios com conjunto de políticas públicas para melhoria do ambiente de negócios implementado - Número - Obter</v>
      </c>
      <c r="B136" s="9" t="str">
        <f t="shared" si="4"/>
        <v>Ambiente de NegóciosPG_Municípios com conjunto de políticas públicas para melhoria do ambiente de negócios implementado - Número - ObterBA</v>
      </c>
      <c r="C136" s="9" t="s">
        <v>113</v>
      </c>
      <c r="D136" s="9" t="s">
        <v>473</v>
      </c>
      <c r="E136" s="9" t="s">
        <v>15</v>
      </c>
      <c r="F136" s="9" t="s">
        <v>410</v>
      </c>
      <c r="G136" s="28">
        <v>54</v>
      </c>
      <c r="H136" s="28">
        <v>68</v>
      </c>
      <c r="I136" s="23" t="str">
        <f>IFERROR(VLOOKUP(A136,'INDICADORES CUBO AGIR'!$I$2:$L$23,4,0),"NÃO")</f>
        <v>NÃO</v>
      </c>
      <c r="J136" s="9" t="str">
        <f>IFERROR(VLOOKUP(B136,'Valores Boletim'!$A$2:$G$7668,7,0),"-")</f>
        <v>-</v>
      </c>
      <c r="K136" s="23" t="str">
        <f t="shared" si="5"/>
        <v>-</v>
      </c>
    </row>
    <row r="137" spans="1:11" x14ac:dyDescent="0.25">
      <c r="A137" s="9" t="str">
        <f t="shared" si="3"/>
        <v>Ambiente de NegóciosPG_Municípios com projetos de mobilização e articulação de lideranças implementados - Número - Obter</v>
      </c>
      <c r="B137" s="9" t="str">
        <f t="shared" si="4"/>
        <v>Ambiente de NegóciosPG_Municípios com projetos de mobilização e articulação de lideranças implementados - Número - ObterBA</v>
      </c>
      <c r="C137" s="9" t="s">
        <v>113</v>
      </c>
      <c r="D137" s="9" t="s">
        <v>473</v>
      </c>
      <c r="E137" s="9" t="s">
        <v>16</v>
      </c>
      <c r="F137" s="9" t="s">
        <v>410</v>
      </c>
      <c r="G137" s="28">
        <v>100</v>
      </c>
      <c r="H137" s="28">
        <v>120</v>
      </c>
      <c r="I137" s="23" t="str">
        <f>IFERROR(VLOOKUP(A137,'INDICADORES CUBO AGIR'!$I$2:$L$23,4,0),"NÃO")</f>
        <v>NÃO</v>
      </c>
      <c r="J137" s="9" t="str">
        <f>IFERROR(VLOOKUP(B137,'Valores Boletim'!$A$2:$G$7668,7,0),"-")</f>
        <v>-</v>
      </c>
      <c r="K137" s="23" t="str">
        <f t="shared" si="5"/>
        <v>-</v>
      </c>
    </row>
    <row r="138" spans="1:11" x14ac:dyDescent="0.25">
      <c r="A138" s="9" t="str">
        <f t="shared" si="3"/>
        <v>Ambiente de NegóciosPG_Tempo de abertura de empresas - horas - Obter</v>
      </c>
      <c r="B138" s="9" t="str">
        <f t="shared" si="4"/>
        <v>Ambiente de NegóciosPG_Tempo de abertura de empresas - horas - ObterBA</v>
      </c>
      <c r="C138" s="9" t="s">
        <v>113</v>
      </c>
      <c r="D138" s="9" t="s">
        <v>473</v>
      </c>
      <c r="E138" s="9" t="s">
        <v>17</v>
      </c>
      <c r="F138" s="9" t="s">
        <v>410</v>
      </c>
      <c r="G138" s="28">
        <v>110</v>
      </c>
      <c r="H138" s="28">
        <v>59.13</v>
      </c>
      <c r="I138" s="23" t="str">
        <f>IFERROR(VLOOKUP(A138,'INDICADORES CUBO AGIR'!$I$2:$L$23,4,0),"NÃO")</f>
        <v>SIM</v>
      </c>
      <c r="J138" s="9">
        <f>IFERROR(VLOOKUP(B138,'Valores Boletim'!$A$2:$G$7668,7,0),"-")</f>
        <v>59.13</v>
      </c>
      <c r="K138" s="23" t="str">
        <f t="shared" si="5"/>
        <v>IGUAL</v>
      </c>
    </row>
    <row r="139" spans="1:11" x14ac:dyDescent="0.25">
      <c r="A139" s="9" t="str">
        <f t="shared" si="3"/>
        <v>Brasil + InovadorPG_Inovação e Modernização - % - Obter</v>
      </c>
      <c r="B139" s="9" t="str">
        <f t="shared" si="4"/>
        <v>Brasil + InovadorPG_Inovação e Modernização - % - ObterBA</v>
      </c>
      <c r="C139" s="9" t="s">
        <v>114</v>
      </c>
      <c r="D139" s="9" t="s">
        <v>472</v>
      </c>
      <c r="E139" s="9" t="s">
        <v>23</v>
      </c>
      <c r="F139" s="9" t="s">
        <v>410</v>
      </c>
      <c r="G139" s="28">
        <v>70</v>
      </c>
      <c r="H139" s="28">
        <v>0</v>
      </c>
      <c r="I139" s="23" t="str">
        <f>IFERROR(VLOOKUP(A139,'INDICADORES CUBO AGIR'!$I$2:$L$23,4,0),"NÃO")</f>
        <v>NÃO</v>
      </c>
      <c r="J139" s="9" t="str">
        <f>IFERROR(VLOOKUP(B139,'Valores Boletim'!$A$2:$G$7668,7,0),"-")</f>
        <v>-</v>
      </c>
      <c r="K139" s="23" t="str">
        <f t="shared" si="5"/>
        <v>-</v>
      </c>
    </row>
    <row r="140" spans="1:11" x14ac:dyDescent="0.25">
      <c r="A140" s="9" t="str">
        <f t="shared" si="3"/>
        <v>Brasil + InovadorPG_Municípios com ecossistemas de inovação mapeados - Número - Obter</v>
      </c>
      <c r="B140" s="9" t="str">
        <f t="shared" si="4"/>
        <v>Brasil + InovadorPG_Municípios com ecossistemas de inovação mapeados - Número - ObterBA</v>
      </c>
      <c r="C140" s="9" t="s">
        <v>114</v>
      </c>
      <c r="D140" s="9" t="s">
        <v>472</v>
      </c>
      <c r="E140" s="9" t="s">
        <v>24</v>
      </c>
      <c r="F140" s="9" t="s">
        <v>410</v>
      </c>
      <c r="G140" s="28">
        <v>2</v>
      </c>
      <c r="H140" s="28">
        <v>3</v>
      </c>
      <c r="I140" s="23" t="str">
        <f>IFERROR(VLOOKUP(A140,'INDICADORES CUBO AGIR'!$I$2:$L$23,4,0),"NÃO")</f>
        <v>NÃO</v>
      </c>
      <c r="J140" s="9" t="str">
        <f>IFERROR(VLOOKUP(B140,'Valores Boletim'!$A$2:$G$7668,7,0),"-")</f>
        <v>-</v>
      </c>
      <c r="K140" s="23" t="str">
        <f t="shared" si="5"/>
        <v>-</v>
      </c>
    </row>
    <row r="141" spans="1:11" x14ac:dyDescent="0.25">
      <c r="A141" s="9" t="str">
        <f t="shared" ref="A141:A204" si="6">CONCATENATE(D141,E141)</f>
        <v>Brasil + InovadorPG_Pequenos Negócios atendidos com solução de Inovação - Número - Obter</v>
      </c>
      <c r="B141" s="9" t="str">
        <f t="shared" ref="B141:B204" si="7">CONCATENATE(D141,E141,IF(F141="NA","SISTEMA SEBRAE",F141))</f>
        <v>Brasil + InovadorPG_Pequenos Negócios atendidos com solução de Inovação - Número - ObterBA</v>
      </c>
      <c r="C141" s="9" t="s">
        <v>114</v>
      </c>
      <c r="D141" s="9" t="s">
        <v>472</v>
      </c>
      <c r="E141" s="9" t="s">
        <v>25</v>
      </c>
      <c r="F141" s="9" t="s">
        <v>410</v>
      </c>
      <c r="G141" s="28">
        <v>14300</v>
      </c>
      <c r="H141" s="28">
        <v>24707</v>
      </c>
      <c r="I141" s="23" t="str">
        <f>IFERROR(VLOOKUP(A141,'INDICADORES CUBO AGIR'!$I$2:$L$23,4,0),"NÃO")</f>
        <v>SIM</v>
      </c>
      <c r="J141" s="9">
        <f>IFERROR(VLOOKUP(B141,'Valores Boletim'!$A$2:$G$7668,7,0),"-")</f>
        <v>24707</v>
      </c>
      <c r="K141" s="23" t="str">
        <f t="shared" ref="K141:K204" si="8">IF(I141="SIM",IF(J141=H141,"IGUAL","DIFERENTE"),"-")</f>
        <v>IGUAL</v>
      </c>
    </row>
    <row r="142" spans="1:11" x14ac:dyDescent="0.25">
      <c r="A142" s="9" t="str">
        <f t="shared" si="6"/>
        <v>Gestão Estratégica de PessoasPG_Diagnóstico de Maturidade dos processos de gestão de pessoas - pontos - Obter</v>
      </c>
      <c r="B142" s="9" t="str">
        <f t="shared" si="7"/>
        <v>Gestão Estratégica de PessoasPG_Diagnóstico de Maturidade dos processos de gestão de pessoas - pontos - ObterBA</v>
      </c>
      <c r="C142" s="9" t="s">
        <v>115</v>
      </c>
      <c r="D142" s="9" t="s">
        <v>470</v>
      </c>
      <c r="E142" s="9" t="s">
        <v>67</v>
      </c>
      <c r="F142" s="9" t="s">
        <v>410</v>
      </c>
      <c r="G142" s="28">
        <v>4.42</v>
      </c>
      <c r="H142" s="28">
        <v>3.9</v>
      </c>
      <c r="I142" s="23" t="str">
        <f>IFERROR(VLOOKUP(A142,'INDICADORES CUBO AGIR'!$I$2:$L$23,4,0),"NÃO")</f>
        <v>SIM</v>
      </c>
      <c r="J142" s="9">
        <f>IFERROR(VLOOKUP(B142,'Valores Boletim'!$A$2:$G$7668,7,0),"-")</f>
        <v>3.88</v>
      </c>
      <c r="K142" s="23" t="str">
        <f t="shared" si="8"/>
        <v>DIFERENTE</v>
      </c>
    </row>
    <row r="143" spans="1:11" x14ac:dyDescent="0.25">
      <c r="A143" s="9" t="str">
        <f t="shared" si="6"/>
        <v>Gestão Estratégica de PessoasPG_Grau de implementação do SGP 9.0 no Sistema Sebrae - % - Obter</v>
      </c>
      <c r="B143" s="9" t="str">
        <f t="shared" si="7"/>
        <v>Gestão Estratégica de PessoasPG_Grau de implementação do SGP 9.0 no Sistema Sebrae - % - ObterBA</v>
      </c>
      <c r="C143" s="9" t="s">
        <v>115</v>
      </c>
      <c r="D143" s="9" t="s">
        <v>470</v>
      </c>
      <c r="E143" s="9" t="s">
        <v>68</v>
      </c>
      <c r="F143" s="9" t="s">
        <v>410</v>
      </c>
      <c r="G143" s="28">
        <v>100</v>
      </c>
      <c r="H143" s="28">
        <v>100</v>
      </c>
      <c r="I143" s="23" t="str">
        <f>IFERROR(VLOOKUP(A143,'INDICADORES CUBO AGIR'!$I$2:$L$23,4,0),"NÃO")</f>
        <v>NÃO</v>
      </c>
      <c r="J143" s="9" t="str">
        <f>IFERROR(VLOOKUP(B143,'Valores Boletim'!$A$2:$G$7668,7,0),"-")</f>
        <v>-</v>
      </c>
      <c r="K143" s="23" t="str">
        <f t="shared" si="8"/>
        <v>-</v>
      </c>
    </row>
    <row r="144" spans="1:11" x14ac:dyDescent="0.25">
      <c r="A144" s="9" t="str">
        <f t="shared" si="6"/>
        <v>Gestão da Marca SebraePG_Imagem junto à Sociedade - Pontos (0 a 10) - Obter</v>
      </c>
      <c r="B144" s="9" t="str">
        <f t="shared" si="7"/>
        <v>Gestão da Marca SebraePG_Imagem junto à Sociedade - Pontos (0 a 10) - ObterBA</v>
      </c>
      <c r="C144" s="9" t="s">
        <v>116</v>
      </c>
      <c r="D144" s="9" t="s">
        <v>475</v>
      </c>
      <c r="E144" s="9" t="s">
        <v>30</v>
      </c>
      <c r="F144" s="9" t="s">
        <v>410</v>
      </c>
      <c r="G144" s="28">
        <v>8.1</v>
      </c>
      <c r="H144" s="28">
        <v>8.8000000000000007</v>
      </c>
      <c r="I144" s="23" t="str">
        <f>IFERROR(VLOOKUP(A144,'INDICADORES CUBO AGIR'!$I$2:$L$23,4,0),"NÃO")</f>
        <v>SIM</v>
      </c>
      <c r="J144" s="9">
        <f>IFERROR(VLOOKUP(B144,'Valores Boletim'!$A$2:$G$7668,7,0),"-")</f>
        <v>8.7799999999999994</v>
      </c>
      <c r="K144" s="23" t="str">
        <f t="shared" si="8"/>
        <v>DIFERENTE</v>
      </c>
    </row>
    <row r="145" spans="1:11" x14ac:dyDescent="0.25">
      <c r="A145" s="9" t="str">
        <f t="shared" si="6"/>
        <v>Gestão da Marca SebraePG_Imagem junto aos Pequenos Negócios - Pontos (0 a 10) - Obter</v>
      </c>
      <c r="B145" s="9" t="str">
        <f t="shared" si="7"/>
        <v>Gestão da Marca SebraePG_Imagem junto aos Pequenos Negócios - Pontos (0 a 10) - ObterBA</v>
      </c>
      <c r="C145" s="9" t="s">
        <v>116</v>
      </c>
      <c r="D145" s="9" t="s">
        <v>475</v>
      </c>
      <c r="E145" s="9" t="s">
        <v>31</v>
      </c>
      <c r="F145" s="9" t="s">
        <v>410</v>
      </c>
      <c r="G145" s="28">
        <v>8.6</v>
      </c>
      <c r="H145" s="28">
        <v>8.6999999999999993</v>
      </c>
      <c r="I145" s="23" t="str">
        <f>IFERROR(VLOOKUP(A145,'INDICADORES CUBO AGIR'!$I$2:$L$23,4,0),"NÃO")</f>
        <v>SIM</v>
      </c>
      <c r="J145" s="9">
        <f>IFERROR(VLOOKUP(B145,'Valores Boletim'!$A$2:$G$7668,7,0),"-")</f>
        <v>8.68</v>
      </c>
      <c r="K145" s="23" t="str">
        <f t="shared" si="8"/>
        <v>DIFERENTE</v>
      </c>
    </row>
    <row r="146" spans="1:11" x14ac:dyDescent="0.25">
      <c r="A146" s="9" t="str">
        <f t="shared" si="6"/>
        <v>Educação EmpreendedoraPG_Atendimento a estudantes em soluções de Educação Empreendedora - Número - Obter</v>
      </c>
      <c r="B146" s="9" t="str">
        <f t="shared" si="7"/>
        <v>Educação EmpreendedoraPG_Atendimento a estudantes em soluções de Educação Empreendedora - Número - ObterBA</v>
      </c>
      <c r="C146" s="9" t="s">
        <v>117</v>
      </c>
      <c r="D146" s="9" t="s">
        <v>476</v>
      </c>
      <c r="E146" s="9" t="s">
        <v>32</v>
      </c>
      <c r="F146" s="9" t="s">
        <v>410</v>
      </c>
      <c r="G146" s="28">
        <v>39000</v>
      </c>
      <c r="H146" s="28">
        <v>63596</v>
      </c>
      <c r="I146" s="23" t="str">
        <f>IFERROR(VLOOKUP(A146,'INDICADORES CUBO AGIR'!$I$2:$L$23,4,0),"NÃO")</f>
        <v>SIM</v>
      </c>
      <c r="J146" s="9">
        <f>IFERROR(VLOOKUP(B146,'Valores Boletim'!$A$2:$G$7668,7,0),"-")</f>
        <v>63596</v>
      </c>
      <c r="K146" s="23" t="str">
        <f t="shared" si="8"/>
        <v>IGUAL</v>
      </c>
    </row>
    <row r="147" spans="1:11" x14ac:dyDescent="0.25">
      <c r="A147" s="9" t="str">
        <f t="shared" si="6"/>
        <v>Educação EmpreendedoraPG_Escolas com projeto Escola Empreendedora implementado - Número - Obter</v>
      </c>
      <c r="B147" s="9" t="str">
        <f t="shared" si="7"/>
        <v>Educação EmpreendedoraPG_Escolas com projeto Escola Empreendedora implementado - Número - ObterBA</v>
      </c>
      <c r="C147" s="9" t="s">
        <v>117</v>
      </c>
      <c r="D147" s="9" t="s">
        <v>476</v>
      </c>
      <c r="E147" s="9" t="s">
        <v>33</v>
      </c>
      <c r="F147" s="9" t="s">
        <v>410</v>
      </c>
      <c r="G147" s="28">
        <v>5</v>
      </c>
      <c r="H147" s="28">
        <v>5</v>
      </c>
      <c r="I147" s="23" t="str">
        <f>IFERROR(VLOOKUP(A147,'INDICADORES CUBO AGIR'!$I$2:$L$23,4,0),"NÃO")</f>
        <v>NÃO</v>
      </c>
      <c r="J147" s="9" t="str">
        <f>IFERROR(VLOOKUP(B147,'Valores Boletim'!$A$2:$G$7668,7,0),"-")</f>
        <v>-</v>
      </c>
      <c r="K147" s="23" t="str">
        <f t="shared" si="8"/>
        <v>-</v>
      </c>
    </row>
    <row r="148" spans="1:11" x14ac:dyDescent="0.25">
      <c r="A148" s="9" t="str">
        <f t="shared" si="6"/>
        <v>Educação EmpreendedoraPG_Professores atendidos em soluções de Educação Empreendedora - professores - Obter</v>
      </c>
      <c r="B148" s="9" t="str">
        <f t="shared" si="7"/>
        <v>Educação EmpreendedoraPG_Professores atendidos em soluções de Educação Empreendedora - professores - ObterBA</v>
      </c>
      <c r="C148" s="9" t="s">
        <v>117</v>
      </c>
      <c r="D148" s="9" t="s">
        <v>476</v>
      </c>
      <c r="E148" s="9" t="s">
        <v>34</v>
      </c>
      <c r="F148" s="9" t="s">
        <v>410</v>
      </c>
      <c r="G148" s="28">
        <v>11000</v>
      </c>
      <c r="H148" s="28">
        <v>14101</v>
      </c>
      <c r="I148" s="23" t="str">
        <f>IFERROR(VLOOKUP(A148,'INDICADORES CUBO AGIR'!$I$2:$L$23,4,0),"NÃO")</f>
        <v>SIM</v>
      </c>
      <c r="J148" s="9">
        <f>IFERROR(VLOOKUP(B148,'Valores Boletim'!$A$2:$G$7668,7,0),"-")</f>
        <v>14101</v>
      </c>
      <c r="K148" s="23" t="str">
        <f t="shared" si="8"/>
        <v>IGUAL</v>
      </c>
    </row>
    <row r="149" spans="1:11" x14ac:dyDescent="0.25">
      <c r="A149" s="9" t="str">
        <f t="shared" si="6"/>
        <v>Educação EmpreendedoraPG_Recomendação (NPS) - Professores - pontos - Obter</v>
      </c>
      <c r="B149" s="9" t="str">
        <f t="shared" si="7"/>
        <v>Educação EmpreendedoraPG_Recomendação (NPS) - Professores - pontos - ObterBA</v>
      </c>
      <c r="C149" s="9" t="s">
        <v>117</v>
      </c>
      <c r="D149" s="9" t="s">
        <v>476</v>
      </c>
      <c r="E149" s="9" t="s">
        <v>35</v>
      </c>
      <c r="F149" s="9" t="s">
        <v>410</v>
      </c>
      <c r="G149" s="28">
        <v>80</v>
      </c>
      <c r="H149" s="28">
        <v>81.900000000000006</v>
      </c>
      <c r="I149" s="23" t="str">
        <f>IFERROR(VLOOKUP(A149,'INDICADORES CUBO AGIR'!$I$2:$L$23,4,0),"NÃO")</f>
        <v>SIM</v>
      </c>
      <c r="J149" s="9">
        <f>IFERROR(VLOOKUP(B149,'Valores Boletim'!$A$2:$G$7668,7,0),"-")</f>
        <v>81.900000000000006</v>
      </c>
      <c r="K149" s="23" t="str">
        <f t="shared" si="8"/>
        <v>IGUAL</v>
      </c>
    </row>
    <row r="150" spans="1:11" x14ac:dyDescent="0.25">
      <c r="A150" s="9" t="str">
        <f t="shared" si="6"/>
        <v>Cliente em FocoPG_Atendimento por cliente - Número - Obter</v>
      </c>
      <c r="B150" s="9" t="str">
        <f t="shared" si="7"/>
        <v>Cliente em FocoPG_Atendimento por cliente - Número - ObterBA</v>
      </c>
      <c r="C150" s="9" t="s">
        <v>118</v>
      </c>
      <c r="D150" s="9" t="s">
        <v>471</v>
      </c>
      <c r="E150" s="9" t="s">
        <v>18</v>
      </c>
      <c r="F150" s="9" t="s">
        <v>410</v>
      </c>
      <c r="G150" s="28">
        <v>2</v>
      </c>
      <c r="H150" s="28">
        <v>2.04</v>
      </c>
      <c r="I150" s="23" t="str">
        <f>IFERROR(VLOOKUP(A150,'INDICADORES CUBO AGIR'!$I$2:$L$23,4,0),"NÃO")</f>
        <v>SIM</v>
      </c>
      <c r="J150" s="9">
        <f>IFERROR(VLOOKUP(B150,'Valores Boletim'!$A$2:$G$7668,7,0),"-")</f>
        <v>2.0929275889999999</v>
      </c>
      <c r="K150" s="23" t="str">
        <f t="shared" si="8"/>
        <v>DIFERENTE</v>
      </c>
    </row>
    <row r="151" spans="1:11" x14ac:dyDescent="0.25">
      <c r="A151" s="9" t="str">
        <f t="shared" si="6"/>
        <v>Cliente em FocoPG_Clientes atendidos por serviços digitais - Número - Obter</v>
      </c>
      <c r="B151" s="9" t="str">
        <f t="shared" si="7"/>
        <v>Cliente em FocoPG_Clientes atendidos por serviços digitais - Número - ObterBA</v>
      </c>
      <c r="C151" s="9" t="s">
        <v>118</v>
      </c>
      <c r="D151" s="9" t="s">
        <v>471</v>
      </c>
      <c r="E151" s="9" t="s">
        <v>19</v>
      </c>
      <c r="F151" s="9" t="s">
        <v>410</v>
      </c>
      <c r="G151" s="28">
        <v>159600</v>
      </c>
      <c r="H151" s="28">
        <v>193448</v>
      </c>
      <c r="I151" s="23" t="str">
        <f>IFERROR(VLOOKUP(A151,'INDICADORES CUBO AGIR'!$I$2:$L$23,4,0),"NÃO")</f>
        <v>SIM</v>
      </c>
      <c r="J151" s="9">
        <f>IFERROR(VLOOKUP(B151,'Valores Boletim'!$A$2:$G$7668,7,0),"-")</f>
        <v>177676</v>
      </c>
      <c r="K151" s="23" t="str">
        <f t="shared" si="8"/>
        <v>DIFERENTE</v>
      </c>
    </row>
    <row r="152" spans="1:11" x14ac:dyDescent="0.25">
      <c r="A152" s="9" t="str">
        <f t="shared" si="6"/>
        <v>Cliente em FocoPG_Cobertura do Atendimento (microempresas e empresas de pequeno porte) - % - Obter</v>
      </c>
      <c r="B152" s="9" t="str">
        <f t="shared" si="7"/>
        <v>Cliente em FocoPG_Cobertura do Atendimento (microempresas e empresas de pequeno porte) - % - ObterBA</v>
      </c>
      <c r="C152" s="9" t="s">
        <v>118</v>
      </c>
      <c r="D152" s="9" t="s">
        <v>471</v>
      </c>
      <c r="E152" s="9" t="s">
        <v>20</v>
      </c>
      <c r="F152" s="9" t="s">
        <v>410</v>
      </c>
      <c r="G152" s="28">
        <v>22.1</v>
      </c>
      <c r="H152" s="28">
        <v>22.9</v>
      </c>
      <c r="I152" s="23" t="str">
        <f>IFERROR(VLOOKUP(A152,'INDICADORES CUBO AGIR'!$I$2:$L$23,4,0),"NÃO")</f>
        <v>SIM</v>
      </c>
      <c r="J152" s="9">
        <f>IFERROR(VLOOKUP(B152,'Valores Boletim'!$A$2:$G$7668,7,0),"-")</f>
        <v>16.25</v>
      </c>
      <c r="K152" s="23" t="str">
        <f t="shared" si="8"/>
        <v>DIFERENTE</v>
      </c>
    </row>
    <row r="153" spans="1:11" x14ac:dyDescent="0.25">
      <c r="A153" s="9" t="str">
        <f t="shared" si="6"/>
        <v>Cliente em FocoPG_Pequenos Negócios Atendidos - Número - Obter</v>
      </c>
      <c r="B153" s="9" t="str">
        <f t="shared" si="7"/>
        <v>Cliente em FocoPG_Pequenos Negócios Atendidos - Número - ObterBA</v>
      </c>
      <c r="C153" s="9" t="s">
        <v>118</v>
      </c>
      <c r="D153" s="9" t="s">
        <v>471</v>
      </c>
      <c r="E153" s="9" t="s">
        <v>21</v>
      </c>
      <c r="F153" s="9" t="s">
        <v>410</v>
      </c>
      <c r="G153" s="28">
        <v>121000</v>
      </c>
      <c r="H153" s="28">
        <v>157144</v>
      </c>
      <c r="I153" s="23" t="str">
        <f>IFERROR(VLOOKUP(A153,'INDICADORES CUBO AGIR'!$I$2:$L$23,4,0),"NÃO")</f>
        <v>SIM</v>
      </c>
      <c r="J153" s="9">
        <f>IFERROR(VLOOKUP(B153,'Valores Boletim'!$A$2:$G$7668,7,0),"-")</f>
        <v>128241</v>
      </c>
      <c r="K153" s="23" t="str">
        <f t="shared" si="8"/>
        <v>DIFERENTE</v>
      </c>
    </row>
    <row r="154" spans="1:11" x14ac:dyDescent="0.25">
      <c r="A154" s="9" t="str">
        <f t="shared" si="6"/>
        <v>Cliente em FocoPG_Recomendação (NPS) - pontos - Obter</v>
      </c>
      <c r="B154" s="9" t="str">
        <f t="shared" si="7"/>
        <v>Cliente em FocoPG_Recomendação (NPS) - pontos - ObterBA</v>
      </c>
      <c r="C154" s="9" t="s">
        <v>118</v>
      </c>
      <c r="D154" s="9" t="s">
        <v>471</v>
      </c>
      <c r="E154" s="9" t="s">
        <v>22</v>
      </c>
      <c r="F154" s="9" t="s">
        <v>410</v>
      </c>
      <c r="G154" s="28">
        <v>78</v>
      </c>
      <c r="H154" s="28">
        <v>82.6</v>
      </c>
      <c r="I154" s="23" t="str">
        <f>IFERROR(VLOOKUP(A154,'INDICADORES CUBO AGIR'!$I$2:$L$23,4,0),"NÃO")</f>
        <v>NÃO</v>
      </c>
      <c r="J154" s="9" t="str">
        <f>IFERROR(VLOOKUP(B154,'Valores Boletim'!$A$2:$G$7668,7,0),"-")</f>
        <v>-</v>
      </c>
      <c r="K154" s="23" t="str">
        <f t="shared" si="8"/>
        <v>-</v>
      </c>
    </row>
    <row r="155" spans="1:11" x14ac:dyDescent="0.25">
      <c r="A155" s="9" t="str">
        <f t="shared" si="6"/>
        <v>Portfólio em RedePG_Aplicabilidade - Pontos (0 a 10) - Obter</v>
      </c>
      <c r="B155" s="9" t="str">
        <f t="shared" si="7"/>
        <v>Portfólio em RedePG_Aplicabilidade - Pontos (0 a 10) - ObterBA</v>
      </c>
      <c r="C155" s="9" t="s">
        <v>119</v>
      </c>
      <c r="D155" s="9" t="s">
        <v>474</v>
      </c>
      <c r="E155" s="9" t="s">
        <v>57</v>
      </c>
      <c r="F155" s="9" t="s">
        <v>410</v>
      </c>
      <c r="G155" s="28">
        <v>7</v>
      </c>
      <c r="H155" s="28">
        <v>7.8</v>
      </c>
      <c r="I155" s="23" t="str">
        <f>IFERROR(VLOOKUP(A155,'INDICADORES CUBO AGIR'!$I$2:$L$23,4,0),"NÃO")</f>
        <v>SIM</v>
      </c>
      <c r="J155" s="9">
        <f>IFERROR(VLOOKUP(B155,'Valores Boletim'!$A$2:$G$7668,7,0),"-")</f>
        <v>7.8</v>
      </c>
      <c r="K155" s="23" t="str">
        <f t="shared" si="8"/>
        <v>IGUAL</v>
      </c>
    </row>
    <row r="156" spans="1:11" x14ac:dyDescent="0.25">
      <c r="A156" s="9" t="str">
        <f t="shared" si="6"/>
        <v>Portfólio em RedePG_Efetividade - Pontos (0 a 10) - Obter</v>
      </c>
      <c r="B156" s="9" t="str">
        <f t="shared" si="7"/>
        <v>Portfólio em RedePG_Efetividade - Pontos (0 a 10) - ObterBA</v>
      </c>
      <c r="C156" s="9" t="s">
        <v>119</v>
      </c>
      <c r="D156" s="9" t="s">
        <v>474</v>
      </c>
      <c r="E156" s="9" t="s">
        <v>58</v>
      </c>
      <c r="F156" s="9" t="s">
        <v>410</v>
      </c>
      <c r="G156" s="28">
        <v>7</v>
      </c>
      <c r="H156" s="28">
        <v>8.1</v>
      </c>
      <c r="I156" s="23" t="str">
        <f>IFERROR(VLOOKUP(A156,'INDICADORES CUBO AGIR'!$I$2:$L$23,4,0),"NÃO")</f>
        <v>SIM</v>
      </c>
      <c r="J156" s="9">
        <f>IFERROR(VLOOKUP(B156,'Valores Boletim'!$A$2:$G$7668,7,0),"-")</f>
        <v>8.1</v>
      </c>
      <c r="K156" s="23" t="str">
        <f t="shared" si="8"/>
        <v>IGUAL</v>
      </c>
    </row>
    <row r="157" spans="1:11" x14ac:dyDescent="0.25">
      <c r="A157" s="9" t="str">
        <f t="shared" si="6"/>
        <v>Portfólio em RedePG_NPS (Net Promoter Score) de Produto ou Serviço - pontos - Obter</v>
      </c>
      <c r="B157" s="9" t="str">
        <f t="shared" si="7"/>
        <v>Portfólio em RedePG_NPS (Net Promoter Score) de Produto ou Serviço - pontos - ObterBA</v>
      </c>
      <c r="C157" s="9" t="s">
        <v>119</v>
      </c>
      <c r="D157" s="9" t="s">
        <v>474</v>
      </c>
      <c r="E157" s="9" t="s">
        <v>59</v>
      </c>
      <c r="F157" s="9" t="s">
        <v>410</v>
      </c>
      <c r="G157" s="28">
        <v>60</v>
      </c>
      <c r="H157" s="28">
        <v>0</v>
      </c>
      <c r="I157" s="23" t="str">
        <f>IFERROR(VLOOKUP(A157,'INDICADORES CUBO AGIR'!$I$2:$L$23,4,0),"NÃO")</f>
        <v>NÃO</v>
      </c>
      <c r="J157" s="9" t="str">
        <f>IFERROR(VLOOKUP(B157,'Valores Boletim'!$A$2:$G$7668,7,0),"-")</f>
        <v>-</v>
      </c>
      <c r="K157" s="23" t="str">
        <f t="shared" si="8"/>
        <v>-</v>
      </c>
    </row>
    <row r="158" spans="1:11" x14ac:dyDescent="0.25">
      <c r="A158" s="9" t="str">
        <f t="shared" si="6"/>
        <v>Inteligência de DadosPG_Índice Gartner de Data &amp; Analytics - Pontos (1 a 5) - Aumentar</v>
      </c>
      <c r="B158" s="9" t="str">
        <f t="shared" si="7"/>
        <v>Inteligência de DadosPG_Índice Gartner de Data &amp; Analytics - Pontos (1 a 5) - AumentarBA</v>
      </c>
      <c r="C158" s="9" t="s">
        <v>120</v>
      </c>
      <c r="D158" s="9" t="s">
        <v>479</v>
      </c>
      <c r="E158" s="9" t="s">
        <v>26</v>
      </c>
      <c r="F158" s="9" t="s">
        <v>410</v>
      </c>
      <c r="G158" s="28">
        <v>2.0699999999999998</v>
      </c>
      <c r="H158" s="28">
        <v>1.32</v>
      </c>
      <c r="I158" s="23" t="str">
        <f>IFERROR(VLOOKUP(A158,'INDICADORES CUBO AGIR'!$I$2:$L$23,4,0),"NÃO")</f>
        <v>SIM</v>
      </c>
      <c r="J158" s="9">
        <f>IFERROR(VLOOKUP(B158,'Valores Boletim'!$A$2:$G$7668,7,0),"-")</f>
        <v>1.32</v>
      </c>
      <c r="K158" s="23" t="str">
        <f t="shared" si="8"/>
        <v>IGUAL</v>
      </c>
    </row>
    <row r="159" spans="1:11" x14ac:dyDescent="0.25">
      <c r="A159" s="9" t="str">
        <f t="shared" si="6"/>
        <v>Cliente em FocoPG_Atendimento por cliente - Número - Obter</v>
      </c>
      <c r="B159" s="9" t="str">
        <f t="shared" si="7"/>
        <v>Cliente em FocoPG_Atendimento por cliente - Número - ObterCE</v>
      </c>
      <c r="C159" s="9" t="s">
        <v>121</v>
      </c>
      <c r="D159" s="9" t="s">
        <v>471</v>
      </c>
      <c r="E159" s="9" t="s">
        <v>18</v>
      </c>
      <c r="F159" s="9" t="s">
        <v>411</v>
      </c>
      <c r="G159" s="28">
        <v>2</v>
      </c>
      <c r="H159" s="28">
        <v>0</v>
      </c>
      <c r="I159" s="23" t="str">
        <f>IFERROR(VLOOKUP(A159,'INDICADORES CUBO AGIR'!$I$2:$L$23,4,0),"NÃO")</f>
        <v>SIM</v>
      </c>
      <c r="J159" s="9">
        <f>IFERROR(VLOOKUP(B159,'Valores Boletim'!$A$2:$G$7668,7,0),"-")</f>
        <v>2.4725754929999999</v>
      </c>
      <c r="K159" s="23" t="str">
        <f t="shared" si="8"/>
        <v>DIFERENTE</v>
      </c>
    </row>
    <row r="160" spans="1:11" x14ac:dyDescent="0.25">
      <c r="A160" s="9" t="str">
        <f t="shared" si="6"/>
        <v>Cliente em FocoPG_Clientes atendidos por serviços digitais - Número - Obter</v>
      </c>
      <c r="B160" s="9" t="str">
        <f t="shared" si="7"/>
        <v>Cliente em FocoPG_Clientes atendidos por serviços digitais - Número - ObterCE</v>
      </c>
      <c r="C160" s="9" t="s">
        <v>121</v>
      </c>
      <c r="D160" s="9" t="s">
        <v>471</v>
      </c>
      <c r="E160" s="9" t="s">
        <v>19</v>
      </c>
      <c r="F160" s="9" t="s">
        <v>411</v>
      </c>
      <c r="G160" s="28">
        <v>110000</v>
      </c>
      <c r="H160" s="28">
        <v>0</v>
      </c>
      <c r="I160" s="23" t="str">
        <f>IFERROR(VLOOKUP(A160,'INDICADORES CUBO AGIR'!$I$2:$L$23,4,0),"NÃO")</f>
        <v>SIM</v>
      </c>
      <c r="J160" s="9">
        <f>IFERROR(VLOOKUP(B160,'Valores Boletim'!$A$2:$G$7668,7,0),"-")</f>
        <v>184442</v>
      </c>
      <c r="K160" s="23" t="str">
        <f t="shared" si="8"/>
        <v>DIFERENTE</v>
      </c>
    </row>
    <row r="161" spans="1:11" x14ac:dyDescent="0.25">
      <c r="A161" s="9" t="str">
        <f t="shared" si="6"/>
        <v>Cliente em FocoPG_Cobertura do Atendimento (microempresas e empresas de pequeno porte) - % - Obter</v>
      </c>
      <c r="B161" s="9" t="str">
        <f t="shared" si="7"/>
        <v>Cliente em FocoPG_Cobertura do Atendimento (microempresas e empresas de pequeno porte) - % - ObterCE</v>
      </c>
      <c r="C161" s="9" t="s">
        <v>121</v>
      </c>
      <c r="D161" s="9" t="s">
        <v>471</v>
      </c>
      <c r="E161" s="9" t="s">
        <v>20</v>
      </c>
      <c r="F161" s="9" t="s">
        <v>411</v>
      </c>
      <c r="G161" s="28">
        <v>20</v>
      </c>
      <c r="H161" s="28">
        <v>0</v>
      </c>
      <c r="I161" s="23" t="str">
        <f>IFERROR(VLOOKUP(A161,'INDICADORES CUBO AGIR'!$I$2:$L$23,4,0),"NÃO")</f>
        <v>SIM</v>
      </c>
      <c r="J161" s="9">
        <f>IFERROR(VLOOKUP(B161,'Valores Boletim'!$A$2:$G$7668,7,0),"-")</f>
        <v>21.3</v>
      </c>
      <c r="K161" s="23" t="str">
        <f t="shared" si="8"/>
        <v>DIFERENTE</v>
      </c>
    </row>
    <row r="162" spans="1:11" x14ac:dyDescent="0.25">
      <c r="A162" s="9" t="str">
        <f t="shared" si="6"/>
        <v>Cliente em FocoPG_Pequenos Negócios Atendidos - Número - Obter</v>
      </c>
      <c r="B162" s="9" t="str">
        <f t="shared" si="7"/>
        <v>Cliente em FocoPG_Pequenos Negócios Atendidos - Número - ObterCE</v>
      </c>
      <c r="C162" s="9" t="s">
        <v>121</v>
      </c>
      <c r="D162" s="9" t="s">
        <v>471</v>
      </c>
      <c r="E162" s="9" t="s">
        <v>21</v>
      </c>
      <c r="F162" s="9" t="s">
        <v>411</v>
      </c>
      <c r="G162" s="28">
        <v>84546</v>
      </c>
      <c r="H162" s="28">
        <v>0</v>
      </c>
      <c r="I162" s="23" t="str">
        <f>IFERROR(VLOOKUP(A162,'INDICADORES CUBO AGIR'!$I$2:$L$23,4,0),"NÃO")</f>
        <v>SIM</v>
      </c>
      <c r="J162" s="9">
        <f>IFERROR(VLOOKUP(B162,'Valores Boletim'!$A$2:$G$7668,7,0),"-")</f>
        <v>117361</v>
      </c>
      <c r="K162" s="23" t="str">
        <f t="shared" si="8"/>
        <v>DIFERENTE</v>
      </c>
    </row>
    <row r="163" spans="1:11" x14ac:dyDescent="0.25">
      <c r="A163" s="9" t="str">
        <f t="shared" si="6"/>
        <v>Cliente em FocoPG_Recomendação (NPS) - pontos - Obter</v>
      </c>
      <c r="B163" s="9" t="str">
        <f t="shared" si="7"/>
        <v>Cliente em FocoPG_Recomendação (NPS) - pontos - ObterCE</v>
      </c>
      <c r="C163" s="9" t="s">
        <v>121</v>
      </c>
      <c r="D163" s="9" t="s">
        <v>471</v>
      </c>
      <c r="E163" s="9" t="s">
        <v>22</v>
      </c>
      <c r="F163" s="9" t="s">
        <v>411</v>
      </c>
      <c r="G163" s="28">
        <v>80</v>
      </c>
      <c r="H163" s="28">
        <v>0</v>
      </c>
      <c r="I163" s="23" t="str">
        <f>IFERROR(VLOOKUP(A163,'INDICADORES CUBO AGIR'!$I$2:$L$23,4,0),"NÃO")</f>
        <v>NÃO</v>
      </c>
      <c r="J163" s="9" t="str">
        <f>IFERROR(VLOOKUP(B163,'Valores Boletim'!$A$2:$G$7668,7,0),"-")</f>
        <v>-</v>
      </c>
      <c r="K163" s="23" t="str">
        <f t="shared" si="8"/>
        <v>-</v>
      </c>
    </row>
    <row r="164" spans="1:11" x14ac:dyDescent="0.25">
      <c r="A164" s="9" t="str">
        <f t="shared" si="6"/>
        <v>Brasil + CompetitivoPG_Produtividade do Trabalho - % - Aumentar</v>
      </c>
      <c r="B164" s="9" t="str">
        <f t="shared" si="7"/>
        <v>Brasil + CompetitivoPG_Produtividade do Trabalho - % - AumentarCE</v>
      </c>
      <c r="C164" s="9" t="s">
        <v>122</v>
      </c>
      <c r="D164" s="9" t="s">
        <v>478</v>
      </c>
      <c r="E164" s="9" t="s">
        <v>27</v>
      </c>
      <c r="F164" s="9" t="s">
        <v>411</v>
      </c>
      <c r="G164" s="28">
        <v>5</v>
      </c>
      <c r="H164" s="28">
        <v>0</v>
      </c>
      <c r="I164" s="23" t="str">
        <f>IFERROR(VLOOKUP(A164,'INDICADORES CUBO AGIR'!$I$2:$L$23,4,0),"NÃO")</f>
        <v>SIM</v>
      </c>
      <c r="J164" s="9">
        <f>IFERROR(VLOOKUP(B164,'Valores Boletim'!$A$2:$G$7668,7,0),"-")</f>
        <v>16.5</v>
      </c>
      <c r="K164" s="23" t="str">
        <f t="shared" si="8"/>
        <v>DIFERENTE</v>
      </c>
    </row>
    <row r="165" spans="1:11" x14ac:dyDescent="0.25">
      <c r="A165" s="9" t="str">
        <f t="shared" si="6"/>
        <v>Brasil + CompetitivoPG_Taxa de Alcance - Faturamento - % - Obter</v>
      </c>
      <c r="B165" s="9" t="str">
        <f t="shared" si="7"/>
        <v>Brasil + CompetitivoPG_Taxa de Alcance - Faturamento - % - ObterCE</v>
      </c>
      <c r="C165" s="9" t="s">
        <v>122</v>
      </c>
      <c r="D165" s="9" t="s">
        <v>478</v>
      </c>
      <c r="E165" s="9" t="s">
        <v>28</v>
      </c>
      <c r="F165" s="9" t="s">
        <v>411</v>
      </c>
      <c r="G165" s="28">
        <v>79</v>
      </c>
      <c r="H165" s="28">
        <v>0</v>
      </c>
      <c r="I165" s="23" t="str">
        <f>IFERROR(VLOOKUP(A165,'INDICADORES CUBO AGIR'!$I$2:$L$23,4,0),"NÃO")</f>
        <v>SIM</v>
      </c>
      <c r="J165" s="9">
        <f>IFERROR(VLOOKUP(B165,'Valores Boletim'!$A$2:$G$7668,7,0),"-")</f>
        <v>20</v>
      </c>
      <c r="K165" s="23" t="str">
        <f t="shared" si="8"/>
        <v>DIFERENTE</v>
      </c>
    </row>
    <row r="166" spans="1:11" x14ac:dyDescent="0.25">
      <c r="A166" s="9" t="str">
        <f t="shared" si="6"/>
        <v>Brasil + InovadorPG_Inovação e Modernização - % - Obter</v>
      </c>
      <c r="B166" s="9" t="str">
        <f t="shared" si="7"/>
        <v>Brasil + InovadorPG_Inovação e Modernização - % - ObterCE</v>
      </c>
      <c r="C166" s="9" t="s">
        <v>123</v>
      </c>
      <c r="D166" s="9" t="s">
        <v>472</v>
      </c>
      <c r="E166" s="9" t="s">
        <v>23</v>
      </c>
      <c r="F166" s="9" t="s">
        <v>411</v>
      </c>
      <c r="G166" s="28">
        <v>70</v>
      </c>
      <c r="H166" s="28">
        <v>0</v>
      </c>
      <c r="I166" s="23" t="str">
        <f>IFERROR(VLOOKUP(A166,'INDICADORES CUBO AGIR'!$I$2:$L$23,4,0),"NÃO")</f>
        <v>NÃO</v>
      </c>
      <c r="J166" s="9" t="str">
        <f>IFERROR(VLOOKUP(B166,'Valores Boletim'!$A$2:$G$7668,7,0),"-")</f>
        <v>-</v>
      </c>
      <c r="K166" s="23" t="str">
        <f t="shared" si="8"/>
        <v>-</v>
      </c>
    </row>
    <row r="167" spans="1:11" x14ac:dyDescent="0.25">
      <c r="A167" s="9" t="str">
        <f t="shared" si="6"/>
        <v>Brasil + InovadorPG_Municípios com ecossistemas de inovação mapeados - Número - Obter</v>
      </c>
      <c r="B167" s="9" t="str">
        <f t="shared" si="7"/>
        <v>Brasil + InovadorPG_Municípios com ecossistemas de inovação mapeados - Número - ObterCE</v>
      </c>
      <c r="C167" s="9" t="s">
        <v>123</v>
      </c>
      <c r="D167" s="9" t="s">
        <v>472</v>
      </c>
      <c r="E167" s="9" t="s">
        <v>24</v>
      </c>
      <c r="F167" s="9" t="s">
        <v>411</v>
      </c>
      <c r="G167" s="28">
        <v>5</v>
      </c>
      <c r="H167" s="28">
        <v>6</v>
      </c>
      <c r="I167" s="23" t="str">
        <f>IFERROR(VLOOKUP(A167,'INDICADORES CUBO AGIR'!$I$2:$L$23,4,0),"NÃO")</f>
        <v>NÃO</v>
      </c>
      <c r="J167" s="9" t="str">
        <f>IFERROR(VLOOKUP(B167,'Valores Boletim'!$A$2:$G$7668,7,0),"-")</f>
        <v>-</v>
      </c>
      <c r="K167" s="23" t="str">
        <f t="shared" si="8"/>
        <v>-</v>
      </c>
    </row>
    <row r="168" spans="1:11" x14ac:dyDescent="0.25">
      <c r="A168" s="9" t="str">
        <f t="shared" si="6"/>
        <v>Brasil + InovadorPG_Pequenos Negócios atendidos com solução de Inovação - Número - Obter</v>
      </c>
      <c r="B168" s="9" t="str">
        <f t="shared" si="7"/>
        <v>Brasil + InovadorPG_Pequenos Negócios atendidos com solução de Inovação - Número - ObterCE</v>
      </c>
      <c r="C168" s="9" t="s">
        <v>123</v>
      </c>
      <c r="D168" s="9" t="s">
        <v>472</v>
      </c>
      <c r="E168" s="9" t="s">
        <v>25</v>
      </c>
      <c r="F168" s="9" t="s">
        <v>411</v>
      </c>
      <c r="G168" s="28">
        <v>9000</v>
      </c>
      <c r="H168" s="28">
        <v>0</v>
      </c>
      <c r="I168" s="23" t="str">
        <f>IFERROR(VLOOKUP(A168,'INDICADORES CUBO AGIR'!$I$2:$L$23,4,0),"NÃO")</f>
        <v>SIM</v>
      </c>
      <c r="J168" s="9">
        <f>IFERROR(VLOOKUP(B168,'Valores Boletim'!$A$2:$G$7668,7,0),"-")</f>
        <v>40911</v>
      </c>
      <c r="K168" s="23" t="str">
        <f t="shared" si="8"/>
        <v>DIFERENTE</v>
      </c>
    </row>
    <row r="169" spans="1:11" x14ac:dyDescent="0.25">
      <c r="A169" s="9" t="str">
        <f t="shared" si="6"/>
        <v>Sebrae + FinançasPG_Clientes com garantia do Fampe assistidos na fase pós-crédito - % - Obter</v>
      </c>
      <c r="B169" s="9" t="str">
        <f t="shared" si="7"/>
        <v>Sebrae + FinançasPG_Clientes com garantia do Fampe assistidos na fase pós-crédito - % - ObterCE</v>
      </c>
      <c r="C169" s="9" t="s">
        <v>124</v>
      </c>
      <c r="D169" s="9" t="s">
        <v>477</v>
      </c>
      <c r="E169" s="9" t="s">
        <v>71</v>
      </c>
      <c r="F169" s="9" t="s">
        <v>411</v>
      </c>
      <c r="G169" s="28">
        <v>86</v>
      </c>
      <c r="H169" s="28">
        <v>0</v>
      </c>
      <c r="I169" s="23" t="str">
        <f>IFERROR(VLOOKUP(A169,'INDICADORES CUBO AGIR'!$I$2:$L$23,4,0),"NÃO")</f>
        <v>SIM</v>
      </c>
      <c r="J169" s="9">
        <f>IFERROR(VLOOKUP(B169,'Valores Boletim'!$A$2:$G$7668,7,0),"-")</f>
        <v>92.48</v>
      </c>
      <c r="K169" s="23" t="str">
        <f t="shared" si="8"/>
        <v>DIFERENTE</v>
      </c>
    </row>
    <row r="170" spans="1:11" x14ac:dyDescent="0.25">
      <c r="A170" s="9" t="str">
        <f t="shared" si="6"/>
        <v>PROGRAMA NACIONAL - Transformação OrganizacionalPG_Incidentes de segurança tratados - % - Obter</v>
      </c>
      <c r="B170" s="9" t="str">
        <f t="shared" si="7"/>
        <v>PROGRAMA NACIONAL - Transformação OrganizacionalPG_Incidentes de segurança tratados - % - ObterCE</v>
      </c>
      <c r="C170" s="9" t="s">
        <v>125</v>
      </c>
      <c r="D170" s="9" t="s">
        <v>73</v>
      </c>
      <c r="E170" s="9" t="s">
        <v>75</v>
      </c>
      <c r="F170" s="9" t="s">
        <v>411</v>
      </c>
      <c r="G170" s="28">
        <v>90</v>
      </c>
      <c r="H170" s="28">
        <v>0</v>
      </c>
      <c r="I170" s="23" t="str">
        <f>IFERROR(VLOOKUP(A170,'INDICADORES CUBO AGIR'!$I$2:$L$23,4,0),"NÃO")</f>
        <v>NÃO</v>
      </c>
      <c r="J170" s="9" t="str">
        <f>IFERROR(VLOOKUP(B170,'Valores Boletim'!$A$2:$G$7668,7,0),"-")</f>
        <v>-</v>
      </c>
      <c r="K170" s="23" t="str">
        <f t="shared" si="8"/>
        <v>-</v>
      </c>
    </row>
    <row r="171" spans="1:11" x14ac:dyDescent="0.25">
      <c r="A171" s="9" t="str">
        <f t="shared" si="6"/>
        <v>Inteligência de DadosPG_Índice Gartner de Data &amp; Analytics - Pontos (1 a 5) - Aumentar</v>
      </c>
      <c r="B171" s="9" t="str">
        <f t="shared" si="7"/>
        <v>Inteligência de DadosPG_Índice Gartner de Data &amp; Analytics - Pontos (1 a 5) - AumentarCE</v>
      </c>
      <c r="C171" s="9" t="s">
        <v>126</v>
      </c>
      <c r="D171" s="9" t="s">
        <v>479</v>
      </c>
      <c r="E171" s="9" t="s">
        <v>26</v>
      </c>
      <c r="F171" s="9" t="s">
        <v>411</v>
      </c>
      <c r="G171" s="28">
        <v>1.33</v>
      </c>
      <c r="H171" s="28">
        <v>0</v>
      </c>
      <c r="I171" s="23" t="str">
        <f>IFERROR(VLOOKUP(A171,'INDICADORES CUBO AGIR'!$I$2:$L$23,4,0),"NÃO")</f>
        <v>SIM</v>
      </c>
      <c r="J171" s="9">
        <f>IFERROR(VLOOKUP(B171,'Valores Boletim'!$A$2:$G$7668,7,0),"-")</f>
        <v>2.66</v>
      </c>
      <c r="K171" s="23" t="str">
        <f t="shared" si="8"/>
        <v>DIFERENTE</v>
      </c>
    </row>
    <row r="172" spans="1:11" x14ac:dyDescent="0.25">
      <c r="A172" s="9" t="str">
        <f t="shared" si="6"/>
        <v>Ambiente de NegóciosMunicípios atendidos com Cidade Empreendedora - Número - Obter</v>
      </c>
      <c r="B172" s="9" t="str">
        <f t="shared" si="7"/>
        <v>Ambiente de NegóciosMunicípios atendidos com Cidade Empreendedora - Número - ObterCE</v>
      </c>
      <c r="C172" s="9" t="s">
        <v>127</v>
      </c>
      <c r="D172" s="9" t="s">
        <v>473</v>
      </c>
      <c r="E172" s="9" t="s">
        <v>128</v>
      </c>
      <c r="F172" s="9" t="s">
        <v>411</v>
      </c>
      <c r="G172" s="28">
        <v>20</v>
      </c>
      <c r="H172" s="28">
        <v>0</v>
      </c>
      <c r="I172" s="23" t="str">
        <f>IFERROR(VLOOKUP(A172,'INDICADORES CUBO AGIR'!$I$2:$L$23,4,0),"NÃO")</f>
        <v>NÃO</v>
      </c>
      <c r="J172" s="9" t="str">
        <f>IFERROR(VLOOKUP(B172,'Valores Boletim'!$A$2:$G$7668,7,0),"-")</f>
        <v>-</v>
      </c>
      <c r="K172" s="23" t="str">
        <f t="shared" si="8"/>
        <v>-</v>
      </c>
    </row>
    <row r="173" spans="1:11" x14ac:dyDescent="0.25">
      <c r="A173" s="9" t="str">
        <f t="shared" si="6"/>
        <v>Ambiente de NegóciosPG_Município com presença continuada de técnico residente do Sebrae na microrregião. - Número - Obter</v>
      </c>
      <c r="B173" s="9" t="str">
        <f t="shared" si="7"/>
        <v>Ambiente de NegóciosPG_Município com presença continuada de técnico residente do Sebrae na microrregião. - Número - ObterCE</v>
      </c>
      <c r="C173" s="9" t="s">
        <v>127</v>
      </c>
      <c r="D173" s="9" t="s">
        <v>473</v>
      </c>
      <c r="E173" s="9" t="s">
        <v>14</v>
      </c>
      <c r="F173" s="9" t="s">
        <v>411</v>
      </c>
      <c r="G173" s="28">
        <v>20</v>
      </c>
      <c r="H173" s="28">
        <v>0</v>
      </c>
      <c r="I173" s="23" t="str">
        <f>IFERROR(VLOOKUP(A173,'INDICADORES CUBO AGIR'!$I$2:$L$23,4,0),"NÃO")</f>
        <v>NÃO</v>
      </c>
      <c r="J173" s="9" t="str">
        <f>IFERROR(VLOOKUP(B173,'Valores Boletim'!$A$2:$G$7668,7,0),"-")</f>
        <v>-</v>
      </c>
      <c r="K173" s="23" t="str">
        <f t="shared" si="8"/>
        <v>-</v>
      </c>
    </row>
    <row r="174" spans="1:11" x14ac:dyDescent="0.25">
      <c r="A174" s="9" t="str">
        <f t="shared" si="6"/>
        <v>Ambiente de NegóciosPG_Municípios com conjunto de políticas públicas para melhoria do ambiente de negócios implementado - Número - Obter</v>
      </c>
      <c r="B174" s="9" t="str">
        <f t="shared" si="7"/>
        <v>Ambiente de NegóciosPG_Municípios com conjunto de políticas públicas para melhoria do ambiente de negócios implementado - Número - ObterCE</v>
      </c>
      <c r="C174" s="9" t="s">
        <v>127</v>
      </c>
      <c r="D174" s="9" t="s">
        <v>473</v>
      </c>
      <c r="E174" s="9" t="s">
        <v>15</v>
      </c>
      <c r="F174" s="9" t="s">
        <v>411</v>
      </c>
      <c r="G174" s="28">
        <v>20</v>
      </c>
      <c r="H174" s="28">
        <v>0</v>
      </c>
      <c r="I174" s="23" t="str">
        <f>IFERROR(VLOOKUP(A174,'INDICADORES CUBO AGIR'!$I$2:$L$23,4,0),"NÃO")</f>
        <v>NÃO</v>
      </c>
      <c r="J174" s="9" t="str">
        <f>IFERROR(VLOOKUP(B174,'Valores Boletim'!$A$2:$G$7668,7,0),"-")</f>
        <v>-</v>
      </c>
      <c r="K174" s="23" t="str">
        <f t="shared" si="8"/>
        <v>-</v>
      </c>
    </row>
    <row r="175" spans="1:11" x14ac:dyDescent="0.25">
      <c r="A175" s="9" t="str">
        <f t="shared" si="6"/>
        <v>Ambiente de NegóciosPG_Municípios com projetos de mobilização e articulação de lideranças implementados - Número - Obter</v>
      </c>
      <c r="B175" s="9" t="str">
        <f t="shared" si="7"/>
        <v>Ambiente de NegóciosPG_Municípios com projetos de mobilização e articulação de lideranças implementados - Número - ObterCE</v>
      </c>
      <c r="C175" s="9" t="s">
        <v>127</v>
      </c>
      <c r="D175" s="9" t="s">
        <v>473</v>
      </c>
      <c r="E175" s="9" t="s">
        <v>16</v>
      </c>
      <c r="F175" s="9" t="s">
        <v>411</v>
      </c>
      <c r="G175" s="28">
        <v>35</v>
      </c>
      <c r="H175" s="28">
        <v>0</v>
      </c>
      <c r="I175" s="23" t="str">
        <f>IFERROR(VLOOKUP(A175,'INDICADORES CUBO AGIR'!$I$2:$L$23,4,0),"NÃO")</f>
        <v>NÃO</v>
      </c>
      <c r="J175" s="9" t="str">
        <f>IFERROR(VLOOKUP(B175,'Valores Boletim'!$A$2:$G$7668,7,0),"-")</f>
        <v>-</v>
      </c>
      <c r="K175" s="23" t="str">
        <f t="shared" si="8"/>
        <v>-</v>
      </c>
    </row>
    <row r="176" spans="1:11" x14ac:dyDescent="0.25">
      <c r="A176" s="9" t="str">
        <f t="shared" si="6"/>
        <v>Ambiente de NegóciosPG_Tempo de abertura de empresas - horas - Obter</v>
      </c>
      <c r="B176" s="9" t="str">
        <f t="shared" si="7"/>
        <v>Ambiente de NegóciosPG_Tempo de abertura de empresas - horas - ObterCE</v>
      </c>
      <c r="C176" s="9" t="s">
        <v>127</v>
      </c>
      <c r="D176" s="9" t="s">
        <v>473</v>
      </c>
      <c r="E176" s="9" t="s">
        <v>17</v>
      </c>
      <c r="F176" s="9" t="s">
        <v>411</v>
      </c>
      <c r="G176" s="28">
        <v>70</v>
      </c>
      <c r="H176" s="28">
        <v>0</v>
      </c>
      <c r="I176" s="23" t="str">
        <f>IFERROR(VLOOKUP(A176,'INDICADORES CUBO AGIR'!$I$2:$L$23,4,0),"NÃO")</f>
        <v>SIM</v>
      </c>
      <c r="J176" s="9">
        <f>IFERROR(VLOOKUP(B176,'Valores Boletim'!$A$2:$G$7668,7,0),"-")</f>
        <v>32.9</v>
      </c>
      <c r="K176" s="23" t="str">
        <f t="shared" si="8"/>
        <v>DIFERENTE</v>
      </c>
    </row>
    <row r="177" spans="1:11" x14ac:dyDescent="0.25">
      <c r="A177" s="9" t="str">
        <f t="shared" si="6"/>
        <v>Gestão da Marca SebraePG_Imagem junto à Sociedade - Pontos (0 a 10) - Obter</v>
      </c>
      <c r="B177" s="9" t="str">
        <f t="shared" si="7"/>
        <v>Gestão da Marca SebraePG_Imagem junto à Sociedade - Pontos (0 a 10) - ObterCE</v>
      </c>
      <c r="C177" s="9" t="s">
        <v>129</v>
      </c>
      <c r="D177" s="9" t="s">
        <v>475</v>
      </c>
      <c r="E177" s="9" t="s">
        <v>30</v>
      </c>
      <c r="F177" s="9" t="s">
        <v>411</v>
      </c>
      <c r="G177" s="28">
        <v>8.5</v>
      </c>
      <c r="H177" s="28">
        <v>0</v>
      </c>
      <c r="I177" s="23" t="str">
        <f>IFERROR(VLOOKUP(A177,'INDICADORES CUBO AGIR'!$I$2:$L$23,4,0),"NÃO")</f>
        <v>SIM</v>
      </c>
      <c r="J177" s="9">
        <f>IFERROR(VLOOKUP(B177,'Valores Boletim'!$A$2:$G$7668,7,0),"-")</f>
        <v>8.14</v>
      </c>
      <c r="K177" s="23" t="str">
        <f t="shared" si="8"/>
        <v>DIFERENTE</v>
      </c>
    </row>
    <row r="178" spans="1:11" x14ac:dyDescent="0.25">
      <c r="A178" s="9" t="str">
        <f t="shared" si="6"/>
        <v>Gestão da Marca SebraePG_Imagem junto aos Pequenos Negócios - Pontos (0 a 10) - Obter</v>
      </c>
      <c r="B178" s="9" t="str">
        <f t="shared" si="7"/>
        <v>Gestão da Marca SebraePG_Imagem junto aos Pequenos Negócios - Pontos (0 a 10) - ObterCE</v>
      </c>
      <c r="C178" s="9" t="s">
        <v>129</v>
      </c>
      <c r="D178" s="9" t="s">
        <v>475</v>
      </c>
      <c r="E178" s="9" t="s">
        <v>31</v>
      </c>
      <c r="F178" s="9" t="s">
        <v>411</v>
      </c>
      <c r="G178" s="28">
        <v>8.6</v>
      </c>
      <c r="H178" s="28">
        <v>0</v>
      </c>
      <c r="I178" s="23" t="str">
        <f>IFERROR(VLOOKUP(A178,'INDICADORES CUBO AGIR'!$I$2:$L$23,4,0),"NÃO")</f>
        <v>SIM</v>
      </c>
      <c r="J178" s="9">
        <f>IFERROR(VLOOKUP(B178,'Valores Boletim'!$A$2:$G$7668,7,0),"-")</f>
        <v>8.77</v>
      </c>
      <c r="K178" s="23" t="str">
        <f t="shared" si="8"/>
        <v>DIFERENTE</v>
      </c>
    </row>
    <row r="179" spans="1:11" x14ac:dyDescent="0.25">
      <c r="A179" s="9" t="str">
        <f t="shared" si="6"/>
        <v>Educação EmpreendedoraPG_Atendimento a estudantes em soluções de Educação Empreendedora - Número - Obter</v>
      </c>
      <c r="B179" s="9" t="str">
        <f t="shared" si="7"/>
        <v>Educação EmpreendedoraPG_Atendimento a estudantes em soluções de Educação Empreendedora - Número - ObterCE</v>
      </c>
      <c r="C179" s="9" t="s">
        <v>130</v>
      </c>
      <c r="D179" s="9" t="s">
        <v>476</v>
      </c>
      <c r="E179" s="9" t="s">
        <v>32</v>
      </c>
      <c r="F179" s="9" t="s">
        <v>411</v>
      </c>
      <c r="G179" s="28">
        <v>238200</v>
      </c>
      <c r="H179" s="28">
        <v>0</v>
      </c>
      <c r="I179" s="23" t="str">
        <f>IFERROR(VLOOKUP(A179,'INDICADORES CUBO AGIR'!$I$2:$L$23,4,0),"NÃO")</f>
        <v>SIM</v>
      </c>
      <c r="J179" s="9">
        <f>IFERROR(VLOOKUP(B179,'Valores Boletim'!$A$2:$G$7668,7,0),"-")</f>
        <v>194110</v>
      </c>
      <c r="K179" s="23" t="str">
        <f t="shared" si="8"/>
        <v>DIFERENTE</v>
      </c>
    </row>
    <row r="180" spans="1:11" x14ac:dyDescent="0.25">
      <c r="A180" s="9" t="str">
        <f t="shared" si="6"/>
        <v>Educação EmpreendedoraPG_Escolas com projeto Escola Empreendedora implementado - Número - Obter</v>
      </c>
      <c r="B180" s="9" t="str">
        <f t="shared" si="7"/>
        <v>Educação EmpreendedoraPG_Escolas com projeto Escola Empreendedora implementado - Número - ObterCE</v>
      </c>
      <c r="C180" s="9" t="s">
        <v>130</v>
      </c>
      <c r="D180" s="9" t="s">
        <v>476</v>
      </c>
      <c r="E180" s="9" t="s">
        <v>33</v>
      </c>
      <c r="F180" s="9" t="s">
        <v>411</v>
      </c>
      <c r="G180" s="28">
        <v>5</v>
      </c>
      <c r="H180" s="28">
        <v>0</v>
      </c>
      <c r="I180" s="23" t="str">
        <f>IFERROR(VLOOKUP(A180,'INDICADORES CUBO AGIR'!$I$2:$L$23,4,0),"NÃO")</f>
        <v>NÃO</v>
      </c>
      <c r="J180" s="9" t="str">
        <f>IFERROR(VLOOKUP(B180,'Valores Boletim'!$A$2:$G$7668,7,0),"-")</f>
        <v>-</v>
      </c>
      <c r="K180" s="23" t="str">
        <f t="shared" si="8"/>
        <v>-</v>
      </c>
    </row>
    <row r="181" spans="1:11" x14ac:dyDescent="0.25">
      <c r="A181" s="9" t="str">
        <f t="shared" si="6"/>
        <v>Educação EmpreendedoraPG_Professores atendidos em soluções de Educação Empreendedora - professores - Obter</v>
      </c>
      <c r="B181" s="9" t="str">
        <f t="shared" si="7"/>
        <v>Educação EmpreendedoraPG_Professores atendidos em soluções de Educação Empreendedora - professores - ObterCE</v>
      </c>
      <c r="C181" s="9" t="s">
        <v>130</v>
      </c>
      <c r="D181" s="9" t="s">
        <v>476</v>
      </c>
      <c r="E181" s="9" t="s">
        <v>34</v>
      </c>
      <c r="F181" s="9" t="s">
        <v>411</v>
      </c>
      <c r="G181" s="28">
        <v>3800</v>
      </c>
      <c r="H181" s="28">
        <v>0</v>
      </c>
      <c r="I181" s="23" t="str">
        <f>IFERROR(VLOOKUP(A181,'INDICADORES CUBO AGIR'!$I$2:$L$23,4,0),"NÃO")</f>
        <v>SIM</v>
      </c>
      <c r="J181" s="9">
        <f>IFERROR(VLOOKUP(B181,'Valores Boletim'!$A$2:$G$7668,7,0),"-")</f>
        <v>5521</v>
      </c>
      <c r="K181" s="23" t="str">
        <f t="shared" si="8"/>
        <v>DIFERENTE</v>
      </c>
    </row>
    <row r="182" spans="1:11" x14ac:dyDescent="0.25">
      <c r="A182" s="9" t="str">
        <f t="shared" si="6"/>
        <v>Educação EmpreendedoraPG_Recomendação (NPS) - Professores - pontos - Obter</v>
      </c>
      <c r="B182" s="9" t="str">
        <f t="shared" si="7"/>
        <v>Educação EmpreendedoraPG_Recomendação (NPS) - Professores - pontos - ObterCE</v>
      </c>
      <c r="C182" s="9" t="s">
        <v>130</v>
      </c>
      <c r="D182" s="9" t="s">
        <v>476</v>
      </c>
      <c r="E182" s="9" t="s">
        <v>35</v>
      </c>
      <c r="F182" s="9" t="s">
        <v>411</v>
      </c>
      <c r="G182" s="28">
        <v>80</v>
      </c>
      <c r="H182" s="28">
        <v>0</v>
      </c>
      <c r="I182" s="23" t="str">
        <f>IFERROR(VLOOKUP(A182,'INDICADORES CUBO AGIR'!$I$2:$L$23,4,0),"NÃO")</f>
        <v>SIM</v>
      </c>
      <c r="J182" s="9">
        <f>IFERROR(VLOOKUP(B182,'Valores Boletim'!$A$2:$G$7668,7,0),"-")</f>
        <v>83.8</v>
      </c>
      <c r="K182" s="23" t="str">
        <f t="shared" si="8"/>
        <v>DIFERENTE</v>
      </c>
    </row>
    <row r="183" spans="1:11" x14ac:dyDescent="0.25">
      <c r="A183" s="9" t="str">
        <f t="shared" si="6"/>
        <v>Portfólio em RedePG_Aplicabilidade - Pontos (0 a 10) - Obter</v>
      </c>
      <c r="B183" s="9" t="str">
        <f t="shared" si="7"/>
        <v>Portfólio em RedePG_Aplicabilidade - Pontos (0 a 10) - ObterCE</v>
      </c>
      <c r="C183" s="9" t="s">
        <v>131</v>
      </c>
      <c r="D183" s="9" t="s">
        <v>474</v>
      </c>
      <c r="E183" s="9" t="s">
        <v>57</v>
      </c>
      <c r="F183" s="9" t="s">
        <v>411</v>
      </c>
      <c r="G183" s="28">
        <v>7</v>
      </c>
      <c r="H183" s="28">
        <v>0</v>
      </c>
      <c r="I183" s="23" t="str">
        <f>IFERROR(VLOOKUP(A183,'INDICADORES CUBO AGIR'!$I$2:$L$23,4,0),"NÃO")</f>
        <v>SIM</v>
      </c>
      <c r="J183" s="9">
        <f>IFERROR(VLOOKUP(B183,'Valores Boletim'!$A$2:$G$7668,7,0),"-")</f>
        <v>7.5</v>
      </c>
      <c r="K183" s="23" t="str">
        <f t="shared" si="8"/>
        <v>DIFERENTE</v>
      </c>
    </row>
    <row r="184" spans="1:11" x14ac:dyDescent="0.25">
      <c r="A184" s="9" t="str">
        <f t="shared" si="6"/>
        <v>Portfólio em RedePG_Efetividade - Pontos (0 a 10) - Obter</v>
      </c>
      <c r="B184" s="9" t="str">
        <f t="shared" si="7"/>
        <v>Portfólio em RedePG_Efetividade - Pontos (0 a 10) - ObterCE</v>
      </c>
      <c r="C184" s="9" t="s">
        <v>131</v>
      </c>
      <c r="D184" s="9" t="s">
        <v>474</v>
      </c>
      <c r="E184" s="9" t="s">
        <v>58</v>
      </c>
      <c r="F184" s="9" t="s">
        <v>411</v>
      </c>
      <c r="G184" s="28">
        <v>7</v>
      </c>
      <c r="H184" s="28">
        <v>0</v>
      </c>
      <c r="I184" s="23" t="str">
        <f>IFERROR(VLOOKUP(A184,'INDICADORES CUBO AGIR'!$I$2:$L$23,4,0),"NÃO")</f>
        <v>SIM</v>
      </c>
      <c r="J184" s="9">
        <f>IFERROR(VLOOKUP(B184,'Valores Boletim'!$A$2:$G$7668,7,0),"-")</f>
        <v>7.8</v>
      </c>
      <c r="K184" s="23" t="str">
        <f t="shared" si="8"/>
        <v>DIFERENTE</v>
      </c>
    </row>
    <row r="185" spans="1:11" x14ac:dyDescent="0.25">
      <c r="A185" s="9" t="str">
        <f t="shared" si="6"/>
        <v>Portfólio em RedePG_NPS (Net Promoter Score) de Produto ou Serviço - pontos - Obter</v>
      </c>
      <c r="B185" s="9" t="str">
        <f t="shared" si="7"/>
        <v>Portfólio em RedePG_NPS (Net Promoter Score) de Produto ou Serviço - pontos - ObterCE</v>
      </c>
      <c r="C185" s="9" t="s">
        <v>131</v>
      </c>
      <c r="D185" s="9" t="s">
        <v>474</v>
      </c>
      <c r="E185" s="9" t="s">
        <v>59</v>
      </c>
      <c r="F185" s="9" t="s">
        <v>411</v>
      </c>
      <c r="G185" s="28">
        <v>60</v>
      </c>
      <c r="H185" s="28">
        <v>0</v>
      </c>
      <c r="I185" s="23" t="str">
        <f>IFERROR(VLOOKUP(A185,'INDICADORES CUBO AGIR'!$I$2:$L$23,4,0),"NÃO")</f>
        <v>NÃO</v>
      </c>
      <c r="J185" s="9" t="str">
        <f>IFERROR(VLOOKUP(B185,'Valores Boletim'!$A$2:$G$7668,7,0),"-")</f>
        <v>-</v>
      </c>
      <c r="K185" s="23" t="str">
        <f t="shared" si="8"/>
        <v>-</v>
      </c>
    </row>
    <row r="186" spans="1:11" x14ac:dyDescent="0.25">
      <c r="A186" s="9" t="str">
        <f t="shared" si="6"/>
        <v>PROGRAMA NACIONAL - Transformação DigitalPG_Clientes atendidos por serviços digitais - Número - Obter</v>
      </c>
      <c r="B186" s="9" t="str">
        <f t="shared" si="7"/>
        <v>PROGRAMA NACIONAL - Transformação DigitalPG_Clientes atendidos por serviços digitais - Número - ObterCE</v>
      </c>
      <c r="C186" s="9" t="s">
        <v>132</v>
      </c>
      <c r="D186" s="9" t="s">
        <v>51</v>
      </c>
      <c r="E186" s="9" t="s">
        <v>19</v>
      </c>
      <c r="F186" s="9" t="s">
        <v>411</v>
      </c>
      <c r="G186" s="28">
        <v>110000</v>
      </c>
      <c r="H186" s="28">
        <v>0</v>
      </c>
      <c r="I186" s="23" t="str">
        <f>IFERROR(VLOOKUP(A186,'INDICADORES CUBO AGIR'!$I$2:$L$23,4,0),"NÃO")</f>
        <v>NÃO</v>
      </c>
      <c r="J186" s="9" t="str">
        <f>IFERROR(VLOOKUP(B186,'Valores Boletim'!$A$2:$G$7668,7,0),"-")</f>
        <v>-</v>
      </c>
      <c r="K186" s="23" t="str">
        <f t="shared" si="8"/>
        <v>-</v>
      </c>
    </row>
    <row r="187" spans="1:11" x14ac:dyDescent="0.25">
      <c r="A187" s="9" t="str">
        <f t="shared" si="6"/>
        <v>PROGRAMA NACIONAL - Transformação DigitalPG_Downloads do aplicativo Sebrae - Número - Obter</v>
      </c>
      <c r="B187" s="9" t="str">
        <f t="shared" si="7"/>
        <v>PROGRAMA NACIONAL - Transformação DigitalPG_Downloads do aplicativo Sebrae - Número - ObterCE</v>
      </c>
      <c r="C187" s="9" t="s">
        <v>132</v>
      </c>
      <c r="D187" s="9" t="s">
        <v>51</v>
      </c>
      <c r="E187" s="9" t="s">
        <v>52</v>
      </c>
      <c r="F187" s="9" t="s">
        <v>411</v>
      </c>
      <c r="G187" s="28">
        <v>50000</v>
      </c>
      <c r="H187" s="28">
        <v>0</v>
      </c>
      <c r="I187" s="23" t="str">
        <f>IFERROR(VLOOKUP(A187,'INDICADORES CUBO AGIR'!$I$2:$L$23,4,0),"NÃO")</f>
        <v>SIM</v>
      </c>
      <c r="J187" s="9">
        <f>IFERROR(VLOOKUP(B187,'Valores Boletim'!$A$2:$G$7668,7,0),"-")</f>
        <v>36896</v>
      </c>
      <c r="K187" s="23" t="str">
        <f t="shared" si="8"/>
        <v>DIFERENTE</v>
      </c>
    </row>
    <row r="188" spans="1:11" x14ac:dyDescent="0.25">
      <c r="A188" s="9" t="str">
        <f t="shared" si="6"/>
        <v>PROGRAMA NACIONAL - Transformação DigitalPG_Índice de Maturidade Digital do Sistema Sebrae - Pontos (1 a 5) - Obter</v>
      </c>
      <c r="B188" s="9" t="str">
        <f t="shared" si="7"/>
        <v>PROGRAMA NACIONAL - Transformação DigitalPG_Índice de Maturidade Digital do Sistema Sebrae - Pontos (1 a 5) - ObterCE</v>
      </c>
      <c r="C188" s="9" t="s">
        <v>132</v>
      </c>
      <c r="D188" s="9" t="s">
        <v>51</v>
      </c>
      <c r="E188" s="9" t="s">
        <v>53</v>
      </c>
      <c r="F188" s="9" t="s">
        <v>411</v>
      </c>
      <c r="G188" s="28">
        <v>2.5</v>
      </c>
      <c r="H188" s="28">
        <v>0</v>
      </c>
      <c r="I188" s="23" t="str">
        <f>IFERROR(VLOOKUP(A188,'INDICADORES CUBO AGIR'!$I$2:$L$23,4,0),"NÃO")</f>
        <v>SIM</v>
      </c>
      <c r="J188" s="9">
        <f>IFERROR(VLOOKUP(B188,'Valores Boletim'!$A$2:$G$7668,7,0),"-")</f>
        <v>0</v>
      </c>
      <c r="K188" s="23" t="str">
        <f t="shared" si="8"/>
        <v>IGUAL</v>
      </c>
    </row>
    <row r="189" spans="1:11" x14ac:dyDescent="0.25">
      <c r="A189" s="9" t="str">
        <f t="shared" si="6"/>
        <v>Gestão Estratégica de PessoasPG_Diagnóstico de Maturidade dos processos de gestão de pessoas - pontos - Obter</v>
      </c>
      <c r="B189" s="9" t="str">
        <f t="shared" si="7"/>
        <v>Gestão Estratégica de PessoasPG_Diagnóstico de Maturidade dos processos de gestão de pessoas - pontos - ObterDF</v>
      </c>
      <c r="C189" s="9" t="s">
        <v>133</v>
      </c>
      <c r="D189" s="9" t="s">
        <v>470</v>
      </c>
      <c r="E189" s="9" t="s">
        <v>67</v>
      </c>
      <c r="F189" s="9" t="s">
        <v>412</v>
      </c>
      <c r="G189" s="28">
        <v>4.0999999999999996</v>
      </c>
      <c r="H189" s="28">
        <v>3.5</v>
      </c>
      <c r="I189" s="23" t="str">
        <f>IFERROR(VLOOKUP(A189,'INDICADORES CUBO AGIR'!$I$2:$L$23,4,0),"NÃO")</f>
        <v>SIM</v>
      </c>
      <c r="J189" s="9">
        <f>IFERROR(VLOOKUP(B189,'Valores Boletim'!$A$2:$G$7668,7,0),"-")</f>
        <v>3.54</v>
      </c>
      <c r="K189" s="23" t="str">
        <f t="shared" si="8"/>
        <v>DIFERENTE</v>
      </c>
    </row>
    <row r="190" spans="1:11" x14ac:dyDescent="0.25">
      <c r="A190" s="9" t="str">
        <f t="shared" si="6"/>
        <v>Gestão Estratégica de PessoasPG_Grau de implementação do SGP 9.0 no Sistema Sebrae - % - Obter</v>
      </c>
      <c r="B190" s="9" t="str">
        <f t="shared" si="7"/>
        <v>Gestão Estratégica de PessoasPG_Grau de implementação do SGP 9.0 no Sistema Sebrae - % - ObterDF</v>
      </c>
      <c r="C190" s="9" t="s">
        <v>133</v>
      </c>
      <c r="D190" s="9" t="s">
        <v>470</v>
      </c>
      <c r="E190" s="9" t="s">
        <v>68</v>
      </c>
      <c r="F190" s="9" t="s">
        <v>412</v>
      </c>
      <c r="G190" s="28">
        <v>77.7</v>
      </c>
      <c r="H190" s="28">
        <v>100</v>
      </c>
      <c r="I190" s="23" t="str">
        <f>IFERROR(VLOOKUP(A190,'INDICADORES CUBO AGIR'!$I$2:$L$23,4,0),"NÃO")</f>
        <v>NÃO</v>
      </c>
      <c r="J190" s="9" t="str">
        <f>IFERROR(VLOOKUP(B190,'Valores Boletim'!$A$2:$G$7668,7,0),"-")</f>
        <v>-</v>
      </c>
      <c r="K190" s="23" t="str">
        <f t="shared" si="8"/>
        <v>-</v>
      </c>
    </row>
    <row r="191" spans="1:11" x14ac:dyDescent="0.25">
      <c r="A191" s="9" t="str">
        <f t="shared" si="6"/>
        <v>Ambiente de NegóciosPG_Município com presença continuada de técnico residente do Sebrae na microrregião. - Número - Obter</v>
      </c>
      <c r="B191" s="9" t="str">
        <f t="shared" si="7"/>
        <v>Ambiente de NegóciosPG_Município com presença continuada de técnico residente do Sebrae na microrregião. - Número - ObterDF</v>
      </c>
      <c r="C191" s="9" t="s">
        <v>134</v>
      </c>
      <c r="D191" s="9" t="s">
        <v>473</v>
      </c>
      <c r="E191" s="9" t="s">
        <v>14</v>
      </c>
      <c r="F191" s="9" t="s">
        <v>412</v>
      </c>
      <c r="G191" s="28">
        <v>1</v>
      </c>
      <c r="H191" s="28">
        <v>1</v>
      </c>
      <c r="I191" s="23" t="str">
        <f>IFERROR(VLOOKUP(A191,'INDICADORES CUBO AGIR'!$I$2:$L$23,4,0),"NÃO")</f>
        <v>NÃO</v>
      </c>
      <c r="J191" s="9" t="str">
        <f>IFERROR(VLOOKUP(B191,'Valores Boletim'!$A$2:$G$7668,7,0),"-")</f>
        <v>-</v>
      </c>
      <c r="K191" s="23" t="str">
        <f t="shared" si="8"/>
        <v>-</v>
      </c>
    </row>
    <row r="192" spans="1:11" x14ac:dyDescent="0.25">
      <c r="A192" s="9" t="str">
        <f t="shared" si="6"/>
        <v>Ambiente de NegóciosPG_Municípios com conjunto de políticas públicas para melhoria do ambiente de negócios implementado - Número - Obter</v>
      </c>
      <c r="B192" s="9" t="str">
        <f t="shared" si="7"/>
        <v>Ambiente de NegóciosPG_Municípios com conjunto de políticas públicas para melhoria do ambiente de negócios implementado - Número - ObterDF</v>
      </c>
      <c r="C192" s="9" t="s">
        <v>134</v>
      </c>
      <c r="D192" s="9" t="s">
        <v>473</v>
      </c>
      <c r="E192" s="9" t="s">
        <v>15</v>
      </c>
      <c r="F192" s="9" t="s">
        <v>412</v>
      </c>
      <c r="G192" s="28">
        <v>1</v>
      </c>
      <c r="H192" s="28">
        <v>1</v>
      </c>
      <c r="I192" s="23" t="str">
        <f>IFERROR(VLOOKUP(A192,'INDICADORES CUBO AGIR'!$I$2:$L$23,4,0),"NÃO")</f>
        <v>NÃO</v>
      </c>
      <c r="J192" s="9" t="str">
        <f>IFERROR(VLOOKUP(B192,'Valores Boletim'!$A$2:$G$7668,7,0),"-")</f>
        <v>-</v>
      </c>
      <c r="K192" s="23" t="str">
        <f t="shared" si="8"/>
        <v>-</v>
      </c>
    </row>
    <row r="193" spans="1:11" x14ac:dyDescent="0.25">
      <c r="A193" s="9" t="str">
        <f t="shared" si="6"/>
        <v>Ambiente de NegóciosPG_Municípios com projetos de mobilização e articulação de lideranças implementados - Número - Obter</v>
      </c>
      <c r="B193" s="9" t="str">
        <f t="shared" si="7"/>
        <v>Ambiente de NegóciosPG_Municípios com projetos de mobilização e articulação de lideranças implementados - Número - ObterDF</v>
      </c>
      <c r="C193" s="9" t="s">
        <v>134</v>
      </c>
      <c r="D193" s="9" t="s">
        <v>473</v>
      </c>
      <c r="E193" s="9" t="s">
        <v>16</v>
      </c>
      <c r="F193" s="9" t="s">
        <v>412</v>
      </c>
      <c r="G193" s="28">
        <v>1</v>
      </c>
      <c r="H193" s="28">
        <v>1</v>
      </c>
      <c r="I193" s="23" t="str">
        <f>IFERROR(VLOOKUP(A193,'INDICADORES CUBO AGIR'!$I$2:$L$23,4,0),"NÃO")</f>
        <v>NÃO</v>
      </c>
      <c r="J193" s="9" t="str">
        <f>IFERROR(VLOOKUP(B193,'Valores Boletim'!$A$2:$G$7668,7,0),"-")</f>
        <v>-</v>
      </c>
      <c r="K193" s="23" t="str">
        <f t="shared" si="8"/>
        <v>-</v>
      </c>
    </row>
    <row r="194" spans="1:11" x14ac:dyDescent="0.25">
      <c r="A194" s="9" t="str">
        <f t="shared" si="6"/>
        <v>Ambiente de NegóciosPG_Tempo de abertura de empresas - horas - Obter</v>
      </c>
      <c r="B194" s="9" t="str">
        <f t="shared" si="7"/>
        <v>Ambiente de NegóciosPG_Tempo de abertura de empresas - horas - ObterDF</v>
      </c>
      <c r="C194" s="9" t="s">
        <v>134</v>
      </c>
      <c r="D194" s="9" t="s">
        <v>473</v>
      </c>
      <c r="E194" s="9" t="s">
        <v>17</v>
      </c>
      <c r="F194" s="9" t="s">
        <v>412</v>
      </c>
      <c r="G194" s="28">
        <v>24</v>
      </c>
      <c r="H194" s="28">
        <v>22</v>
      </c>
      <c r="I194" s="23" t="str">
        <f>IFERROR(VLOOKUP(A194,'INDICADORES CUBO AGIR'!$I$2:$L$23,4,0),"NÃO")</f>
        <v>SIM</v>
      </c>
      <c r="J194" s="9">
        <f>IFERROR(VLOOKUP(B194,'Valores Boletim'!$A$2:$G$7668,7,0),"-")</f>
        <v>21.47</v>
      </c>
      <c r="K194" s="23" t="str">
        <f t="shared" si="8"/>
        <v>DIFERENTE</v>
      </c>
    </row>
    <row r="195" spans="1:11" x14ac:dyDescent="0.25">
      <c r="A195" s="9" t="str">
        <f t="shared" si="6"/>
        <v>Educação EmpreendedoraPG_Atendimento a estudantes em soluções de Educação Empreendedora - Número - Obter</v>
      </c>
      <c r="B195" s="9" t="str">
        <f t="shared" si="7"/>
        <v>Educação EmpreendedoraPG_Atendimento a estudantes em soluções de Educação Empreendedora - Número - ObterDF</v>
      </c>
      <c r="C195" s="9" t="s">
        <v>135</v>
      </c>
      <c r="D195" s="9" t="s">
        <v>476</v>
      </c>
      <c r="E195" s="9" t="s">
        <v>32</v>
      </c>
      <c r="F195" s="9" t="s">
        <v>412</v>
      </c>
      <c r="G195" s="28">
        <v>63317</v>
      </c>
      <c r="H195" s="28">
        <v>296072</v>
      </c>
      <c r="I195" s="23" t="str">
        <f>IFERROR(VLOOKUP(A195,'INDICADORES CUBO AGIR'!$I$2:$L$23,4,0),"NÃO")</f>
        <v>SIM</v>
      </c>
      <c r="J195" s="9">
        <f>IFERROR(VLOOKUP(B195,'Valores Boletim'!$A$2:$G$7668,7,0),"-")</f>
        <v>296276</v>
      </c>
      <c r="K195" s="23" t="str">
        <f t="shared" si="8"/>
        <v>DIFERENTE</v>
      </c>
    </row>
    <row r="196" spans="1:11" x14ac:dyDescent="0.25">
      <c r="A196" s="9" t="str">
        <f t="shared" si="6"/>
        <v>Educação EmpreendedoraPG_Escolas com projeto Escola Empreendedora implementado - Número - Obter</v>
      </c>
      <c r="B196" s="9" t="str">
        <f t="shared" si="7"/>
        <v>Educação EmpreendedoraPG_Escolas com projeto Escola Empreendedora implementado - Número - ObterDF</v>
      </c>
      <c r="C196" s="9" t="s">
        <v>135</v>
      </c>
      <c r="D196" s="9" t="s">
        <v>476</v>
      </c>
      <c r="E196" s="9" t="s">
        <v>33</v>
      </c>
      <c r="F196" s="9" t="s">
        <v>412</v>
      </c>
      <c r="G196" s="28">
        <v>5</v>
      </c>
      <c r="H196" s="28">
        <v>5</v>
      </c>
      <c r="I196" s="23" t="str">
        <f>IFERROR(VLOOKUP(A196,'INDICADORES CUBO AGIR'!$I$2:$L$23,4,0),"NÃO")</f>
        <v>NÃO</v>
      </c>
      <c r="J196" s="9" t="str">
        <f>IFERROR(VLOOKUP(B196,'Valores Boletim'!$A$2:$G$7668,7,0),"-")</f>
        <v>-</v>
      </c>
      <c r="K196" s="23" t="str">
        <f t="shared" si="8"/>
        <v>-</v>
      </c>
    </row>
    <row r="197" spans="1:11" x14ac:dyDescent="0.25">
      <c r="A197" s="9" t="str">
        <f t="shared" si="6"/>
        <v>Educação EmpreendedoraPG_Professores atendidos em soluções de Educação Empreendedora - professores - Obter</v>
      </c>
      <c r="B197" s="9" t="str">
        <f t="shared" si="7"/>
        <v>Educação EmpreendedoraPG_Professores atendidos em soluções de Educação Empreendedora - professores - ObterDF</v>
      </c>
      <c r="C197" s="9" t="s">
        <v>135</v>
      </c>
      <c r="D197" s="9" t="s">
        <v>476</v>
      </c>
      <c r="E197" s="9" t="s">
        <v>34</v>
      </c>
      <c r="F197" s="9" t="s">
        <v>412</v>
      </c>
      <c r="G197" s="28">
        <v>4500</v>
      </c>
      <c r="H197" s="28">
        <v>13598</v>
      </c>
      <c r="I197" s="23" t="str">
        <f>IFERROR(VLOOKUP(A197,'INDICADORES CUBO AGIR'!$I$2:$L$23,4,0),"NÃO")</f>
        <v>SIM</v>
      </c>
      <c r="J197" s="9">
        <f>IFERROR(VLOOKUP(B197,'Valores Boletim'!$A$2:$G$7668,7,0),"-")</f>
        <v>13598</v>
      </c>
      <c r="K197" s="23" t="str">
        <f t="shared" si="8"/>
        <v>IGUAL</v>
      </c>
    </row>
    <row r="198" spans="1:11" x14ac:dyDescent="0.25">
      <c r="A198" s="9" t="str">
        <f t="shared" si="6"/>
        <v>Educação EmpreendedoraPG_Recomendação (NPS) - Professores - pontos - Obter</v>
      </c>
      <c r="B198" s="9" t="str">
        <f t="shared" si="7"/>
        <v>Educação EmpreendedoraPG_Recomendação (NPS) - Professores - pontos - ObterDF</v>
      </c>
      <c r="C198" s="9" t="s">
        <v>135</v>
      </c>
      <c r="D198" s="9" t="s">
        <v>476</v>
      </c>
      <c r="E198" s="9" t="s">
        <v>35</v>
      </c>
      <c r="F198" s="9" t="s">
        <v>412</v>
      </c>
      <c r="G198" s="28">
        <v>70</v>
      </c>
      <c r="H198" s="28">
        <v>79</v>
      </c>
      <c r="I198" s="23" t="str">
        <f>IFERROR(VLOOKUP(A198,'INDICADORES CUBO AGIR'!$I$2:$L$23,4,0),"NÃO")</f>
        <v>SIM</v>
      </c>
      <c r="J198" s="9">
        <f>IFERROR(VLOOKUP(B198,'Valores Boletim'!$A$2:$G$7668,7,0),"-")</f>
        <v>79.2</v>
      </c>
      <c r="K198" s="23" t="str">
        <f t="shared" si="8"/>
        <v>DIFERENTE</v>
      </c>
    </row>
    <row r="199" spans="1:11" x14ac:dyDescent="0.25">
      <c r="A199" s="9" t="str">
        <f t="shared" si="6"/>
        <v>Gestão da Marca SebraePG_Imagem junto à Sociedade - Pontos (0 a 10) - Obter</v>
      </c>
      <c r="B199" s="9" t="str">
        <f t="shared" si="7"/>
        <v>Gestão da Marca SebraePG_Imagem junto à Sociedade - Pontos (0 a 10) - ObterDF</v>
      </c>
      <c r="C199" s="9" t="s">
        <v>136</v>
      </c>
      <c r="D199" s="9" t="s">
        <v>475</v>
      </c>
      <c r="E199" s="9" t="s">
        <v>30</v>
      </c>
      <c r="F199" s="9" t="s">
        <v>412</v>
      </c>
      <c r="G199" s="28">
        <v>8.1</v>
      </c>
      <c r="H199" s="28">
        <v>8.5</v>
      </c>
      <c r="I199" s="23" t="str">
        <f>IFERROR(VLOOKUP(A199,'INDICADORES CUBO AGIR'!$I$2:$L$23,4,0),"NÃO")</f>
        <v>SIM</v>
      </c>
      <c r="J199" s="9">
        <f>IFERROR(VLOOKUP(B199,'Valores Boletim'!$A$2:$G$7668,7,0),"-")</f>
        <v>8.52</v>
      </c>
      <c r="K199" s="23" t="str">
        <f t="shared" si="8"/>
        <v>DIFERENTE</v>
      </c>
    </row>
    <row r="200" spans="1:11" x14ac:dyDescent="0.25">
      <c r="A200" s="9" t="str">
        <f t="shared" si="6"/>
        <v>Gestão da Marca SebraePG_Imagem junto aos Pequenos Negócios - Pontos (0 a 10) - Obter</v>
      </c>
      <c r="B200" s="9" t="str">
        <f t="shared" si="7"/>
        <v>Gestão da Marca SebraePG_Imagem junto aos Pequenos Negócios - Pontos (0 a 10) - ObterDF</v>
      </c>
      <c r="C200" s="9" t="s">
        <v>136</v>
      </c>
      <c r="D200" s="9" t="s">
        <v>475</v>
      </c>
      <c r="E200" s="9" t="s">
        <v>31</v>
      </c>
      <c r="F200" s="9" t="s">
        <v>412</v>
      </c>
      <c r="G200" s="28">
        <v>8.8000000000000007</v>
      </c>
      <c r="H200" s="28">
        <v>8.6999999999999993</v>
      </c>
      <c r="I200" s="23" t="str">
        <f>IFERROR(VLOOKUP(A200,'INDICADORES CUBO AGIR'!$I$2:$L$23,4,0),"NÃO")</f>
        <v>SIM</v>
      </c>
      <c r="J200" s="9">
        <f>IFERROR(VLOOKUP(B200,'Valores Boletim'!$A$2:$G$7668,7,0),"-")</f>
        <v>8.73</v>
      </c>
      <c r="K200" s="23" t="str">
        <f t="shared" si="8"/>
        <v>DIFERENTE</v>
      </c>
    </row>
    <row r="201" spans="1:11" x14ac:dyDescent="0.25">
      <c r="A201" s="9" t="str">
        <f t="shared" si="6"/>
        <v>Sebrae + FinançasPG_Clientes com garantia do Fampe assistidos na fase pós-crédito - % - Obter</v>
      </c>
      <c r="B201" s="9" t="str">
        <f t="shared" si="7"/>
        <v>Sebrae + FinançasPG_Clientes com garantia do Fampe assistidos na fase pós-crédito - % - ObterDF</v>
      </c>
      <c r="C201" s="9" t="s">
        <v>137</v>
      </c>
      <c r="D201" s="9" t="s">
        <v>477</v>
      </c>
      <c r="E201" s="9" t="s">
        <v>71</v>
      </c>
      <c r="F201" s="9" t="s">
        <v>412</v>
      </c>
      <c r="G201" s="28">
        <v>80</v>
      </c>
      <c r="H201" s="28">
        <v>83.51</v>
      </c>
      <c r="I201" s="23" t="str">
        <f>IFERROR(VLOOKUP(A201,'INDICADORES CUBO AGIR'!$I$2:$L$23,4,0),"NÃO")</f>
        <v>SIM</v>
      </c>
      <c r="J201" s="9">
        <f>IFERROR(VLOOKUP(B201,'Valores Boletim'!$A$2:$G$7668,7,0),"-")</f>
        <v>83.51</v>
      </c>
      <c r="K201" s="23" t="str">
        <f t="shared" si="8"/>
        <v>IGUAL</v>
      </c>
    </row>
    <row r="202" spans="1:11" x14ac:dyDescent="0.25">
      <c r="A202" s="9" t="str">
        <f t="shared" si="6"/>
        <v>Brasil + InovadorPG_Inovação e Modernização - % - Obter</v>
      </c>
      <c r="B202" s="9" t="str">
        <f t="shared" si="7"/>
        <v>Brasil + InovadorPG_Inovação e Modernização - % - ObterDF</v>
      </c>
      <c r="C202" s="9" t="s">
        <v>138</v>
      </c>
      <c r="D202" s="9" t="s">
        <v>472</v>
      </c>
      <c r="E202" s="9" t="s">
        <v>23</v>
      </c>
      <c r="F202" s="9" t="s">
        <v>412</v>
      </c>
      <c r="G202" s="28">
        <v>70</v>
      </c>
      <c r="H202" s="28">
        <v>0</v>
      </c>
      <c r="I202" s="23" t="str">
        <f>IFERROR(VLOOKUP(A202,'INDICADORES CUBO AGIR'!$I$2:$L$23,4,0),"NÃO")</f>
        <v>NÃO</v>
      </c>
      <c r="J202" s="9" t="str">
        <f>IFERROR(VLOOKUP(B202,'Valores Boletim'!$A$2:$G$7668,7,0),"-")</f>
        <v>-</v>
      </c>
      <c r="K202" s="23" t="str">
        <f t="shared" si="8"/>
        <v>-</v>
      </c>
    </row>
    <row r="203" spans="1:11" x14ac:dyDescent="0.25">
      <c r="A203" s="9" t="str">
        <f t="shared" si="6"/>
        <v>Brasil + InovadorPG_Municípios com ecossistemas de inovação mapeados - Número - Obter</v>
      </c>
      <c r="B203" s="9" t="str">
        <f t="shared" si="7"/>
        <v>Brasil + InovadorPG_Municípios com ecossistemas de inovação mapeados - Número - ObterDF</v>
      </c>
      <c r="C203" s="9" t="s">
        <v>138</v>
      </c>
      <c r="D203" s="9" t="s">
        <v>472</v>
      </c>
      <c r="E203" s="9" t="s">
        <v>24</v>
      </c>
      <c r="F203" s="9" t="s">
        <v>412</v>
      </c>
      <c r="G203" s="28">
        <v>1</v>
      </c>
      <c r="H203" s="28">
        <v>1</v>
      </c>
      <c r="I203" s="23" t="str">
        <f>IFERROR(VLOOKUP(A203,'INDICADORES CUBO AGIR'!$I$2:$L$23,4,0),"NÃO")</f>
        <v>NÃO</v>
      </c>
      <c r="J203" s="9" t="str">
        <f>IFERROR(VLOOKUP(B203,'Valores Boletim'!$A$2:$G$7668,7,0),"-")</f>
        <v>-</v>
      </c>
      <c r="K203" s="23" t="str">
        <f t="shared" si="8"/>
        <v>-</v>
      </c>
    </row>
    <row r="204" spans="1:11" x14ac:dyDescent="0.25">
      <c r="A204" s="9" t="str">
        <f t="shared" si="6"/>
        <v>Brasil + InovadorPG_Pequenos Negócios atendidos com solução de Inovação - Número - Obter</v>
      </c>
      <c r="B204" s="9" t="str">
        <f t="shared" si="7"/>
        <v>Brasil + InovadorPG_Pequenos Negócios atendidos com solução de Inovação - Número - ObterDF</v>
      </c>
      <c r="C204" s="9" t="s">
        <v>138</v>
      </c>
      <c r="D204" s="9" t="s">
        <v>472</v>
      </c>
      <c r="E204" s="9" t="s">
        <v>25</v>
      </c>
      <c r="F204" s="9" t="s">
        <v>412</v>
      </c>
      <c r="G204" s="28">
        <v>15400</v>
      </c>
      <c r="H204" s="28">
        <v>18939</v>
      </c>
      <c r="I204" s="23" t="str">
        <f>IFERROR(VLOOKUP(A204,'INDICADORES CUBO AGIR'!$I$2:$L$23,4,0),"NÃO")</f>
        <v>SIM</v>
      </c>
      <c r="J204" s="9">
        <f>IFERROR(VLOOKUP(B204,'Valores Boletim'!$A$2:$G$7668,7,0),"-")</f>
        <v>18939</v>
      </c>
      <c r="K204" s="23" t="str">
        <f t="shared" si="8"/>
        <v>IGUAL</v>
      </c>
    </row>
    <row r="205" spans="1:11" x14ac:dyDescent="0.25">
      <c r="A205" s="9" t="str">
        <f t="shared" ref="A205:A268" si="9">CONCATENATE(D205,E205)</f>
        <v>Brasil + CompetitivoPG_Produtividade do Trabalho - % - Aumentar</v>
      </c>
      <c r="B205" s="9" t="str">
        <f t="shared" ref="B205:B268" si="10">CONCATENATE(D205,E205,IF(F205="NA","SISTEMA SEBRAE",F205))</f>
        <v>Brasil + CompetitivoPG_Produtividade do Trabalho - % - AumentarDF</v>
      </c>
      <c r="C205" s="9" t="s">
        <v>139</v>
      </c>
      <c r="D205" s="9" t="s">
        <v>478</v>
      </c>
      <c r="E205" s="9" t="s">
        <v>27</v>
      </c>
      <c r="F205" s="9" t="s">
        <v>412</v>
      </c>
      <c r="G205" s="28">
        <v>6</v>
      </c>
      <c r="H205" s="28">
        <v>20.41</v>
      </c>
      <c r="I205" s="23" t="str">
        <f>IFERROR(VLOOKUP(A205,'INDICADORES CUBO AGIR'!$I$2:$L$23,4,0),"NÃO")</f>
        <v>SIM</v>
      </c>
      <c r="J205" s="9">
        <f>IFERROR(VLOOKUP(B205,'Valores Boletim'!$A$2:$G$7668,7,0),"-")</f>
        <v>22.7</v>
      </c>
      <c r="K205" s="23" t="str">
        <f t="shared" ref="K205:K268" si="11">IF(I205="SIM",IF(J205=H205,"IGUAL","DIFERENTE"),"-")</f>
        <v>DIFERENTE</v>
      </c>
    </row>
    <row r="206" spans="1:11" x14ac:dyDescent="0.25">
      <c r="A206" s="9" t="str">
        <f t="shared" si="9"/>
        <v>Brasil + CompetitivoPG_Taxa de Alcance - Faturamento - % - Obter</v>
      </c>
      <c r="B206" s="9" t="str">
        <f t="shared" si="10"/>
        <v>Brasil + CompetitivoPG_Taxa de Alcance - Faturamento - % - ObterDF</v>
      </c>
      <c r="C206" s="9" t="s">
        <v>139</v>
      </c>
      <c r="D206" s="9" t="s">
        <v>478</v>
      </c>
      <c r="E206" s="9" t="s">
        <v>28</v>
      </c>
      <c r="F206" s="9" t="s">
        <v>412</v>
      </c>
      <c r="G206" s="28">
        <v>80</v>
      </c>
      <c r="H206" s="28">
        <v>100</v>
      </c>
      <c r="I206" s="23" t="str">
        <f>IFERROR(VLOOKUP(A206,'INDICADORES CUBO AGIR'!$I$2:$L$23,4,0),"NÃO")</f>
        <v>SIM</v>
      </c>
      <c r="J206" s="9">
        <f>IFERROR(VLOOKUP(B206,'Valores Boletim'!$A$2:$G$7668,7,0),"-")</f>
        <v>100</v>
      </c>
      <c r="K206" s="23" t="str">
        <f t="shared" si="11"/>
        <v>IGUAL</v>
      </c>
    </row>
    <row r="207" spans="1:11" x14ac:dyDescent="0.25">
      <c r="A207" s="9" t="str">
        <f t="shared" si="9"/>
        <v>Cliente em FocoPG_Atendimento por cliente - Número - Obter</v>
      </c>
      <c r="B207" s="9" t="str">
        <f t="shared" si="10"/>
        <v>Cliente em FocoPG_Atendimento por cliente - Número - ObterDF</v>
      </c>
      <c r="C207" s="9" t="s">
        <v>140</v>
      </c>
      <c r="D207" s="9" t="s">
        <v>471</v>
      </c>
      <c r="E207" s="9" t="s">
        <v>18</v>
      </c>
      <c r="F207" s="9" t="s">
        <v>412</v>
      </c>
      <c r="G207" s="28">
        <v>1.7</v>
      </c>
      <c r="H207" s="28">
        <v>2.69</v>
      </c>
      <c r="I207" s="23" t="str">
        <f>IFERROR(VLOOKUP(A207,'INDICADORES CUBO AGIR'!$I$2:$L$23,4,0),"NÃO")</f>
        <v>SIM</v>
      </c>
      <c r="J207" s="9">
        <f>IFERROR(VLOOKUP(B207,'Valores Boletim'!$A$2:$G$7668,7,0),"-")</f>
        <v>2.0648236579999999</v>
      </c>
      <c r="K207" s="23" t="str">
        <f t="shared" si="11"/>
        <v>DIFERENTE</v>
      </c>
    </row>
    <row r="208" spans="1:11" x14ac:dyDescent="0.25">
      <c r="A208" s="9" t="str">
        <f t="shared" si="9"/>
        <v>Cliente em FocoPG_Clientes atendidos por serviços digitais - Número - Obter</v>
      </c>
      <c r="B208" s="9" t="str">
        <f t="shared" si="10"/>
        <v>Cliente em FocoPG_Clientes atendidos por serviços digitais - Número - ObterDF</v>
      </c>
      <c r="C208" s="9" t="s">
        <v>140</v>
      </c>
      <c r="D208" s="9" t="s">
        <v>471</v>
      </c>
      <c r="E208" s="9" t="s">
        <v>19</v>
      </c>
      <c r="F208" s="9" t="s">
        <v>412</v>
      </c>
      <c r="G208" s="28">
        <v>140000</v>
      </c>
      <c r="H208" s="28">
        <v>151399</v>
      </c>
      <c r="I208" s="23" t="str">
        <f>IFERROR(VLOOKUP(A208,'INDICADORES CUBO AGIR'!$I$2:$L$23,4,0),"NÃO")</f>
        <v>SIM</v>
      </c>
      <c r="J208" s="9">
        <f>IFERROR(VLOOKUP(B208,'Valores Boletim'!$A$2:$G$7668,7,0),"-")</f>
        <v>136489</v>
      </c>
      <c r="K208" s="23" t="str">
        <f t="shared" si="11"/>
        <v>DIFERENTE</v>
      </c>
    </row>
    <row r="209" spans="1:11" x14ac:dyDescent="0.25">
      <c r="A209" s="9" t="str">
        <f t="shared" si="9"/>
        <v>Cliente em FocoPG_Cobertura do Atendimento (microempresas e empresas de pequeno porte) - % - Obter</v>
      </c>
      <c r="B209" s="9" t="str">
        <f t="shared" si="10"/>
        <v>Cliente em FocoPG_Cobertura do Atendimento (microempresas e empresas de pequeno porte) - % - ObterDF</v>
      </c>
      <c r="C209" s="9" t="s">
        <v>140</v>
      </c>
      <c r="D209" s="9" t="s">
        <v>471</v>
      </c>
      <c r="E209" s="9" t="s">
        <v>20</v>
      </c>
      <c r="F209" s="9" t="s">
        <v>412</v>
      </c>
      <c r="G209" s="28">
        <v>29</v>
      </c>
      <c r="H209" s="28">
        <v>31.79</v>
      </c>
      <c r="I209" s="23" t="str">
        <f>IFERROR(VLOOKUP(A209,'INDICADORES CUBO AGIR'!$I$2:$L$23,4,0),"NÃO")</f>
        <v>SIM</v>
      </c>
      <c r="J209" s="9">
        <f>IFERROR(VLOOKUP(B209,'Valores Boletim'!$A$2:$G$7668,7,0),"-")</f>
        <v>29.59</v>
      </c>
      <c r="K209" s="23" t="str">
        <f t="shared" si="11"/>
        <v>DIFERENTE</v>
      </c>
    </row>
    <row r="210" spans="1:11" x14ac:dyDescent="0.25">
      <c r="A210" s="9" t="str">
        <f t="shared" si="9"/>
        <v>Cliente em FocoPG_Pequenos Negócios Atendidos - Número - Obter</v>
      </c>
      <c r="B210" s="9" t="str">
        <f t="shared" si="10"/>
        <v>Cliente em FocoPG_Pequenos Negócios Atendidos - Número - ObterDF</v>
      </c>
      <c r="C210" s="9" t="s">
        <v>140</v>
      </c>
      <c r="D210" s="9" t="s">
        <v>471</v>
      </c>
      <c r="E210" s="9" t="s">
        <v>21</v>
      </c>
      <c r="F210" s="9" t="s">
        <v>412</v>
      </c>
      <c r="G210" s="28">
        <v>79618</v>
      </c>
      <c r="H210" s="28">
        <v>92385</v>
      </c>
      <c r="I210" s="23" t="str">
        <f>IFERROR(VLOOKUP(A210,'INDICADORES CUBO AGIR'!$I$2:$L$23,4,0),"NÃO")</f>
        <v>SIM</v>
      </c>
      <c r="J210" s="9">
        <f>IFERROR(VLOOKUP(B210,'Valores Boletim'!$A$2:$G$7668,7,0),"-")</f>
        <v>87253</v>
      </c>
      <c r="K210" s="23" t="str">
        <f t="shared" si="11"/>
        <v>DIFERENTE</v>
      </c>
    </row>
    <row r="211" spans="1:11" x14ac:dyDescent="0.25">
      <c r="A211" s="9" t="str">
        <f t="shared" si="9"/>
        <v>Cliente em FocoPG_Recomendação (NPS) - pontos - Obter</v>
      </c>
      <c r="B211" s="9" t="str">
        <f t="shared" si="10"/>
        <v>Cliente em FocoPG_Recomendação (NPS) - pontos - ObterDF</v>
      </c>
      <c r="C211" s="9" t="s">
        <v>140</v>
      </c>
      <c r="D211" s="9" t="s">
        <v>471</v>
      </c>
      <c r="E211" s="9" t="s">
        <v>22</v>
      </c>
      <c r="F211" s="9" t="s">
        <v>412</v>
      </c>
      <c r="G211" s="28">
        <v>75</v>
      </c>
      <c r="H211" s="28">
        <v>81.150000000000006</v>
      </c>
      <c r="I211" s="23" t="str">
        <f>IFERROR(VLOOKUP(A211,'INDICADORES CUBO AGIR'!$I$2:$L$23,4,0),"NÃO")</f>
        <v>NÃO</v>
      </c>
      <c r="J211" s="9" t="str">
        <f>IFERROR(VLOOKUP(B211,'Valores Boletim'!$A$2:$G$7668,7,0),"-")</f>
        <v>-</v>
      </c>
      <c r="K211" s="23" t="str">
        <f t="shared" si="11"/>
        <v>-</v>
      </c>
    </row>
    <row r="212" spans="1:11" x14ac:dyDescent="0.25">
      <c r="A212" s="9" t="str">
        <f t="shared" si="9"/>
        <v>Inteligência de DadosPG_Índice Gartner de Data &amp; Analytics - Pontos (1 a 5) - Aumentar</v>
      </c>
      <c r="B212" s="9" t="str">
        <f t="shared" si="10"/>
        <v>Inteligência de DadosPG_Índice Gartner de Data &amp; Analytics - Pontos (1 a 5) - AumentarDF</v>
      </c>
      <c r="C212" s="9" t="s">
        <v>141</v>
      </c>
      <c r="D212" s="9" t="s">
        <v>479</v>
      </c>
      <c r="E212" s="9" t="s">
        <v>26</v>
      </c>
      <c r="F212" s="9" t="s">
        <v>412</v>
      </c>
      <c r="G212" s="28">
        <v>3.1</v>
      </c>
      <c r="H212" s="28">
        <v>1.92</v>
      </c>
      <c r="I212" s="23" t="str">
        <f>IFERROR(VLOOKUP(A212,'INDICADORES CUBO AGIR'!$I$2:$L$23,4,0),"NÃO")</f>
        <v>SIM</v>
      </c>
      <c r="J212" s="9">
        <f>IFERROR(VLOOKUP(B212,'Valores Boletim'!$A$2:$G$7668,7,0),"-")</f>
        <v>1.92</v>
      </c>
      <c r="K212" s="23" t="str">
        <f t="shared" si="11"/>
        <v>IGUAL</v>
      </c>
    </row>
    <row r="213" spans="1:11" x14ac:dyDescent="0.25">
      <c r="A213" s="9" t="str">
        <f t="shared" si="9"/>
        <v>Portfólio em RedePG_Aplicabilidade - Pontos (0 a 10) - Obter</v>
      </c>
      <c r="B213" s="9" t="str">
        <f t="shared" si="10"/>
        <v>Portfólio em RedePG_Aplicabilidade - Pontos (0 a 10) - ObterDF</v>
      </c>
      <c r="C213" s="9" t="s">
        <v>142</v>
      </c>
      <c r="D213" s="9" t="s">
        <v>474</v>
      </c>
      <c r="E213" s="9" t="s">
        <v>57</v>
      </c>
      <c r="F213" s="9" t="s">
        <v>412</v>
      </c>
      <c r="G213" s="28">
        <v>7.6</v>
      </c>
      <c r="H213" s="28">
        <v>7.5</v>
      </c>
      <c r="I213" s="23" t="str">
        <f>IFERROR(VLOOKUP(A213,'INDICADORES CUBO AGIR'!$I$2:$L$23,4,0),"NÃO")</f>
        <v>SIM</v>
      </c>
      <c r="J213" s="9">
        <f>IFERROR(VLOOKUP(B213,'Valores Boletim'!$A$2:$G$7668,7,0),"-")</f>
        <v>7.7</v>
      </c>
      <c r="K213" s="23" t="str">
        <f t="shared" si="11"/>
        <v>DIFERENTE</v>
      </c>
    </row>
    <row r="214" spans="1:11" x14ac:dyDescent="0.25">
      <c r="A214" s="9" t="str">
        <f t="shared" si="9"/>
        <v>Portfólio em RedePG_Efetividade - Pontos (0 a 10) - Obter</v>
      </c>
      <c r="B214" s="9" t="str">
        <f t="shared" si="10"/>
        <v>Portfólio em RedePG_Efetividade - Pontos (0 a 10) - ObterDF</v>
      </c>
      <c r="C214" s="9" t="s">
        <v>142</v>
      </c>
      <c r="D214" s="9" t="s">
        <v>474</v>
      </c>
      <c r="E214" s="9" t="s">
        <v>58</v>
      </c>
      <c r="F214" s="9" t="s">
        <v>412</v>
      </c>
      <c r="G214" s="28">
        <v>7.6</v>
      </c>
      <c r="H214" s="28">
        <v>7.6</v>
      </c>
      <c r="I214" s="23" t="str">
        <f>IFERROR(VLOOKUP(A214,'INDICADORES CUBO AGIR'!$I$2:$L$23,4,0),"NÃO")</f>
        <v>SIM</v>
      </c>
      <c r="J214" s="9">
        <f>IFERROR(VLOOKUP(B214,'Valores Boletim'!$A$2:$G$7668,7,0),"-")</f>
        <v>8</v>
      </c>
      <c r="K214" s="23" t="str">
        <f t="shared" si="11"/>
        <v>DIFERENTE</v>
      </c>
    </row>
    <row r="215" spans="1:11" x14ac:dyDescent="0.25">
      <c r="A215" s="9" t="str">
        <f t="shared" si="9"/>
        <v>Portfólio em RedePG_NPS (Net Promoter Score) de Produto ou Serviço - pontos - Obter</v>
      </c>
      <c r="B215" s="9" t="str">
        <f t="shared" si="10"/>
        <v>Portfólio em RedePG_NPS (Net Promoter Score) de Produto ou Serviço - pontos - ObterDF</v>
      </c>
      <c r="C215" s="9" t="s">
        <v>142</v>
      </c>
      <c r="D215" s="9" t="s">
        <v>474</v>
      </c>
      <c r="E215" s="9" t="s">
        <v>59</v>
      </c>
      <c r="F215" s="9" t="s">
        <v>412</v>
      </c>
      <c r="G215" s="28">
        <v>70</v>
      </c>
      <c r="H215" s="28">
        <v>0</v>
      </c>
      <c r="I215" s="23" t="str">
        <f>IFERROR(VLOOKUP(A215,'INDICADORES CUBO AGIR'!$I$2:$L$23,4,0),"NÃO")</f>
        <v>NÃO</v>
      </c>
      <c r="J215" s="9" t="str">
        <f>IFERROR(VLOOKUP(B215,'Valores Boletim'!$A$2:$G$7668,7,0),"-")</f>
        <v>-</v>
      </c>
      <c r="K215" s="23" t="str">
        <f t="shared" si="11"/>
        <v>-</v>
      </c>
    </row>
    <row r="216" spans="1:11" x14ac:dyDescent="0.25">
      <c r="A216" s="9" t="str">
        <f t="shared" si="9"/>
        <v>PROGRAMA NACIONAL - Sebrae + ReceitasPG_Geração de Receita Própria - % - Obter</v>
      </c>
      <c r="B216" s="9" t="str">
        <f t="shared" si="10"/>
        <v>PROGRAMA NACIONAL - Sebrae + ReceitasPG_Geração de Receita Própria - % - ObterDF</v>
      </c>
      <c r="C216" s="9" t="s">
        <v>143</v>
      </c>
      <c r="D216" s="9" t="s">
        <v>41</v>
      </c>
      <c r="E216" s="9" t="s">
        <v>29</v>
      </c>
      <c r="F216" s="9" t="s">
        <v>412</v>
      </c>
      <c r="G216" s="28">
        <v>8</v>
      </c>
      <c r="H216" s="28">
        <v>11.11</v>
      </c>
      <c r="I216" s="23" t="str">
        <f>IFERROR(VLOOKUP(A216,'INDICADORES CUBO AGIR'!$I$2:$L$23,4,0),"NÃO")</f>
        <v>SIM</v>
      </c>
      <c r="J216" s="9">
        <f>IFERROR(VLOOKUP(B216,'Valores Boletim'!$A$2:$G$7668,7,0),"-")</f>
        <v>11.11</v>
      </c>
      <c r="K216" s="23" t="str">
        <f t="shared" si="11"/>
        <v>IGUAL</v>
      </c>
    </row>
    <row r="217" spans="1:11" x14ac:dyDescent="0.25">
      <c r="A217" s="9" t="str">
        <f t="shared" si="9"/>
        <v>Brasil + CompetitivoPG_Pequenos Negócios Atendidos - Número - Obter</v>
      </c>
      <c r="B217" s="9" t="str">
        <f t="shared" si="10"/>
        <v>Brasil + CompetitivoPG_Pequenos Negócios Atendidos - Número - ObterES</v>
      </c>
      <c r="C217" s="9" t="s">
        <v>144</v>
      </c>
      <c r="D217" s="9" t="s">
        <v>478</v>
      </c>
      <c r="E217" s="9" t="s">
        <v>21</v>
      </c>
      <c r="F217" s="9" t="s">
        <v>413</v>
      </c>
      <c r="G217" s="28">
        <v>1220</v>
      </c>
      <c r="H217" s="28">
        <v>1163</v>
      </c>
      <c r="I217" s="23" t="str">
        <f>IFERROR(VLOOKUP(A217,'INDICADORES CUBO AGIR'!$I$2:$L$23,4,0),"NÃO")</f>
        <v>NÃO</v>
      </c>
      <c r="J217" s="9" t="str">
        <f>IFERROR(VLOOKUP(B217,'Valores Boletim'!$A$2:$G$7668,7,0),"-")</f>
        <v>-</v>
      </c>
      <c r="K217" s="23" t="str">
        <f t="shared" si="11"/>
        <v>-</v>
      </c>
    </row>
    <row r="218" spans="1:11" x14ac:dyDescent="0.25">
      <c r="A218" s="9" t="str">
        <f t="shared" si="9"/>
        <v>Brasil + CompetitivoPG_Produtividade do Trabalho - % - Aumentar</v>
      </c>
      <c r="B218" s="9" t="str">
        <f t="shared" si="10"/>
        <v>Brasil + CompetitivoPG_Produtividade do Trabalho - % - AumentarES</v>
      </c>
      <c r="C218" s="9" t="s">
        <v>144</v>
      </c>
      <c r="D218" s="9" t="s">
        <v>478</v>
      </c>
      <c r="E218" s="9" t="s">
        <v>27</v>
      </c>
      <c r="F218" s="9" t="s">
        <v>413</v>
      </c>
      <c r="G218" s="28">
        <v>10</v>
      </c>
      <c r="H218" s="28">
        <v>11.8</v>
      </c>
      <c r="I218" s="23" t="str">
        <f>IFERROR(VLOOKUP(A218,'INDICADORES CUBO AGIR'!$I$2:$L$23,4,0),"NÃO")</f>
        <v>SIM</v>
      </c>
      <c r="J218" s="9">
        <f>IFERROR(VLOOKUP(B218,'Valores Boletim'!$A$2:$G$7668,7,0),"-")</f>
        <v>11.8</v>
      </c>
      <c r="K218" s="23" t="str">
        <f t="shared" si="11"/>
        <v>IGUAL</v>
      </c>
    </row>
    <row r="219" spans="1:11" x14ac:dyDescent="0.25">
      <c r="A219" s="9" t="str">
        <f t="shared" si="9"/>
        <v>Brasil + CompetitivoPG_Taxa de Alcance - Faturamento - % - Obter</v>
      </c>
      <c r="B219" s="9" t="str">
        <f t="shared" si="10"/>
        <v>Brasil + CompetitivoPG_Taxa de Alcance - Faturamento - % - ObterES</v>
      </c>
      <c r="C219" s="9" t="s">
        <v>144</v>
      </c>
      <c r="D219" s="9" t="s">
        <v>478</v>
      </c>
      <c r="E219" s="9" t="s">
        <v>28</v>
      </c>
      <c r="F219" s="9" t="s">
        <v>413</v>
      </c>
      <c r="G219" s="28">
        <v>79</v>
      </c>
      <c r="H219" s="28">
        <v>71.42</v>
      </c>
      <c r="I219" s="23" t="str">
        <f>IFERROR(VLOOKUP(A219,'INDICADORES CUBO AGIR'!$I$2:$L$23,4,0),"NÃO")</f>
        <v>SIM</v>
      </c>
      <c r="J219" s="9">
        <f>IFERROR(VLOOKUP(B219,'Valores Boletim'!$A$2:$G$7668,7,0),"-")</f>
        <v>71.400000000000006</v>
      </c>
      <c r="K219" s="23" t="str">
        <f t="shared" si="11"/>
        <v>DIFERENTE</v>
      </c>
    </row>
    <row r="220" spans="1:11" x14ac:dyDescent="0.25">
      <c r="A220" s="9" t="str">
        <f t="shared" si="9"/>
        <v>Ambiente de NegóciosPG_Município com presença continuada de técnico residente do Sebrae na microrregião. - Número - Obter</v>
      </c>
      <c r="B220" s="9" t="str">
        <f t="shared" si="10"/>
        <v>Ambiente de NegóciosPG_Município com presença continuada de técnico residente do Sebrae na microrregião. - Número - ObterES</v>
      </c>
      <c r="C220" s="9" t="s">
        <v>145</v>
      </c>
      <c r="D220" s="9" t="s">
        <v>473</v>
      </c>
      <c r="E220" s="9" t="s">
        <v>14</v>
      </c>
      <c r="F220" s="9" t="s">
        <v>413</v>
      </c>
      <c r="G220" s="28">
        <v>10</v>
      </c>
      <c r="H220" s="28">
        <v>10</v>
      </c>
      <c r="I220" s="23" t="str">
        <f>IFERROR(VLOOKUP(A220,'INDICADORES CUBO AGIR'!$I$2:$L$23,4,0),"NÃO")</f>
        <v>NÃO</v>
      </c>
      <c r="J220" s="9" t="str">
        <f>IFERROR(VLOOKUP(B220,'Valores Boletim'!$A$2:$G$7668,7,0),"-")</f>
        <v>-</v>
      </c>
      <c r="K220" s="23" t="str">
        <f t="shared" si="11"/>
        <v>-</v>
      </c>
    </row>
    <row r="221" spans="1:11" x14ac:dyDescent="0.25">
      <c r="A221" s="9" t="str">
        <f t="shared" si="9"/>
        <v>Ambiente de NegóciosPG_Municípios com conjunto de políticas públicas para melhoria do ambiente de negócios implementado - Número - Obter</v>
      </c>
      <c r="B221" s="9" t="str">
        <f t="shared" si="10"/>
        <v>Ambiente de NegóciosPG_Municípios com conjunto de políticas públicas para melhoria do ambiente de negócios implementado - Número - ObterES</v>
      </c>
      <c r="C221" s="9" t="s">
        <v>145</v>
      </c>
      <c r="D221" s="9" t="s">
        <v>473</v>
      </c>
      <c r="E221" s="9" t="s">
        <v>15</v>
      </c>
      <c r="F221" s="9" t="s">
        <v>413</v>
      </c>
      <c r="G221" s="28">
        <v>20</v>
      </c>
      <c r="H221" s="28">
        <v>20</v>
      </c>
      <c r="I221" s="23" t="str">
        <f>IFERROR(VLOOKUP(A221,'INDICADORES CUBO AGIR'!$I$2:$L$23,4,0),"NÃO")</f>
        <v>NÃO</v>
      </c>
      <c r="J221" s="9" t="str">
        <f>IFERROR(VLOOKUP(B221,'Valores Boletim'!$A$2:$G$7668,7,0),"-")</f>
        <v>-</v>
      </c>
      <c r="K221" s="23" t="str">
        <f t="shared" si="11"/>
        <v>-</v>
      </c>
    </row>
    <row r="222" spans="1:11" x14ac:dyDescent="0.25">
      <c r="A222" s="9" t="str">
        <f t="shared" si="9"/>
        <v>Ambiente de NegóciosPG_Municípios com projetos de mobilização e articulação de lideranças implementados - Número - Obter</v>
      </c>
      <c r="B222" s="9" t="str">
        <f t="shared" si="10"/>
        <v>Ambiente de NegóciosPG_Municípios com projetos de mobilização e articulação de lideranças implementados - Número - ObterES</v>
      </c>
      <c r="C222" s="9" t="s">
        <v>145</v>
      </c>
      <c r="D222" s="9" t="s">
        <v>473</v>
      </c>
      <c r="E222" s="9" t="s">
        <v>16</v>
      </c>
      <c r="F222" s="9" t="s">
        <v>413</v>
      </c>
      <c r="G222" s="28">
        <v>20</v>
      </c>
      <c r="H222" s="28">
        <v>33</v>
      </c>
      <c r="I222" s="23" t="str">
        <f>IFERROR(VLOOKUP(A222,'INDICADORES CUBO AGIR'!$I$2:$L$23,4,0),"NÃO")</f>
        <v>NÃO</v>
      </c>
      <c r="J222" s="9" t="str">
        <f>IFERROR(VLOOKUP(B222,'Valores Boletim'!$A$2:$G$7668,7,0),"-")</f>
        <v>-</v>
      </c>
      <c r="K222" s="23" t="str">
        <f t="shared" si="11"/>
        <v>-</v>
      </c>
    </row>
    <row r="223" spans="1:11" x14ac:dyDescent="0.25">
      <c r="A223" s="9" t="str">
        <f t="shared" si="9"/>
        <v>Ambiente de NegóciosPG_Tempo de abertura de empresas - horas - Obter</v>
      </c>
      <c r="B223" s="9" t="str">
        <f t="shared" si="10"/>
        <v>Ambiente de NegóciosPG_Tempo de abertura de empresas - horas - ObterES</v>
      </c>
      <c r="C223" s="9" t="s">
        <v>145</v>
      </c>
      <c r="D223" s="9" t="s">
        <v>473</v>
      </c>
      <c r="E223" s="9" t="s">
        <v>17</v>
      </c>
      <c r="F223" s="9" t="s">
        <v>413</v>
      </c>
      <c r="G223" s="28">
        <v>20</v>
      </c>
      <c r="H223" s="28">
        <v>16.510000000000002</v>
      </c>
      <c r="I223" s="23" t="str">
        <f>IFERROR(VLOOKUP(A223,'INDICADORES CUBO AGIR'!$I$2:$L$23,4,0),"NÃO")</f>
        <v>SIM</v>
      </c>
      <c r="J223" s="9">
        <f>IFERROR(VLOOKUP(B223,'Valores Boletim'!$A$2:$G$7668,7,0),"-")</f>
        <v>16.510000000000002</v>
      </c>
      <c r="K223" s="23" t="str">
        <f t="shared" si="11"/>
        <v>IGUAL</v>
      </c>
    </row>
    <row r="224" spans="1:11" x14ac:dyDescent="0.25">
      <c r="A224" s="9" t="str">
        <f t="shared" si="9"/>
        <v>Gestão Estratégica de PessoasPG_Diagnóstico de Maturidade dos processos de gestão de pessoas - pontos - Obter</v>
      </c>
      <c r="B224" s="9" t="str">
        <f t="shared" si="10"/>
        <v>Gestão Estratégica de PessoasPG_Diagnóstico de Maturidade dos processos de gestão de pessoas - pontos - ObterES</v>
      </c>
      <c r="C224" s="9" t="s">
        <v>146</v>
      </c>
      <c r="D224" s="9" t="s">
        <v>470</v>
      </c>
      <c r="E224" s="9" t="s">
        <v>67</v>
      </c>
      <c r="F224" s="9" t="s">
        <v>413</v>
      </c>
      <c r="G224" s="28">
        <v>3.4</v>
      </c>
      <c r="H224" s="28">
        <v>3.7</v>
      </c>
      <c r="I224" s="23" t="str">
        <f>IFERROR(VLOOKUP(A224,'INDICADORES CUBO AGIR'!$I$2:$L$23,4,0),"NÃO")</f>
        <v>SIM</v>
      </c>
      <c r="J224" s="9">
        <f>IFERROR(VLOOKUP(B224,'Valores Boletim'!$A$2:$G$7668,7,0),"-")</f>
        <v>3.7</v>
      </c>
      <c r="K224" s="23" t="str">
        <f t="shared" si="11"/>
        <v>IGUAL</v>
      </c>
    </row>
    <row r="225" spans="1:11" x14ac:dyDescent="0.25">
      <c r="A225" s="9" t="str">
        <f t="shared" si="9"/>
        <v>Gestão Estratégica de PessoasPG_Grau de implementação do SGP 9.0 no Sistema Sebrae - % - Obter</v>
      </c>
      <c r="B225" s="9" t="str">
        <f t="shared" si="10"/>
        <v>Gestão Estratégica de PessoasPG_Grau de implementação do SGP 9.0 no Sistema Sebrae - % - ObterES</v>
      </c>
      <c r="C225" s="9" t="s">
        <v>146</v>
      </c>
      <c r="D225" s="9" t="s">
        <v>470</v>
      </c>
      <c r="E225" s="9" t="s">
        <v>68</v>
      </c>
      <c r="F225" s="9" t="s">
        <v>413</v>
      </c>
      <c r="G225" s="28">
        <v>77.7</v>
      </c>
      <c r="H225" s="28">
        <v>77.78</v>
      </c>
      <c r="I225" s="23" t="str">
        <f>IFERROR(VLOOKUP(A225,'INDICADORES CUBO AGIR'!$I$2:$L$23,4,0),"NÃO")</f>
        <v>NÃO</v>
      </c>
      <c r="J225" s="9" t="str">
        <f>IFERROR(VLOOKUP(B225,'Valores Boletim'!$A$2:$G$7668,7,0),"-")</f>
        <v>-</v>
      </c>
      <c r="K225" s="23" t="str">
        <f t="shared" si="11"/>
        <v>-</v>
      </c>
    </row>
    <row r="226" spans="1:11" x14ac:dyDescent="0.25">
      <c r="A226" s="9" t="str">
        <f t="shared" si="9"/>
        <v>Cliente em FocoPG_Atendimento por cliente - Número - Obter</v>
      </c>
      <c r="B226" s="9" t="str">
        <f t="shared" si="10"/>
        <v>Cliente em FocoPG_Atendimento por cliente - Número - ObterES</v>
      </c>
      <c r="C226" s="9" t="s">
        <v>147</v>
      </c>
      <c r="D226" s="9" t="s">
        <v>471</v>
      </c>
      <c r="E226" s="9" t="s">
        <v>18</v>
      </c>
      <c r="F226" s="9" t="s">
        <v>413</v>
      </c>
      <c r="G226" s="28">
        <v>1.94</v>
      </c>
      <c r="H226" s="28">
        <v>2.23</v>
      </c>
      <c r="I226" s="23" t="str">
        <f>IFERROR(VLOOKUP(A226,'INDICADORES CUBO AGIR'!$I$2:$L$23,4,0),"NÃO")</f>
        <v>SIM</v>
      </c>
      <c r="J226" s="9">
        <f>IFERROR(VLOOKUP(B226,'Valores Boletim'!$A$2:$G$7668,7,0),"-")</f>
        <v>2.0704321590000001</v>
      </c>
      <c r="K226" s="23" t="str">
        <f t="shared" si="11"/>
        <v>DIFERENTE</v>
      </c>
    </row>
    <row r="227" spans="1:11" x14ac:dyDescent="0.25">
      <c r="A227" s="9" t="str">
        <f t="shared" si="9"/>
        <v>Cliente em FocoPG_Clientes atendidos por serviços digitais - Número - Obter</v>
      </c>
      <c r="B227" s="9" t="str">
        <f t="shared" si="10"/>
        <v>Cliente em FocoPG_Clientes atendidos por serviços digitais - Número - ObterES</v>
      </c>
      <c r="C227" s="9" t="s">
        <v>147</v>
      </c>
      <c r="D227" s="9" t="s">
        <v>471</v>
      </c>
      <c r="E227" s="9" t="s">
        <v>19</v>
      </c>
      <c r="F227" s="9" t="s">
        <v>413</v>
      </c>
      <c r="G227" s="28">
        <v>93600</v>
      </c>
      <c r="H227" s="28">
        <v>99461</v>
      </c>
      <c r="I227" s="23" t="str">
        <f>IFERROR(VLOOKUP(A227,'INDICADORES CUBO AGIR'!$I$2:$L$23,4,0),"NÃO")</f>
        <v>SIM</v>
      </c>
      <c r="J227" s="9">
        <f>IFERROR(VLOOKUP(B227,'Valores Boletim'!$A$2:$G$7668,7,0),"-")</f>
        <v>95474</v>
      </c>
      <c r="K227" s="23" t="str">
        <f t="shared" si="11"/>
        <v>DIFERENTE</v>
      </c>
    </row>
    <row r="228" spans="1:11" x14ac:dyDescent="0.25">
      <c r="A228" s="9" t="str">
        <f t="shared" si="9"/>
        <v>Cliente em FocoPG_Cobertura do Atendimento (microempresas e empresas de pequeno porte) - % - Obter</v>
      </c>
      <c r="B228" s="9" t="str">
        <f t="shared" si="10"/>
        <v>Cliente em FocoPG_Cobertura do Atendimento (microempresas e empresas de pequeno porte) - % - ObterES</v>
      </c>
      <c r="C228" s="9" t="s">
        <v>147</v>
      </c>
      <c r="D228" s="9" t="s">
        <v>471</v>
      </c>
      <c r="E228" s="9" t="s">
        <v>20</v>
      </c>
      <c r="F228" s="9" t="s">
        <v>413</v>
      </c>
      <c r="G228" s="28">
        <v>25</v>
      </c>
      <c r="H228" s="28">
        <v>32.35</v>
      </c>
      <c r="I228" s="23" t="str">
        <f>IFERROR(VLOOKUP(A228,'INDICADORES CUBO AGIR'!$I$2:$L$23,4,0),"NÃO")</f>
        <v>SIM</v>
      </c>
      <c r="J228" s="9">
        <f>IFERROR(VLOOKUP(B228,'Valores Boletim'!$A$2:$G$7668,7,0),"-")</f>
        <v>24.64</v>
      </c>
      <c r="K228" s="23" t="str">
        <f t="shared" si="11"/>
        <v>DIFERENTE</v>
      </c>
    </row>
    <row r="229" spans="1:11" x14ac:dyDescent="0.25">
      <c r="A229" s="9" t="str">
        <f t="shared" si="9"/>
        <v>Cliente em FocoPG_Pequenos Negócios Atendidos - Número - Obter</v>
      </c>
      <c r="B229" s="9" t="str">
        <f t="shared" si="10"/>
        <v>Cliente em FocoPG_Pequenos Negócios Atendidos - Número - ObterES</v>
      </c>
      <c r="C229" s="9" t="s">
        <v>147</v>
      </c>
      <c r="D229" s="9" t="s">
        <v>471</v>
      </c>
      <c r="E229" s="9" t="s">
        <v>21</v>
      </c>
      <c r="F229" s="9" t="s">
        <v>413</v>
      </c>
      <c r="G229" s="28">
        <v>80000</v>
      </c>
      <c r="H229" s="28">
        <v>107408</v>
      </c>
      <c r="I229" s="23" t="str">
        <f>IFERROR(VLOOKUP(A229,'INDICADORES CUBO AGIR'!$I$2:$L$23,4,0),"NÃO")</f>
        <v>SIM</v>
      </c>
      <c r="J229" s="9">
        <f>IFERROR(VLOOKUP(B229,'Valores Boletim'!$A$2:$G$7668,7,0),"-")</f>
        <v>95456</v>
      </c>
      <c r="K229" s="23" t="str">
        <f t="shared" si="11"/>
        <v>DIFERENTE</v>
      </c>
    </row>
    <row r="230" spans="1:11" x14ac:dyDescent="0.25">
      <c r="A230" s="9" t="str">
        <f t="shared" si="9"/>
        <v>Cliente em FocoPG_Recomendação (NPS) - pontos - Obter</v>
      </c>
      <c r="B230" s="9" t="str">
        <f t="shared" si="10"/>
        <v>Cliente em FocoPG_Recomendação (NPS) - pontos - ObterES</v>
      </c>
      <c r="C230" s="9" t="s">
        <v>147</v>
      </c>
      <c r="D230" s="9" t="s">
        <v>471</v>
      </c>
      <c r="E230" s="9" t="s">
        <v>22</v>
      </c>
      <c r="F230" s="9" t="s">
        <v>413</v>
      </c>
      <c r="G230" s="28">
        <v>83</v>
      </c>
      <c r="H230" s="28">
        <v>86</v>
      </c>
      <c r="I230" s="23" t="str">
        <f>IFERROR(VLOOKUP(A230,'INDICADORES CUBO AGIR'!$I$2:$L$23,4,0),"NÃO")</f>
        <v>NÃO</v>
      </c>
      <c r="J230" s="9" t="str">
        <f>IFERROR(VLOOKUP(B230,'Valores Boletim'!$A$2:$G$7668,7,0),"-")</f>
        <v>-</v>
      </c>
      <c r="K230" s="23" t="str">
        <f t="shared" si="11"/>
        <v>-</v>
      </c>
    </row>
    <row r="231" spans="1:11" x14ac:dyDescent="0.25">
      <c r="A231" s="9" t="str">
        <f t="shared" si="9"/>
        <v>Brasil + InovadorPG_Inovação e Modernização - % - Obter</v>
      </c>
      <c r="B231" s="9" t="str">
        <f t="shared" si="10"/>
        <v>Brasil + InovadorPG_Inovação e Modernização - % - ObterES</v>
      </c>
      <c r="C231" s="9" t="s">
        <v>148</v>
      </c>
      <c r="D231" s="9" t="s">
        <v>472</v>
      </c>
      <c r="E231" s="9" t="s">
        <v>23</v>
      </c>
      <c r="F231" s="9" t="s">
        <v>413</v>
      </c>
      <c r="G231" s="28">
        <v>70</v>
      </c>
      <c r="H231" s="28">
        <v>48</v>
      </c>
      <c r="I231" s="23" t="str">
        <f>IFERROR(VLOOKUP(A231,'INDICADORES CUBO AGIR'!$I$2:$L$23,4,0),"NÃO")</f>
        <v>NÃO</v>
      </c>
      <c r="J231" s="9" t="str">
        <f>IFERROR(VLOOKUP(B231,'Valores Boletim'!$A$2:$G$7668,7,0),"-")</f>
        <v>-</v>
      </c>
      <c r="K231" s="23" t="str">
        <f t="shared" si="11"/>
        <v>-</v>
      </c>
    </row>
    <row r="232" spans="1:11" x14ac:dyDescent="0.25">
      <c r="A232" s="9" t="str">
        <f t="shared" si="9"/>
        <v>Brasil + InovadorPG_Municípios com ecossistemas de inovação mapeados - Número - Obter</v>
      </c>
      <c r="B232" s="9" t="str">
        <f t="shared" si="10"/>
        <v>Brasil + InovadorPG_Municípios com ecossistemas de inovação mapeados - Número - ObterES</v>
      </c>
      <c r="C232" s="9" t="s">
        <v>148</v>
      </c>
      <c r="D232" s="9" t="s">
        <v>472</v>
      </c>
      <c r="E232" s="9" t="s">
        <v>24</v>
      </c>
      <c r="F232" s="9" t="s">
        <v>413</v>
      </c>
      <c r="G232" s="28">
        <v>5</v>
      </c>
      <c r="H232" s="28">
        <v>8</v>
      </c>
      <c r="I232" s="23" t="str">
        <f>IFERROR(VLOOKUP(A232,'INDICADORES CUBO AGIR'!$I$2:$L$23,4,0),"NÃO")</f>
        <v>NÃO</v>
      </c>
      <c r="J232" s="9" t="str">
        <f>IFERROR(VLOOKUP(B232,'Valores Boletim'!$A$2:$G$7668,7,0),"-")</f>
        <v>-</v>
      </c>
      <c r="K232" s="23" t="str">
        <f t="shared" si="11"/>
        <v>-</v>
      </c>
    </row>
    <row r="233" spans="1:11" x14ac:dyDescent="0.25">
      <c r="A233" s="9" t="str">
        <f t="shared" si="9"/>
        <v>Brasil + InovadorPG_Pequenos Negócios atendidos com solução de Inovação - Número - Obter</v>
      </c>
      <c r="B233" s="9" t="str">
        <f t="shared" si="10"/>
        <v>Brasil + InovadorPG_Pequenos Negócios atendidos com solução de Inovação - Número - ObterES</v>
      </c>
      <c r="C233" s="9" t="s">
        <v>148</v>
      </c>
      <c r="D233" s="9" t="s">
        <v>472</v>
      </c>
      <c r="E233" s="9" t="s">
        <v>25</v>
      </c>
      <c r="F233" s="9" t="s">
        <v>413</v>
      </c>
      <c r="G233" s="28">
        <v>6710</v>
      </c>
      <c r="H233" s="28">
        <v>9585</v>
      </c>
      <c r="I233" s="23" t="str">
        <f>IFERROR(VLOOKUP(A233,'INDICADORES CUBO AGIR'!$I$2:$L$23,4,0),"NÃO")</f>
        <v>SIM</v>
      </c>
      <c r="J233" s="9">
        <f>IFERROR(VLOOKUP(B233,'Valores Boletim'!$A$2:$G$7668,7,0),"-")</f>
        <v>9585</v>
      </c>
      <c r="K233" s="23" t="str">
        <f t="shared" si="11"/>
        <v>IGUAL</v>
      </c>
    </row>
    <row r="234" spans="1:11" x14ac:dyDescent="0.25">
      <c r="A234" s="9" t="str">
        <f t="shared" si="9"/>
        <v>Gestão da Marca SebraePG_Imagem junto à Sociedade - Pontos (0 a 10) - Obter</v>
      </c>
      <c r="B234" s="9" t="str">
        <f t="shared" si="10"/>
        <v>Gestão da Marca SebraePG_Imagem junto à Sociedade - Pontos (0 a 10) - ObterES</v>
      </c>
      <c r="C234" s="9" t="s">
        <v>149</v>
      </c>
      <c r="D234" s="9" t="s">
        <v>475</v>
      </c>
      <c r="E234" s="9" t="s">
        <v>30</v>
      </c>
      <c r="F234" s="9" t="s">
        <v>413</v>
      </c>
      <c r="G234" s="28">
        <v>8.1</v>
      </c>
      <c r="H234" s="28">
        <v>8.6</v>
      </c>
      <c r="I234" s="23" t="str">
        <f>IFERROR(VLOOKUP(A234,'INDICADORES CUBO AGIR'!$I$2:$L$23,4,0),"NÃO")</f>
        <v>SIM</v>
      </c>
      <c r="J234" s="9">
        <f>IFERROR(VLOOKUP(B234,'Valores Boletim'!$A$2:$G$7668,7,0),"-")</f>
        <v>8.58</v>
      </c>
      <c r="K234" s="23" t="str">
        <f t="shared" si="11"/>
        <v>DIFERENTE</v>
      </c>
    </row>
    <row r="235" spans="1:11" x14ac:dyDescent="0.25">
      <c r="A235" s="9" t="str">
        <f t="shared" si="9"/>
        <v>Gestão da Marca SebraePG_Imagem junto aos Pequenos Negócios - Pontos (0 a 10) - Obter</v>
      </c>
      <c r="B235" s="9" t="str">
        <f t="shared" si="10"/>
        <v>Gestão da Marca SebraePG_Imagem junto aos Pequenos Negócios - Pontos (0 a 10) - ObterES</v>
      </c>
      <c r="C235" s="9" t="s">
        <v>149</v>
      </c>
      <c r="D235" s="9" t="s">
        <v>475</v>
      </c>
      <c r="E235" s="9" t="s">
        <v>31</v>
      </c>
      <c r="F235" s="9" t="s">
        <v>413</v>
      </c>
      <c r="G235" s="28">
        <v>9</v>
      </c>
      <c r="H235" s="28">
        <v>8.8000000000000007</v>
      </c>
      <c r="I235" s="23" t="str">
        <f>IFERROR(VLOOKUP(A235,'INDICADORES CUBO AGIR'!$I$2:$L$23,4,0),"NÃO")</f>
        <v>SIM</v>
      </c>
      <c r="J235" s="9">
        <f>IFERROR(VLOOKUP(B235,'Valores Boletim'!$A$2:$G$7668,7,0),"-")</f>
        <v>8.82</v>
      </c>
      <c r="K235" s="23" t="str">
        <f t="shared" si="11"/>
        <v>DIFERENTE</v>
      </c>
    </row>
    <row r="236" spans="1:11" x14ac:dyDescent="0.25">
      <c r="A236" s="9" t="str">
        <f t="shared" si="9"/>
        <v>Educação EmpreendedoraPG_Atendimento a estudantes em soluções de Educação Empreendedora - Número - Obter</v>
      </c>
      <c r="B236" s="9" t="str">
        <f t="shared" si="10"/>
        <v>Educação EmpreendedoraPG_Atendimento a estudantes em soluções de Educação Empreendedora - Número - ObterES</v>
      </c>
      <c r="C236" s="9" t="s">
        <v>150</v>
      </c>
      <c r="D236" s="9" t="s">
        <v>476</v>
      </c>
      <c r="E236" s="9" t="s">
        <v>32</v>
      </c>
      <c r="F236" s="9" t="s">
        <v>413</v>
      </c>
      <c r="G236" s="28">
        <v>40000</v>
      </c>
      <c r="H236" s="28">
        <v>66242</v>
      </c>
      <c r="I236" s="23" t="str">
        <f>IFERROR(VLOOKUP(A236,'INDICADORES CUBO AGIR'!$I$2:$L$23,4,0),"NÃO")</f>
        <v>SIM</v>
      </c>
      <c r="J236" s="9">
        <f>IFERROR(VLOOKUP(B236,'Valores Boletim'!$A$2:$G$7668,7,0),"-")</f>
        <v>66494</v>
      </c>
      <c r="K236" s="23" t="str">
        <f t="shared" si="11"/>
        <v>DIFERENTE</v>
      </c>
    </row>
    <row r="237" spans="1:11" x14ac:dyDescent="0.25">
      <c r="A237" s="9" t="str">
        <f t="shared" si="9"/>
        <v>Educação EmpreendedoraPG_Escolas com projeto Escola Empreendedora implementado - Número - Obter</v>
      </c>
      <c r="B237" s="9" t="str">
        <f t="shared" si="10"/>
        <v>Educação EmpreendedoraPG_Escolas com projeto Escola Empreendedora implementado - Número - ObterES</v>
      </c>
      <c r="C237" s="9" t="s">
        <v>150</v>
      </c>
      <c r="D237" s="9" t="s">
        <v>476</v>
      </c>
      <c r="E237" s="9" t="s">
        <v>33</v>
      </c>
      <c r="F237" s="9" t="s">
        <v>413</v>
      </c>
      <c r="G237" s="28">
        <v>5</v>
      </c>
      <c r="H237" s="28">
        <v>6</v>
      </c>
      <c r="I237" s="23" t="str">
        <f>IFERROR(VLOOKUP(A237,'INDICADORES CUBO AGIR'!$I$2:$L$23,4,0),"NÃO")</f>
        <v>NÃO</v>
      </c>
      <c r="J237" s="9" t="str">
        <f>IFERROR(VLOOKUP(B237,'Valores Boletim'!$A$2:$G$7668,7,0),"-")</f>
        <v>-</v>
      </c>
      <c r="K237" s="23" t="str">
        <f t="shared" si="11"/>
        <v>-</v>
      </c>
    </row>
    <row r="238" spans="1:11" x14ac:dyDescent="0.25">
      <c r="A238" s="9" t="str">
        <f t="shared" si="9"/>
        <v>Educação EmpreendedoraPG_Professores atendidos em soluções de Educação Empreendedora - professores - Obter</v>
      </c>
      <c r="B238" s="9" t="str">
        <f t="shared" si="10"/>
        <v>Educação EmpreendedoraPG_Professores atendidos em soluções de Educação Empreendedora - professores - ObterES</v>
      </c>
      <c r="C238" s="9" t="s">
        <v>150</v>
      </c>
      <c r="D238" s="9" t="s">
        <v>476</v>
      </c>
      <c r="E238" s="9" t="s">
        <v>34</v>
      </c>
      <c r="F238" s="9" t="s">
        <v>413</v>
      </c>
      <c r="G238" s="28">
        <v>1155</v>
      </c>
      <c r="H238" s="28">
        <v>3130</v>
      </c>
      <c r="I238" s="23" t="str">
        <f>IFERROR(VLOOKUP(A238,'INDICADORES CUBO AGIR'!$I$2:$L$23,4,0),"NÃO")</f>
        <v>SIM</v>
      </c>
      <c r="J238" s="9">
        <f>IFERROR(VLOOKUP(B238,'Valores Boletim'!$A$2:$G$7668,7,0),"-")</f>
        <v>3130</v>
      </c>
      <c r="K238" s="23" t="str">
        <f t="shared" si="11"/>
        <v>IGUAL</v>
      </c>
    </row>
    <row r="239" spans="1:11" x14ac:dyDescent="0.25">
      <c r="A239" s="9" t="str">
        <f t="shared" si="9"/>
        <v>Educação EmpreendedoraPG_Recomendação (NPS) - Professores - pontos - Obter</v>
      </c>
      <c r="B239" s="9" t="str">
        <f t="shared" si="10"/>
        <v>Educação EmpreendedoraPG_Recomendação (NPS) - Professores - pontos - ObterES</v>
      </c>
      <c r="C239" s="9" t="s">
        <v>150</v>
      </c>
      <c r="D239" s="9" t="s">
        <v>476</v>
      </c>
      <c r="E239" s="9" t="s">
        <v>35</v>
      </c>
      <c r="F239" s="9" t="s">
        <v>413</v>
      </c>
      <c r="G239" s="28">
        <v>80</v>
      </c>
      <c r="H239" s="28">
        <v>100</v>
      </c>
      <c r="I239" s="23" t="str">
        <f>IFERROR(VLOOKUP(A239,'INDICADORES CUBO AGIR'!$I$2:$L$23,4,0),"NÃO")</f>
        <v>SIM</v>
      </c>
      <c r="J239" s="9">
        <f>IFERROR(VLOOKUP(B239,'Valores Boletim'!$A$2:$G$7668,7,0),"-")</f>
        <v>100</v>
      </c>
      <c r="K239" s="23" t="str">
        <f t="shared" si="11"/>
        <v>IGUAL</v>
      </c>
    </row>
    <row r="240" spans="1:11" x14ac:dyDescent="0.25">
      <c r="A240" s="9" t="str">
        <f t="shared" si="9"/>
        <v>Inteligência de DadosPG_Índice Gartner de Data &amp; Analytics - Pontos (1 a 5) - Aumentar</v>
      </c>
      <c r="B240" s="9" t="str">
        <f t="shared" si="10"/>
        <v>Inteligência de DadosPG_Índice Gartner de Data &amp; Analytics - Pontos (1 a 5) - AumentarES</v>
      </c>
      <c r="C240" s="9" t="s">
        <v>151</v>
      </c>
      <c r="D240" s="9" t="s">
        <v>479</v>
      </c>
      <c r="E240" s="9" t="s">
        <v>26</v>
      </c>
      <c r="F240" s="9" t="s">
        <v>413</v>
      </c>
      <c r="G240" s="28">
        <v>1.53</v>
      </c>
      <c r="H240" s="28">
        <v>1.56</v>
      </c>
      <c r="I240" s="23" t="str">
        <f>IFERROR(VLOOKUP(A240,'INDICADORES CUBO AGIR'!$I$2:$L$23,4,0),"NÃO")</f>
        <v>SIM</v>
      </c>
      <c r="J240" s="9">
        <f>IFERROR(VLOOKUP(B240,'Valores Boletim'!$A$2:$G$7668,7,0),"-")</f>
        <v>1.76</v>
      </c>
      <c r="K240" s="23" t="str">
        <f t="shared" si="11"/>
        <v>DIFERENTE</v>
      </c>
    </row>
    <row r="241" spans="1:11" x14ac:dyDescent="0.25">
      <c r="A241" s="9" t="str">
        <f t="shared" si="9"/>
        <v>PROGRAMA NACIONAL - Transformação OrganizacionalPG_Disponibilidade das aplicações - % - Obter</v>
      </c>
      <c r="B241" s="9" t="str">
        <f t="shared" si="10"/>
        <v>PROGRAMA NACIONAL - Transformação OrganizacionalPG_Disponibilidade das aplicações - % - ObterES</v>
      </c>
      <c r="C241" s="9" t="s">
        <v>152</v>
      </c>
      <c r="D241" s="9" t="s">
        <v>73</v>
      </c>
      <c r="E241" s="9" t="s">
        <v>153</v>
      </c>
      <c r="F241" s="9" t="s">
        <v>413</v>
      </c>
      <c r="G241" s="28">
        <v>95</v>
      </c>
      <c r="H241" s="28">
        <v>95</v>
      </c>
      <c r="I241" s="23" t="str">
        <f>IFERROR(VLOOKUP(A241,'INDICADORES CUBO AGIR'!$I$2:$L$23,4,0),"NÃO")</f>
        <v>NÃO</v>
      </c>
      <c r="J241" s="9" t="str">
        <f>IFERROR(VLOOKUP(B241,'Valores Boletim'!$A$2:$G$7668,7,0),"-")</f>
        <v>-</v>
      </c>
      <c r="K241" s="23" t="str">
        <f t="shared" si="11"/>
        <v>-</v>
      </c>
    </row>
    <row r="242" spans="1:11" x14ac:dyDescent="0.25">
      <c r="A242" s="9" t="str">
        <f t="shared" si="9"/>
        <v>PROGRAMA NACIONAL - Transformação OrganizacionalPG_Equipamentos de TI com vida útil exaurida - % - Obter</v>
      </c>
      <c r="B242" s="9" t="str">
        <f t="shared" si="10"/>
        <v>PROGRAMA NACIONAL - Transformação OrganizacionalPG_Equipamentos de TI com vida útil exaurida - % - ObterES</v>
      </c>
      <c r="C242" s="9" t="s">
        <v>152</v>
      </c>
      <c r="D242" s="9" t="s">
        <v>73</v>
      </c>
      <c r="E242" s="9" t="s">
        <v>74</v>
      </c>
      <c r="F242" s="9" t="s">
        <v>413</v>
      </c>
      <c r="G242" s="28">
        <v>15</v>
      </c>
      <c r="H242" s="28">
        <v>14.03</v>
      </c>
      <c r="I242" s="23" t="str">
        <f>IFERROR(VLOOKUP(A242,'INDICADORES CUBO AGIR'!$I$2:$L$23,4,0),"NÃO")</f>
        <v>NÃO</v>
      </c>
      <c r="J242" s="9" t="str">
        <f>IFERROR(VLOOKUP(B242,'Valores Boletim'!$A$2:$G$7668,7,0),"-")</f>
        <v>-</v>
      </c>
      <c r="K242" s="23" t="str">
        <f t="shared" si="11"/>
        <v>-</v>
      </c>
    </row>
    <row r="243" spans="1:11" x14ac:dyDescent="0.25">
      <c r="A243" s="9" t="str">
        <f t="shared" si="9"/>
        <v>PROGRAMA NACIONAL - Transformação OrganizacionalPG_Incidentes de segurança tratados - % - Obter</v>
      </c>
      <c r="B243" s="9" t="str">
        <f t="shared" si="10"/>
        <v>PROGRAMA NACIONAL - Transformação OrganizacionalPG_Incidentes de segurança tratados - % - ObterES</v>
      </c>
      <c r="C243" s="9" t="s">
        <v>152</v>
      </c>
      <c r="D243" s="9" t="s">
        <v>73</v>
      </c>
      <c r="E243" s="9" t="s">
        <v>75</v>
      </c>
      <c r="F243" s="9" t="s">
        <v>413</v>
      </c>
      <c r="G243" s="28">
        <v>90</v>
      </c>
      <c r="H243" s="28">
        <v>90.61</v>
      </c>
      <c r="I243" s="23" t="str">
        <f>IFERROR(VLOOKUP(A243,'INDICADORES CUBO AGIR'!$I$2:$L$23,4,0),"NÃO")</f>
        <v>NÃO</v>
      </c>
      <c r="J243" s="9" t="str">
        <f>IFERROR(VLOOKUP(B243,'Valores Boletim'!$A$2:$G$7668,7,0),"-")</f>
        <v>-</v>
      </c>
      <c r="K243" s="23" t="str">
        <f t="shared" si="11"/>
        <v>-</v>
      </c>
    </row>
    <row r="244" spans="1:11" x14ac:dyDescent="0.25">
      <c r="A244" s="9" t="str">
        <f t="shared" si="9"/>
        <v>PROGRAMA NACIONAL - Transformação OrganizacionalPG_Unidades do Sebrae com Office 365 implementado - % - Obter</v>
      </c>
      <c r="B244" s="9" t="str">
        <f t="shared" si="10"/>
        <v>PROGRAMA NACIONAL - Transformação OrganizacionalPG_Unidades do Sebrae com Office 365 implementado - % - ObterES</v>
      </c>
      <c r="C244" s="9" t="s">
        <v>152</v>
      </c>
      <c r="D244" s="9" t="s">
        <v>73</v>
      </c>
      <c r="E244" s="9" t="s">
        <v>76</v>
      </c>
      <c r="F244" s="9" t="s">
        <v>413</v>
      </c>
      <c r="G244" s="28">
        <v>100</v>
      </c>
      <c r="H244" s="28">
        <v>100</v>
      </c>
      <c r="I244" s="23" t="str">
        <f>IFERROR(VLOOKUP(A244,'INDICADORES CUBO AGIR'!$I$2:$L$23,4,0),"NÃO")</f>
        <v>NÃO</v>
      </c>
      <c r="J244" s="9" t="str">
        <f>IFERROR(VLOOKUP(B244,'Valores Boletim'!$A$2:$G$7668,7,0),"-")</f>
        <v>-</v>
      </c>
      <c r="K244" s="23" t="str">
        <f t="shared" si="11"/>
        <v>-</v>
      </c>
    </row>
    <row r="245" spans="1:11" x14ac:dyDescent="0.25">
      <c r="A245" s="9" t="str">
        <f t="shared" si="9"/>
        <v>Cliente em FocoPG_Atendimento por cliente - Número - Obter</v>
      </c>
      <c r="B245" s="9" t="str">
        <f t="shared" si="10"/>
        <v>Cliente em FocoPG_Atendimento por cliente - Número - ObterGO</v>
      </c>
      <c r="C245" s="9" t="s">
        <v>154</v>
      </c>
      <c r="D245" s="9" t="s">
        <v>471</v>
      </c>
      <c r="E245" s="9" t="s">
        <v>18</v>
      </c>
      <c r="F245" s="9" t="s">
        <v>414</v>
      </c>
      <c r="G245" s="28">
        <v>1.9</v>
      </c>
      <c r="H245" s="28">
        <v>1.99</v>
      </c>
      <c r="I245" s="23" t="str">
        <f>IFERROR(VLOOKUP(A245,'INDICADORES CUBO AGIR'!$I$2:$L$23,4,0),"NÃO")</f>
        <v>SIM</v>
      </c>
      <c r="J245" s="9">
        <f>IFERROR(VLOOKUP(B245,'Valores Boletim'!$A$2:$G$7668,7,0),"-")</f>
        <v>2.0136100699999999</v>
      </c>
      <c r="K245" s="23" t="str">
        <f t="shared" si="11"/>
        <v>DIFERENTE</v>
      </c>
    </row>
    <row r="246" spans="1:11" x14ac:dyDescent="0.25">
      <c r="A246" s="9" t="str">
        <f t="shared" si="9"/>
        <v>Cliente em FocoPG_Clientes atendidos por serviços digitais - Número - Obter</v>
      </c>
      <c r="B246" s="9" t="str">
        <f t="shared" si="10"/>
        <v>Cliente em FocoPG_Clientes atendidos por serviços digitais - Número - ObterGO</v>
      </c>
      <c r="C246" s="9" t="s">
        <v>154</v>
      </c>
      <c r="D246" s="9" t="s">
        <v>471</v>
      </c>
      <c r="E246" s="9" t="s">
        <v>19</v>
      </c>
      <c r="F246" s="9" t="s">
        <v>414</v>
      </c>
      <c r="G246" s="28">
        <v>110000</v>
      </c>
      <c r="H246" s="28">
        <v>141303</v>
      </c>
      <c r="I246" s="23" t="str">
        <f>IFERROR(VLOOKUP(A246,'INDICADORES CUBO AGIR'!$I$2:$L$23,4,0),"NÃO")</f>
        <v>SIM</v>
      </c>
      <c r="J246" s="9">
        <f>IFERROR(VLOOKUP(B246,'Valores Boletim'!$A$2:$G$7668,7,0),"-")</f>
        <v>141276</v>
      </c>
      <c r="K246" s="23" t="str">
        <f t="shared" si="11"/>
        <v>DIFERENTE</v>
      </c>
    </row>
    <row r="247" spans="1:11" x14ac:dyDescent="0.25">
      <c r="A247" s="9" t="str">
        <f t="shared" si="9"/>
        <v>Cliente em FocoPG_Cobertura do Atendimento (microempresas e empresas de pequeno porte) - % - Obter</v>
      </c>
      <c r="B247" s="9" t="str">
        <f t="shared" si="10"/>
        <v>Cliente em FocoPG_Cobertura do Atendimento (microempresas e empresas de pequeno porte) - % - ObterGO</v>
      </c>
      <c r="C247" s="9" t="s">
        <v>154</v>
      </c>
      <c r="D247" s="9" t="s">
        <v>471</v>
      </c>
      <c r="E247" s="9" t="s">
        <v>20</v>
      </c>
      <c r="F247" s="9" t="s">
        <v>414</v>
      </c>
      <c r="G247" s="28">
        <v>20</v>
      </c>
      <c r="H247" s="28">
        <v>29.07</v>
      </c>
      <c r="I247" s="23" t="str">
        <f>IFERROR(VLOOKUP(A247,'INDICADORES CUBO AGIR'!$I$2:$L$23,4,0),"NÃO")</f>
        <v>SIM</v>
      </c>
      <c r="J247" s="9">
        <f>IFERROR(VLOOKUP(B247,'Valores Boletim'!$A$2:$G$7668,7,0),"-")</f>
        <v>25.46</v>
      </c>
      <c r="K247" s="23" t="str">
        <f t="shared" si="11"/>
        <v>DIFERENTE</v>
      </c>
    </row>
    <row r="248" spans="1:11" x14ac:dyDescent="0.25">
      <c r="A248" s="9" t="str">
        <f t="shared" si="9"/>
        <v>Cliente em FocoPG_Pequenos Negócios Atendidos - Número - Obter</v>
      </c>
      <c r="B248" s="9" t="str">
        <f t="shared" si="10"/>
        <v>Cliente em FocoPG_Pequenos Negócios Atendidos - Número - ObterGO</v>
      </c>
      <c r="C248" s="9" t="s">
        <v>154</v>
      </c>
      <c r="D248" s="9" t="s">
        <v>471</v>
      </c>
      <c r="E248" s="9" t="s">
        <v>21</v>
      </c>
      <c r="F248" s="9" t="s">
        <v>414</v>
      </c>
      <c r="G248" s="28">
        <v>110000</v>
      </c>
      <c r="H248" s="28">
        <v>125073</v>
      </c>
      <c r="I248" s="23" t="str">
        <f>IFERROR(VLOOKUP(A248,'INDICADORES CUBO AGIR'!$I$2:$L$23,4,0),"NÃO")</f>
        <v>SIM</v>
      </c>
      <c r="J248" s="9">
        <f>IFERROR(VLOOKUP(B248,'Valores Boletim'!$A$2:$G$7668,7,0),"-")</f>
        <v>125046</v>
      </c>
      <c r="K248" s="23" t="str">
        <f t="shared" si="11"/>
        <v>DIFERENTE</v>
      </c>
    </row>
    <row r="249" spans="1:11" x14ac:dyDescent="0.25">
      <c r="A249" s="9" t="str">
        <f t="shared" si="9"/>
        <v>Cliente em FocoPG_Recomendação (NPS) - pontos - Obter</v>
      </c>
      <c r="B249" s="9" t="str">
        <f t="shared" si="10"/>
        <v>Cliente em FocoPG_Recomendação (NPS) - pontos - ObterGO</v>
      </c>
      <c r="C249" s="9" t="s">
        <v>154</v>
      </c>
      <c r="D249" s="9" t="s">
        <v>471</v>
      </c>
      <c r="E249" s="9" t="s">
        <v>22</v>
      </c>
      <c r="F249" s="9" t="s">
        <v>414</v>
      </c>
      <c r="G249" s="28">
        <v>80</v>
      </c>
      <c r="H249" s="28">
        <v>82.66</v>
      </c>
      <c r="I249" s="23" t="str">
        <f>IFERROR(VLOOKUP(A249,'INDICADORES CUBO AGIR'!$I$2:$L$23,4,0),"NÃO")</f>
        <v>NÃO</v>
      </c>
      <c r="J249" s="9" t="str">
        <f>IFERROR(VLOOKUP(B249,'Valores Boletim'!$A$2:$G$7668,7,0),"-")</f>
        <v>-</v>
      </c>
      <c r="K249" s="23" t="str">
        <f t="shared" si="11"/>
        <v>-</v>
      </c>
    </row>
    <row r="250" spans="1:11" x14ac:dyDescent="0.25">
      <c r="A250" s="9" t="str">
        <f t="shared" si="9"/>
        <v>Ambiente de NegóciosPG_Município com presença continuada de técnico residente do Sebrae na microrregião. - Número - Obter</v>
      </c>
      <c r="B250" s="9" t="str">
        <f t="shared" si="10"/>
        <v>Ambiente de NegóciosPG_Município com presença continuada de técnico residente do Sebrae na microrregião. - Número - ObterGO</v>
      </c>
      <c r="C250" s="9" t="s">
        <v>155</v>
      </c>
      <c r="D250" s="9" t="s">
        <v>473</v>
      </c>
      <c r="E250" s="9" t="s">
        <v>14</v>
      </c>
      <c r="F250" s="9" t="s">
        <v>414</v>
      </c>
      <c r="G250" s="28">
        <v>78</v>
      </c>
      <c r="H250" s="28">
        <v>80</v>
      </c>
      <c r="I250" s="23" t="str">
        <f>IFERROR(VLOOKUP(A250,'INDICADORES CUBO AGIR'!$I$2:$L$23,4,0),"NÃO")</f>
        <v>NÃO</v>
      </c>
      <c r="J250" s="9" t="str">
        <f>IFERROR(VLOOKUP(B250,'Valores Boletim'!$A$2:$G$7668,7,0),"-")</f>
        <v>-</v>
      </c>
      <c r="K250" s="23" t="str">
        <f t="shared" si="11"/>
        <v>-</v>
      </c>
    </row>
    <row r="251" spans="1:11" x14ac:dyDescent="0.25">
      <c r="A251" s="9" t="str">
        <f t="shared" si="9"/>
        <v>Ambiente de NegóciosPG_Municípios com conjunto de políticas públicas para melhoria do ambiente de negócios implementado - Número - Obter</v>
      </c>
      <c r="B251" s="9" t="str">
        <f t="shared" si="10"/>
        <v>Ambiente de NegóciosPG_Municípios com conjunto de políticas públicas para melhoria do ambiente de negócios implementado - Número - ObterGO</v>
      </c>
      <c r="C251" s="9" t="s">
        <v>155</v>
      </c>
      <c r="D251" s="9" t="s">
        <v>473</v>
      </c>
      <c r="E251" s="9" t="s">
        <v>15</v>
      </c>
      <c r="F251" s="9" t="s">
        <v>414</v>
      </c>
      <c r="G251" s="28">
        <v>78</v>
      </c>
      <c r="H251" s="28">
        <v>80</v>
      </c>
      <c r="I251" s="23" t="str">
        <f>IFERROR(VLOOKUP(A251,'INDICADORES CUBO AGIR'!$I$2:$L$23,4,0),"NÃO")</f>
        <v>NÃO</v>
      </c>
      <c r="J251" s="9" t="str">
        <f>IFERROR(VLOOKUP(B251,'Valores Boletim'!$A$2:$G$7668,7,0),"-")</f>
        <v>-</v>
      </c>
      <c r="K251" s="23" t="str">
        <f t="shared" si="11"/>
        <v>-</v>
      </c>
    </row>
    <row r="252" spans="1:11" x14ac:dyDescent="0.25">
      <c r="A252" s="9" t="str">
        <f t="shared" si="9"/>
        <v>Ambiente de NegóciosPG_Municípios com projetos de mobilização e articulação de lideranças implementados - Número - Obter</v>
      </c>
      <c r="B252" s="9" t="str">
        <f t="shared" si="10"/>
        <v>Ambiente de NegóciosPG_Municípios com projetos de mobilização e articulação de lideranças implementados - Número - ObterGO</v>
      </c>
      <c r="C252" s="9" t="s">
        <v>155</v>
      </c>
      <c r="D252" s="9" t="s">
        <v>473</v>
      </c>
      <c r="E252" s="9" t="s">
        <v>16</v>
      </c>
      <c r="F252" s="9" t="s">
        <v>414</v>
      </c>
      <c r="G252" s="28">
        <v>41</v>
      </c>
      <c r="H252" s="28">
        <v>61</v>
      </c>
      <c r="I252" s="23" t="str">
        <f>IFERROR(VLOOKUP(A252,'INDICADORES CUBO AGIR'!$I$2:$L$23,4,0),"NÃO")</f>
        <v>NÃO</v>
      </c>
      <c r="J252" s="9" t="str">
        <f>IFERROR(VLOOKUP(B252,'Valores Boletim'!$A$2:$G$7668,7,0),"-")</f>
        <v>-</v>
      </c>
      <c r="K252" s="23" t="str">
        <f t="shared" si="11"/>
        <v>-</v>
      </c>
    </row>
    <row r="253" spans="1:11" x14ac:dyDescent="0.25">
      <c r="A253" s="9" t="str">
        <f t="shared" si="9"/>
        <v>Ambiente de NegóciosPG_Tempo de abertura de empresas - horas - Obter</v>
      </c>
      <c r="B253" s="9" t="str">
        <f t="shared" si="10"/>
        <v>Ambiente de NegóciosPG_Tempo de abertura de empresas - horas - ObterGO</v>
      </c>
      <c r="C253" s="9" t="s">
        <v>155</v>
      </c>
      <c r="D253" s="9" t="s">
        <v>473</v>
      </c>
      <c r="E253" s="9" t="s">
        <v>17</v>
      </c>
      <c r="F253" s="9" t="s">
        <v>414</v>
      </c>
      <c r="G253" s="28">
        <v>25</v>
      </c>
      <c r="H253" s="28">
        <v>19</v>
      </c>
      <c r="I253" s="23" t="str">
        <f>IFERROR(VLOOKUP(A253,'INDICADORES CUBO AGIR'!$I$2:$L$23,4,0),"NÃO")</f>
        <v>SIM</v>
      </c>
      <c r="J253" s="9">
        <f>IFERROR(VLOOKUP(B253,'Valores Boletim'!$A$2:$G$7668,7,0),"-")</f>
        <v>19</v>
      </c>
      <c r="K253" s="23" t="str">
        <f t="shared" si="11"/>
        <v>IGUAL</v>
      </c>
    </row>
    <row r="254" spans="1:11" x14ac:dyDescent="0.25">
      <c r="A254" s="9" t="str">
        <f t="shared" si="9"/>
        <v>Gestão Estratégica de PessoasPG_Diagnóstico de Maturidade dos processos de gestão de pessoas - pontos - Obter</v>
      </c>
      <c r="B254" s="9" t="str">
        <f t="shared" si="10"/>
        <v>Gestão Estratégica de PessoasPG_Diagnóstico de Maturidade dos processos de gestão de pessoas - pontos - ObterGO</v>
      </c>
      <c r="C254" s="9" t="s">
        <v>156</v>
      </c>
      <c r="D254" s="9" t="s">
        <v>470</v>
      </c>
      <c r="E254" s="9" t="s">
        <v>67</v>
      </c>
      <c r="F254" s="9" t="s">
        <v>414</v>
      </c>
      <c r="G254" s="28">
        <v>4.2</v>
      </c>
      <c r="H254" s="28">
        <v>4.1900000000000004</v>
      </c>
      <c r="I254" s="23" t="str">
        <f>IFERROR(VLOOKUP(A254,'INDICADORES CUBO AGIR'!$I$2:$L$23,4,0),"NÃO")</f>
        <v>SIM</v>
      </c>
      <c r="J254" s="9">
        <f>IFERROR(VLOOKUP(B254,'Valores Boletim'!$A$2:$G$7668,7,0),"-")</f>
        <v>4.1900000000000004</v>
      </c>
      <c r="K254" s="23" t="str">
        <f t="shared" si="11"/>
        <v>IGUAL</v>
      </c>
    </row>
    <row r="255" spans="1:11" x14ac:dyDescent="0.25">
      <c r="A255" s="9" t="str">
        <f t="shared" si="9"/>
        <v>Gestão Estratégica de PessoasPG_Grau de implementação do SGP 9.0 no Sistema Sebrae - % - Obter</v>
      </c>
      <c r="B255" s="9" t="str">
        <f t="shared" si="10"/>
        <v>Gestão Estratégica de PessoasPG_Grau de implementação do SGP 9.0 no Sistema Sebrae - % - ObterGO</v>
      </c>
      <c r="C255" s="9" t="s">
        <v>156</v>
      </c>
      <c r="D255" s="9" t="s">
        <v>470</v>
      </c>
      <c r="E255" s="9" t="s">
        <v>68</v>
      </c>
      <c r="F255" s="9" t="s">
        <v>414</v>
      </c>
      <c r="G255" s="28">
        <v>100</v>
      </c>
      <c r="H255" s="28">
        <v>100</v>
      </c>
      <c r="I255" s="23" t="str">
        <f>IFERROR(VLOOKUP(A255,'INDICADORES CUBO AGIR'!$I$2:$L$23,4,0),"NÃO")</f>
        <v>NÃO</v>
      </c>
      <c r="J255" s="9" t="str">
        <f>IFERROR(VLOOKUP(B255,'Valores Boletim'!$A$2:$G$7668,7,0),"-")</f>
        <v>-</v>
      </c>
      <c r="K255" s="23" t="str">
        <f t="shared" si="11"/>
        <v>-</v>
      </c>
    </row>
    <row r="256" spans="1:11" x14ac:dyDescent="0.25">
      <c r="A256" s="9" t="str">
        <f t="shared" si="9"/>
        <v>Brasil + CompetitivoPG_Produtividade do Trabalho - % - Aumentar</v>
      </c>
      <c r="B256" s="9" t="str">
        <f t="shared" si="10"/>
        <v>Brasil + CompetitivoPG_Produtividade do Trabalho - % - AumentarGO</v>
      </c>
      <c r="C256" s="9" t="s">
        <v>157</v>
      </c>
      <c r="D256" s="9" t="s">
        <v>478</v>
      </c>
      <c r="E256" s="9" t="s">
        <v>27</v>
      </c>
      <c r="F256" s="9" t="s">
        <v>414</v>
      </c>
      <c r="G256" s="28">
        <v>10</v>
      </c>
      <c r="H256" s="28">
        <v>20.100000000000001</v>
      </c>
      <c r="I256" s="23" t="str">
        <f>IFERROR(VLOOKUP(A256,'INDICADORES CUBO AGIR'!$I$2:$L$23,4,0),"NÃO")</f>
        <v>SIM</v>
      </c>
      <c r="J256" s="9">
        <f>IFERROR(VLOOKUP(B256,'Valores Boletim'!$A$2:$G$7668,7,0),"-")</f>
        <v>20.100000000000001</v>
      </c>
      <c r="K256" s="23" t="str">
        <f t="shared" si="11"/>
        <v>IGUAL</v>
      </c>
    </row>
    <row r="257" spans="1:11" x14ac:dyDescent="0.25">
      <c r="A257" s="9" t="str">
        <f t="shared" si="9"/>
        <v>Brasil + CompetitivoPG_Taxa de Alcance - Faturamento - % - Obter</v>
      </c>
      <c r="B257" s="9" t="str">
        <f t="shared" si="10"/>
        <v>Brasil + CompetitivoPG_Taxa de Alcance - Faturamento - % - ObterGO</v>
      </c>
      <c r="C257" s="9" t="s">
        <v>157</v>
      </c>
      <c r="D257" s="9" t="s">
        <v>478</v>
      </c>
      <c r="E257" s="9" t="s">
        <v>28</v>
      </c>
      <c r="F257" s="9" t="s">
        <v>414</v>
      </c>
      <c r="G257" s="28">
        <v>60</v>
      </c>
      <c r="H257" s="28">
        <v>66.7</v>
      </c>
      <c r="I257" s="23" t="str">
        <f>IFERROR(VLOOKUP(A257,'INDICADORES CUBO AGIR'!$I$2:$L$23,4,0),"NÃO")</f>
        <v>SIM</v>
      </c>
      <c r="J257" s="9">
        <f>IFERROR(VLOOKUP(B257,'Valores Boletim'!$A$2:$G$7668,7,0),"-")</f>
        <v>66.7</v>
      </c>
      <c r="K257" s="23" t="str">
        <f t="shared" si="11"/>
        <v>IGUAL</v>
      </c>
    </row>
    <row r="258" spans="1:11" x14ac:dyDescent="0.25">
      <c r="A258" s="9" t="str">
        <f t="shared" si="9"/>
        <v>Brasil + InovadorPG_Inovação e Modernização - % - Obter</v>
      </c>
      <c r="B258" s="9" t="str">
        <f t="shared" si="10"/>
        <v>Brasil + InovadorPG_Inovação e Modernização - % - ObterGO</v>
      </c>
      <c r="C258" s="9" t="s">
        <v>158</v>
      </c>
      <c r="D258" s="9" t="s">
        <v>472</v>
      </c>
      <c r="E258" s="9" t="s">
        <v>23</v>
      </c>
      <c r="F258" s="9" t="s">
        <v>414</v>
      </c>
      <c r="G258" s="28">
        <v>70</v>
      </c>
      <c r="H258" s="28">
        <v>0</v>
      </c>
      <c r="I258" s="23" t="str">
        <f>IFERROR(VLOOKUP(A258,'INDICADORES CUBO AGIR'!$I$2:$L$23,4,0),"NÃO")</f>
        <v>NÃO</v>
      </c>
      <c r="J258" s="9" t="str">
        <f>IFERROR(VLOOKUP(B258,'Valores Boletim'!$A$2:$G$7668,7,0),"-")</f>
        <v>-</v>
      </c>
      <c r="K258" s="23" t="str">
        <f t="shared" si="11"/>
        <v>-</v>
      </c>
    </row>
    <row r="259" spans="1:11" x14ac:dyDescent="0.25">
      <c r="A259" s="9" t="str">
        <f t="shared" si="9"/>
        <v>Brasil + InovadorPG_Municípios com ecossistemas de inovação mapeados - Número - Obter</v>
      </c>
      <c r="B259" s="9" t="str">
        <f t="shared" si="10"/>
        <v>Brasil + InovadorPG_Municípios com ecossistemas de inovação mapeados - Número - ObterGO</v>
      </c>
      <c r="C259" s="9" t="s">
        <v>158</v>
      </c>
      <c r="D259" s="9" t="s">
        <v>472</v>
      </c>
      <c r="E259" s="9" t="s">
        <v>24</v>
      </c>
      <c r="F259" s="9" t="s">
        <v>414</v>
      </c>
      <c r="G259" s="28">
        <v>2</v>
      </c>
      <c r="H259" s="28">
        <v>10</v>
      </c>
      <c r="I259" s="23" t="str">
        <f>IFERROR(VLOOKUP(A259,'INDICADORES CUBO AGIR'!$I$2:$L$23,4,0),"NÃO")</f>
        <v>NÃO</v>
      </c>
      <c r="J259" s="9" t="str">
        <f>IFERROR(VLOOKUP(B259,'Valores Boletim'!$A$2:$G$7668,7,0),"-")</f>
        <v>-</v>
      </c>
      <c r="K259" s="23" t="str">
        <f t="shared" si="11"/>
        <v>-</v>
      </c>
    </row>
    <row r="260" spans="1:11" x14ac:dyDescent="0.25">
      <c r="A260" s="9" t="str">
        <f t="shared" si="9"/>
        <v>Brasil + InovadorPG_Pequenos Negócios atendidos com solução de Inovação - Número - Obter</v>
      </c>
      <c r="B260" s="9" t="str">
        <f t="shared" si="10"/>
        <v>Brasil + InovadorPG_Pequenos Negócios atendidos com solução de Inovação - Número - ObterGO</v>
      </c>
      <c r="C260" s="9" t="s">
        <v>158</v>
      </c>
      <c r="D260" s="9" t="s">
        <v>472</v>
      </c>
      <c r="E260" s="9" t="s">
        <v>25</v>
      </c>
      <c r="F260" s="9" t="s">
        <v>414</v>
      </c>
      <c r="G260" s="28">
        <v>8000</v>
      </c>
      <c r="H260" s="28">
        <v>23953</v>
      </c>
      <c r="I260" s="23" t="str">
        <f>IFERROR(VLOOKUP(A260,'INDICADORES CUBO AGIR'!$I$2:$L$23,4,0),"NÃO")</f>
        <v>SIM</v>
      </c>
      <c r="J260" s="9">
        <f>IFERROR(VLOOKUP(B260,'Valores Boletim'!$A$2:$G$7668,7,0),"-")</f>
        <v>23953</v>
      </c>
      <c r="K260" s="23" t="str">
        <f t="shared" si="11"/>
        <v>IGUAL</v>
      </c>
    </row>
    <row r="261" spans="1:11" x14ac:dyDescent="0.25">
      <c r="A261" s="9" t="str">
        <f t="shared" si="9"/>
        <v>Gestão da Marca SebraePG_Imagem junto à Sociedade - Pontos (0 a 10) - Obter</v>
      </c>
      <c r="B261" s="9" t="str">
        <f t="shared" si="10"/>
        <v>Gestão da Marca SebraePG_Imagem junto à Sociedade - Pontos (0 a 10) - ObterGO</v>
      </c>
      <c r="C261" s="9" t="s">
        <v>159</v>
      </c>
      <c r="D261" s="9" t="s">
        <v>475</v>
      </c>
      <c r="E261" s="9" t="s">
        <v>30</v>
      </c>
      <c r="F261" s="9" t="s">
        <v>414</v>
      </c>
      <c r="G261" s="28">
        <v>8.1999999999999993</v>
      </c>
      <c r="H261" s="28">
        <v>8.5</v>
      </c>
      <c r="I261" s="23" t="str">
        <f>IFERROR(VLOOKUP(A261,'INDICADORES CUBO AGIR'!$I$2:$L$23,4,0),"NÃO")</f>
        <v>SIM</v>
      </c>
      <c r="J261" s="9">
        <f>IFERROR(VLOOKUP(B261,'Valores Boletim'!$A$2:$G$7668,7,0),"-")</f>
        <v>8.5299999999999994</v>
      </c>
      <c r="K261" s="23" t="str">
        <f t="shared" si="11"/>
        <v>DIFERENTE</v>
      </c>
    </row>
    <row r="262" spans="1:11" x14ac:dyDescent="0.25">
      <c r="A262" s="9" t="str">
        <f t="shared" si="9"/>
        <v>Gestão da Marca SebraePG_Imagem junto aos Pequenos Negócios - Pontos (0 a 10) - Obter</v>
      </c>
      <c r="B262" s="9" t="str">
        <f t="shared" si="10"/>
        <v>Gestão da Marca SebraePG_Imagem junto aos Pequenos Negócios - Pontos (0 a 10) - ObterGO</v>
      </c>
      <c r="C262" s="9" t="s">
        <v>159</v>
      </c>
      <c r="D262" s="9" t="s">
        <v>475</v>
      </c>
      <c r="E262" s="9" t="s">
        <v>31</v>
      </c>
      <c r="F262" s="9" t="s">
        <v>414</v>
      </c>
      <c r="G262" s="28">
        <v>8.9</v>
      </c>
      <c r="H262" s="28">
        <v>8.6</v>
      </c>
      <c r="I262" s="23" t="str">
        <f>IFERROR(VLOOKUP(A262,'INDICADORES CUBO AGIR'!$I$2:$L$23,4,0),"NÃO")</f>
        <v>SIM</v>
      </c>
      <c r="J262" s="9">
        <f>IFERROR(VLOOKUP(B262,'Valores Boletim'!$A$2:$G$7668,7,0),"-")</f>
        <v>8.61</v>
      </c>
      <c r="K262" s="23" t="str">
        <f t="shared" si="11"/>
        <v>DIFERENTE</v>
      </c>
    </row>
    <row r="263" spans="1:11" x14ac:dyDescent="0.25">
      <c r="A263" s="9" t="str">
        <f t="shared" si="9"/>
        <v>Inteligência de DadosPG_Índice Gartner de Data &amp; Analytics - Pontos (1 a 5) - Aumentar</v>
      </c>
      <c r="B263" s="9" t="str">
        <f t="shared" si="10"/>
        <v>Inteligência de DadosPG_Índice Gartner de Data &amp; Analytics - Pontos (1 a 5) - AumentarGO</v>
      </c>
      <c r="C263" s="9" t="s">
        <v>160</v>
      </c>
      <c r="D263" s="9" t="s">
        <v>479</v>
      </c>
      <c r="E263" s="9" t="s">
        <v>26</v>
      </c>
      <c r="F263" s="9" t="s">
        <v>414</v>
      </c>
      <c r="G263" s="28">
        <v>2.25</v>
      </c>
      <c r="H263" s="28">
        <v>2.57</v>
      </c>
      <c r="I263" s="23" t="str">
        <f>IFERROR(VLOOKUP(A263,'INDICADORES CUBO AGIR'!$I$2:$L$23,4,0),"NÃO")</f>
        <v>SIM</v>
      </c>
      <c r="J263" s="9">
        <f>IFERROR(VLOOKUP(B263,'Valores Boletim'!$A$2:$G$7668,7,0),"-")</f>
        <v>2.57</v>
      </c>
      <c r="K263" s="23" t="str">
        <f t="shared" si="11"/>
        <v>IGUAL</v>
      </c>
    </row>
    <row r="264" spans="1:11" x14ac:dyDescent="0.25">
      <c r="A264" s="9" t="str">
        <f t="shared" si="9"/>
        <v>PROGRAMA NACIONAL - Transformação DigitalPG_Clientes atendidos por serviços digitais - Número - Obter</v>
      </c>
      <c r="B264" s="9" t="str">
        <f t="shared" si="10"/>
        <v>PROGRAMA NACIONAL - Transformação DigitalPG_Clientes atendidos por serviços digitais - Número - ObterGO</v>
      </c>
      <c r="C264" s="9" t="s">
        <v>161</v>
      </c>
      <c r="D264" s="9" t="s">
        <v>51</v>
      </c>
      <c r="E264" s="9" t="s">
        <v>19</v>
      </c>
      <c r="F264" s="9" t="s">
        <v>414</v>
      </c>
      <c r="G264" s="28">
        <v>110000</v>
      </c>
      <c r="H264" s="28">
        <v>154010</v>
      </c>
      <c r="I264" s="23" t="str">
        <f>IFERROR(VLOOKUP(A264,'INDICADORES CUBO AGIR'!$I$2:$L$23,4,0),"NÃO")</f>
        <v>NÃO</v>
      </c>
      <c r="J264" s="9" t="str">
        <f>IFERROR(VLOOKUP(B264,'Valores Boletim'!$A$2:$G$7668,7,0),"-")</f>
        <v>-</v>
      </c>
      <c r="K264" s="23" t="str">
        <f t="shared" si="11"/>
        <v>-</v>
      </c>
    </row>
    <row r="265" spans="1:11" x14ac:dyDescent="0.25">
      <c r="A265" s="9" t="str">
        <f t="shared" si="9"/>
        <v>PROGRAMA NACIONAL - Transformação DigitalPG_Downloads do aplicativo Sebrae - Número - Obter</v>
      </c>
      <c r="B265" s="9" t="str">
        <f t="shared" si="10"/>
        <v>PROGRAMA NACIONAL - Transformação DigitalPG_Downloads do aplicativo Sebrae - Número - ObterGO</v>
      </c>
      <c r="C265" s="9" t="s">
        <v>161</v>
      </c>
      <c r="D265" s="9" t="s">
        <v>51</v>
      </c>
      <c r="E265" s="9" t="s">
        <v>52</v>
      </c>
      <c r="F265" s="9" t="s">
        <v>414</v>
      </c>
      <c r="G265" s="28">
        <v>6000</v>
      </c>
      <c r="H265" s="28">
        <v>23977</v>
      </c>
      <c r="I265" s="23" t="str">
        <f>IFERROR(VLOOKUP(A265,'INDICADORES CUBO AGIR'!$I$2:$L$23,4,0),"NÃO")</f>
        <v>SIM</v>
      </c>
      <c r="J265" s="9">
        <f>IFERROR(VLOOKUP(B265,'Valores Boletim'!$A$2:$G$7668,7,0),"-")</f>
        <v>23977</v>
      </c>
      <c r="K265" s="23" t="str">
        <f t="shared" si="11"/>
        <v>IGUAL</v>
      </c>
    </row>
    <row r="266" spans="1:11" x14ac:dyDescent="0.25">
      <c r="A266" s="9" t="str">
        <f t="shared" si="9"/>
        <v>PROGRAMA NACIONAL - Transformação DigitalPG_Índice de Maturidade Digital do Sistema Sebrae - Pontos (1 a 5) - Obter</v>
      </c>
      <c r="B266" s="9" t="str">
        <f t="shared" si="10"/>
        <v>PROGRAMA NACIONAL - Transformação DigitalPG_Índice de Maturidade Digital do Sistema Sebrae - Pontos (1 a 5) - ObterGO</v>
      </c>
      <c r="C266" s="9" t="s">
        <v>161</v>
      </c>
      <c r="D266" s="9" t="s">
        <v>51</v>
      </c>
      <c r="E266" s="9" t="s">
        <v>53</v>
      </c>
      <c r="F266" s="9" t="s">
        <v>414</v>
      </c>
      <c r="G266" s="28">
        <v>2</v>
      </c>
      <c r="H266" s="28">
        <v>2.92</v>
      </c>
      <c r="I266" s="23" t="str">
        <f>IFERROR(VLOOKUP(A266,'INDICADORES CUBO AGIR'!$I$2:$L$23,4,0),"NÃO")</f>
        <v>SIM</v>
      </c>
      <c r="J266" s="9">
        <f>IFERROR(VLOOKUP(B266,'Valores Boletim'!$A$2:$G$7668,7,0),"-")</f>
        <v>2.92</v>
      </c>
      <c r="K266" s="23" t="str">
        <f t="shared" si="11"/>
        <v>IGUAL</v>
      </c>
    </row>
    <row r="267" spans="1:11" x14ac:dyDescent="0.25">
      <c r="A267" s="9" t="str">
        <f t="shared" si="9"/>
        <v>Educação EmpreendedoraPG_Atendimento a estudantes em soluções de Educação Empreendedora - Número - Obter</v>
      </c>
      <c r="B267" s="9" t="str">
        <f t="shared" si="10"/>
        <v>Educação EmpreendedoraPG_Atendimento a estudantes em soluções de Educação Empreendedora - Número - ObterGO</v>
      </c>
      <c r="C267" s="9" t="s">
        <v>162</v>
      </c>
      <c r="D267" s="9" t="s">
        <v>476</v>
      </c>
      <c r="E267" s="9" t="s">
        <v>32</v>
      </c>
      <c r="F267" s="9" t="s">
        <v>414</v>
      </c>
      <c r="G267" s="28">
        <v>34500</v>
      </c>
      <c r="H267" s="28">
        <v>78485</v>
      </c>
      <c r="I267" s="23" t="str">
        <f>IFERROR(VLOOKUP(A267,'INDICADORES CUBO AGIR'!$I$2:$L$23,4,0),"NÃO")</f>
        <v>SIM</v>
      </c>
      <c r="J267" s="9">
        <f>IFERROR(VLOOKUP(B267,'Valores Boletim'!$A$2:$G$7668,7,0),"-")</f>
        <v>78924</v>
      </c>
      <c r="K267" s="23" t="str">
        <f t="shared" si="11"/>
        <v>DIFERENTE</v>
      </c>
    </row>
    <row r="268" spans="1:11" x14ac:dyDescent="0.25">
      <c r="A268" s="9" t="str">
        <f t="shared" si="9"/>
        <v>Educação EmpreendedoraPG_Escolas com projeto Escola Empreendedora implementado - Número - Obter</v>
      </c>
      <c r="B268" s="9" t="str">
        <f t="shared" si="10"/>
        <v>Educação EmpreendedoraPG_Escolas com projeto Escola Empreendedora implementado - Número - ObterGO</v>
      </c>
      <c r="C268" s="9" t="s">
        <v>162</v>
      </c>
      <c r="D268" s="9" t="s">
        <v>476</v>
      </c>
      <c r="E268" s="9" t="s">
        <v>33</v>
      </c>
      <c r="F268" s="9" t="s">
        <v>414</v>
      </c>
      <c r="G268" s="28">
        <v>5</v>
      </c>
      <c r="H268" s="28">
        <v>5</v>
      </c>
      <c r="I268" s="23" t="str">
        <f>IFERROR(VLOOKUP(A268,'INDICADORES CUBO AGIR'!$I$2:$L$23,4,0),"NÃO")</f>
        <v>NÃO</v>
      </c>
      <c r="J268" s="9" t="str">
        <f>IFERROR(VLOOKUP(B268,'Valores Boletim'!$A$2:$G$7668,7,0),"-")</f>
        <v>-</v>
      </c>
      <c r="K268" s="23" t="str">
        <f t="shared" si="11"/>
        <v>-</v>
      </c>
    </row>
    <row r="269" spans="1:11" x14ac:dyDescent="0.25">
      <c r="A269" s="9" t="str">
        <f t="shared" ref="A269:A332" si="12">CONCATENATE(D269,E269)</f>
        <v>Educação EmpreendedoraPG_Professores atendidos em soluções de Educação Empreendedora - professores - Obter</v>
      </c>
      <c r="B269" s="9" t="str">
        <f t="shared" ref="B269:B332" si="13">CONCATENATE(D269,E269,IF(F269="NA","SISTEMA SEBRAE",F269))</f>
        <v>Educação EmpreendedoraPG_Professores atendidos em soluções de Educação Empreendedora - professores - ObterGO</v>
      </c>
      <c r="C269" s="9" t="s">
        <v>162</v>
      </c>
      <c r="D269" s="9" t="s">
        <v>476</v>
      </c>
      <c r="E269" s="9" t="s">
        <v>34</v>
      </c>
      <c r="F269" s="9" t="s">
        <v>414</v>
      </c>
      <c r="G269" s="28">
        <v>2850</v>
      </c>
      <c r="H269" s="28">
        <v>14873</v>
      </c>
      <c r="I269" s="23" t="str">
        <f>IFERROR(VLOOKUP(A269,'INDICADORES CUBO AGIR'!$I$2:$L$23,4,0),"NÃO")</f>
        <v>SIM</v>
      </c>
      <c r="J269" s="9">
        <f>IFERROR(VLOOKUP(B269,'Valores Boletim'!$A$2:$G$7668,7,0),"-")</f>
        <v>14873</v>
      </c>
      <c r="K269" s="23" t="str">
        <f t="shared" ref="K269:K332" si="14">IF(I269="SIM",IF(J269=H269,"IGUAL","DIFERENTE"),"-")</f>
        <v>IGUAL</v>
      </c>
    </row>
    <row r="270" spans="1:11" x14ac:dyDescent="0.25">
      <c r="A270" s="9" t="str">
        <f t="shared" si="12"/>
        <v>Educação EmpreendedoraPG_Recomendação (NPS) - Professores - pontos - Obter</v>
      </c>
      <c r="B270" s="9" t="str">
        <f t="shared" si="13"/>
        <v>Educação EmpreendedoraPG_Recomendação (NPS) - Professores - pontos - ObterGO</v>
      </c>
      <c r="C270" s="9" t="s">
        <v>162</v>
      </c>
      <c r="D270" s="9" t="s">
        <v>476</v>
      </c>
      <c r="E270" s="9" t="s">
        <v>35</v>
      </c>
      <c r="F270" s="9" t="s">
        <v>414</v>
      </c>
      <c r="G270" s="28">
        <v>80</v>
      </c>
      <c r="H270" s="28">
        <v>84</v>
      </c>
      <c r="I270" s="23" t="str">
        <f>IFERROR(VLOOKUP(A270,'INDICADORES CUBO AGIR'!$I$2:$L$23,4,0),"NÃO")</f>
        <v>SIM</v>
      </c>
      <c r="J270" s="9">
        <f>IFERROR(VLOOKUP(B270,'Valores Boletim'!$A$2:$G$7668,7,0),"-")</f>
        <v>84.2</v>
      </c>
      <c r="K270" s="23" t="str">
        <f t="shared" si="14"/>
        <v>DIFERENTE</v>
      </c>
    </row>
    <row r="271" spans="1:11" x14ac:dyDescent="0.25">
      <c r="A271" s="9" t="str">
        <f t="shared" si="12"/>
        <v>Sebrae + FinançasPG_Clientes com garantia do Fampe assistidos na fase pós-crédito - % - Obter</v>
      </c>
      <c r="B271" s="9" t="str">
        <f t="shared" si="13"/>
        <v>Sebrae + FinançasPG_Clientes com garantia do Fampe assistidos na fase pós-crédito - % - ObterGO</v>
      </c>
      <c r="C271" s="9" t="s">
        <v>163</v>
      </c>
      <c r="D271" s="9" t="s">
        <v>477</v>
      </c>
      <c r="E271" s="9" t="s">
        <v>71</v>
      </c>
      <c r="F271" s="9" t="s">
        <v>414</v>
      </c>
      <c r="G271" s="28">
        <v>64</v>
      </c>
      <c r="H271" s="28">
        <v>76.849999999999994</v>
      </c>
      <c r="I271" s="23" t="str">
        <f>IFERROR(VLOOKUP(A271,'INDICADORES CUBO AGIR'!$I$2:$L$23,4,0),"NÃO")</f>
        <v>SIM</v>
      </c>
      <c r="J271" s="9">
        <f>IFERROR(VLOOKUP(B271,'Valores Boletim'!$A$2:$G$7668,7,0),"-")</f>
        <v>76.849999999999994</v>
      </c>
      <c r="K271" s="23" t="str">
        <f t="shared" si="14"/>
        <v>IGUAL</v>
      </c>
    </row>
    <row r="272" spans="1:11" x14ac:dyDescent="0.25">
      <c r="A272" s="9" t="str">
        <f t="shared" si="12"/>
        <v>PROGRAMA NACIONAL - Sebrae + ReceitasPG_Geração de Receita Própria - % - Obter</v>
      </c>
      <c r="B272" s="9" t="str">
        <f t="shared" si="13"/>
        <v>PROGRAMA NACIONAL - Sebrae + ReceitasPG_Geração de Receita Própria - % - ObterGO</v>
      </c>
      <c r="C272" s="9" t="s">
        <v>164</v>
      </c>
      <c r="D272" s="9" t="s">
        <v>41</v>
      </c>
      <c r="E272" s="9" t="s">
        <v>29</v>
      </c>
      <c r="F272" s="9" t="s">
        <v>414</v>
      </c>
      <c r="G272" s="28">
        <v>13.5</v>
      </c>
      <c r="H272" s="28">
        <v>16.5</v>
      </c>
      <c r="I272" s="23" t="str">
        <f>IFERROR(VLOOKUP(A272,'INDICADORES CUBO AGIR'!$I$2:$L$23,4,0),"NÃO")</f>
        <v>SIM</v>
      </c>
      <c r="J272" s="9">
        <f>IFERROR(VLOOKUP(B272,'Valores Boletim'!$A$2:$G$7668,7,0),"-")</f>
        <v>15.61</v>
      </c>
      <c r="K272" s="23" t="str">
        <f t="shared" si="14"/>
        <v>DIFERENTE</v>
      </c>
    </row>
    <row r="273" spans="1:11" x14ac:dyDescent="0.25">
      <c r="A273" s="9" t="str">
        <f t="shared" si="12"/>
        <v>PROGRAMA NACIONAL - Transformação OrganizacionalPG_Equipamentos de TI com vida útil exaurida - % - Obter</v>
      </c>
      <c r="B273" s="9" t="str">
        <f t="shared" si="13"/>
        <v>PROGRAMA NACIONAL - Transformação OrganizacionalPG_Equipamentos de TI com vida útil exaurida - % - ObterGO</v>
      </c>
      <c r="C273" s="9" t="s">
        <v>165</v>
      </c>
      <c r="D273" s="9" t="s">
        <v>73</v>
      </c>
      <c r="E273" s="9" t="s">
        <v>74</v>
      </c>
      <c r="F273" s="9" t="s">
        <v>414</v>
      </c>
      <c r="G273" s="28">
        <v>24</v>
      </c>
      <c r="H273" s="28">
        <v>0</v>
      </c>
      <c r="I273" s="23" t="str">
        <f>IFERROR(VLOOKUP(A273,'INDICADORES CUBO AGIR'!$I$2:$L$23,4,0),"NÃO")</f>
        <v>NÃO</v>
      </c>
      <c r="J273" s="9" t="str">
        <f>IFERROR(VLOOKUP(B273,'Valores Boletim'!$A$2:$G$7668,7,0),"-")</f>
        <v>-</v>
      </c>
      <c r="K273" s="23" t="str">
        <f t="shared" si="14"/>
        <v>-</v>
      </c>
    </row>
    <row r="274" spans="1:11" x14ac:dyDescent="0.25">
      <c r="A274" s="9" t="str">
        <f t="shared" si="12"/>
        <v>PROGRAMA NACIONAL - Transformação OrganizacionalPG_Incidentes de segurança tratados - % - Obter</v>
      </c>
      <c r="B274" s="9" t="str">
        <f t="shared" si="13"/>
        <v>PROGRAMA NACIONAL - Transformação OrganizacionalPG_Incidentes de segurança tratados - % - ObterGO</v>
      </c>
      <c r="C274" s="9" t="s">
        <v>165</v>
      </c>
      <c r="D274" s="9" t="s">
        <v>73</v>
      </c>
      <c r="E274" s="9" t="s">
        <v>75</v>
      </c>
      <c r="F274" s="9" t="s">
        <v>414</v>
      </c>
      <c r="G274" s="28">
        <v>90</v>
      </c>
      <c r="H274" s="28">
        <v>0</v>
      </c>
      <c r="I274" s="23" t="str">
        <f>IFERROR(VLOOKUP(A274,'INDICADORES CUBO AGIR'!$I$2:$L$23,4,0),"NÃO")</f>
        <v>NÃO</v>
      </c>
      <c r="J274" s="9" t="str">
        <f>IFERROR(VLOOKUP(B274,'Valores Boletim'!$A$2:$G$7668,7,0),"-")</f>
        <v>-</v>
      </c>
      <c r="K274" s="23" t="str">
        <f t="shared" si="14"/>
        <v>-</v>
      </c>
    </row>
    <row r="275" spans="1:11" x14ac:dyDescent="0.25">
      <c r="A275" s="9" t="str">
        <f t="shared" si="12"/>
        <v>Portfólio em RedePG_Aplicabilidade - Pontos (0 a 10) - Obter</v>
      </c>
      <c r="B275" s="9" t="str">
        <f t="shared" si="13"/>
        <v>Portfólio em RedePG_Aplicabilidade - Pontos (0 a 10) - ObterGO</v>
      </c>
      <c r="C275" s="9" t="s">
        <v>166</v>
      </c>
      <c r="D275" s="9" t="s">
        <v>474</v>
      </c>
      <c r="E275" s="9" t="s">
        <v>57</v>
      </c>
      <c r="F275" s="9" t="s">
        <v>414</v>
      </c>
      <c r="G275" s="28">
        <v>8</v>
      </c>
      <c r="H275" s="28">
        <v>7.6</v>
      </c>
      <c r="I275" s="23" t="str">
        <f>IFERROR(VLOOKUP(A275,'INDICADORES CUBO AGIR'!$I$2:$L$23,4,0),"NÃO")</f>
        <v>SIM</v>
      </c>
      <c r="J275" s="9">
        <f>IFERROR(VLOOKUP(B275,'Valores Boletim'!$A$2:$G$7668,7,0),"-")</f>
        <v>7.6</v>
      </c>
      <c r="K275" s="23" t="str">
        <f t="shared" si="14"/>
        <v>IGUAL</v>
      </c>
    </row>
    <row r="276" spans="1:11" x14ac:dyDescent="0.25">
      <c r="A276" s="9" t="str">
        <f t="shared" si="12"/>
        <v>Portfólio em RedePG_Efetividade - Pontos (0 a 10) - Obter</v>
      </c>
      <c r="B276" s="9" t="str">
        <f t="shared" si="13"/>
        <v>Portfólio em RedePG_Efetividade - Pontos (0 a 10) - ObterGO</v>
      </c>
      <c r="C276" s="9" t="s">
        <v>166</v>
      </c>
      <c r="D276" s="9" t="s">
        <v>474</v>
      </c>
      <c r="E276" s="9" t="s">
        <v>58</v>
      </c>
      <c r="F276" s="9" t="s">
        <v>414</v>
      </c>
      <c r="G276" s="28">
        <v>8</v>
      </c>
      <c r="H276" s="28">
        <v>7.9</v>
      </c>
      <c r="I276" s="23" t="str">
        <f>IFERROR(VLOOKUP(A276,'INDICADORES CUBO AGIR'!$I$2:$L$23,4,0),"NÃO")</f>
        <v>SIM</v>
      </c>
      <c r="J276" s="9">
        <f>IFERROR(VLOOKUP(B276,'Valores Boletim'!$A$2:$G$7668,7,0),"-")</f>
        <v>7.9</v>
      </c>
      <c r="K276" s="23" t="str">
        <f t="shared" si="14"/>
        <v>IGUAL</v>
      </c>
    </row>
    <row r="277" spans="1:11" x14ac:dyDescent="0.25">
      <c r="A277" s="9" t="str">
        <f t="shared" si="12"/>
        <v>Portfólio em RedePG_NPS (Net Promoter Score) de Produto ou Serviço - pontos - Obter</v>
      </c>
      <c r="B277" s="9" t="str">
        <f t="shared" si="13"/>
        <v>Portfólio em RedePG_NPS (Net Promoter Score) de Produto ou Serviço - pontos - ObterGO</v>
      </c>
      <c r="C277" s="9" t="s">
        <v>166</v>
      </c>
      <c r="D277" s="9" t="s">
        <v>474</v>
      </c>
      <c r="E277" s="9" t="s">
        <v>59</v>
      </c>
      <c r="F277" s="9" t="s">
        <v>414</v>
      </c>
      <c r="G277" s="28">
        <v>80</v>
      </c>
      <c r="H277" s="28">
        <v>100</v>
      </c>
      <c r="I277" s="23" t="str">
        <f>IFERROR(VLOOKUP(A277,'INDICADORES CUBO AGIR'!$I$2:$L$23,4,0),"NÃO")</f>
        <v>NÃO</v>
      </c>
      <c r="J277" s="9" t="str">
        <f>IFERROR(VLOOKUP(B277,'Valores Boletim'!$A$2:$G$7668,7,0),"-")</f>
        <v>-</v>
      </c>
      <c r="K277" s="23" t="str">
        <f t="shared" si="14"/>
        <v>-</v>
      </c>
    </row>
    <row r="278" spans="1:11" x14ac:dyDescent="0.25">
      <c r="A278" s="9" t="str">
        <f t="shared" si="12"/>
        <v>Cliente em FocoPG_Atendimento por cliente - Número - Obter</v>
      </c>
      <c r="B278" s="9" t="str">
        <f t="shared" si="13"/>
        <v>Cliente em FocoPG_Atendimento por cliente - Número - ObterMA</v>
      </c>
      <c r="C278" s="9" t="s">
        <v>167</v>
      </c>
      <c r="D278" s="9" t="s">
        <v>471</v>
      </c>
      <c r="E278" s="9" t="s">
        <v>18</v>
      </c>
      <c r="F278" s="9" t="s">
        <v>415</v>
      </c>
      <c r="G278" s="28">
        <v>2</v>
      </c>
      <c r="H278" s="28">
        <v>1.84</v>
      </c>
      <c r="I278" s="23" t="str">
        <f>IFERROR(VLOOKUP(A278,'INDICADORES CUBO AGIR'!$I$2:$L$23,4,0),"NÃO")</f>
        <v>SIM</v>
      </c>
      <c r="J278" s="9">
        <f>IFERROR(VLOOKUP(B278,'Valores Boletim'!$A$2:$G$7668,7,0),"-")</f>
        <v>2.3838927519999999</v>
      </c>
      <c r="K278" s="23" t="str">
        <f t="shared" si="14"/>
        <v>DIFERENTE</v>
      </c>
    </row>
    <row r="279" spans="1:11" x14ac:dyDescent="0.25">
      <c r="A279" s="9" t="str">
        <f t="shared" si="12"/>
        <v>Cliente em FocoPG_Clientes atendidos por serviços digitais - Número - Obter</v>
      </c>
      <c r="B279" s="9" t="str">
        <f t="shared" si="13"/>
        <v>Cliente em FocoPG_Clientes atendidos por serviços digitais - Número - ObterMA</v>
      </c>
      <c r="C279" s="9" t="s">
        <v>167</v>
      </c>
      <c r="D279" s="9" t="s">
        <v>471</v>
      </c>
      <c r="E279" s="9" t="s">
        <v>19</v>
      </c>
      <c r="F279" s="9" t="s">
        <v>415</v>
      </c>
      <c r="G279" s="28">
        <v>55000</v>
      </c>
      <c r="H279" s="28">
        <v>40774</v>
      </c>
      <c r="I279" s="23" t="str">
        <f>IFERROR(VLOOKUP(A279,'INDICADORES CUBO AGIR'!$I$2:$L$23,4,0),"NÃO")</f>
        <v>SIM</v>
      </c>
      <c r="J279" s="9">
        <f>IFERROR(VLOOKUP(B279,'Valores Boletim'!$A$2:$G$7668,7,0),"-")</f>
        <v>35928</v>
      </c>
      <c r="K279" s="23" t="str">
        <f t="shared" si="14"/>
        <v>DIFERENTE</v>
      </c>
    </row>
    <row r="280" spans="1:11" x14ac:dyDescent="0.25">
      <c r="A280" s="9" t="str">
        <f t="shared" si="12"/>
        <v>Cliente em FocoPG_Cobertura do Atendimento (microempresas e empresas de pequeno porte) - % - Obter</v>
      </c>
      <c r="B280" s="9" t="str">
        <f t="shared" si="13"/>
        <v>Cliente em FocoPG_Cobertura do Atendimento (microempresas e empresas de pequeno porte) - % - ObterMA</v>
      </c>
      <c r="C280" s="9" t="s">
        <v>167</v>
      </c>
      <c r="D280" s="9" t="s">
        <v>471</v>
      </c>
      <c r="E280" s="9" t="s">
        <v>20</v>
      </c>
      <c r="F280" s="9" t="s">
        <v>415</v>
      </c>
      <c r="G280" s="28">
        <v>25</v>
      </c>
      <c r="H280" s="28">
        <v>26.98</v>
      </c>
      <c r="I280" s="23" t="str">
        <f>IFERROR(VLOOKUP(A280,'INDICADORES CUBO AGIR'!$I$2:$L$23,4,0),"NÃO")</f>
        <v>SIM</v>
      </c>
      <c r="J280" s="9">
        <f>IFERROR(VLOOKUP(B280,'Valores Boletim'!$A$2:$G$7668,7,0),"-")</f>
        <v>21.85</v>
      </c>
      <c r="K280" s="23" t="str">
        <f t="shared" si="14"/>
        <v>DIFERENTE</v>
      </c>
    </row>
    <row r="281" spans="1:11" x14ac:dyDescent="0.25">
      <c r="A281" s="9" t="str">
        <f t="shared" si="12"/>
        <v>Cliente em FocoPG_Pequenos Negócios Atendidos - Número - Obter</v>
      </c>
      <c r="B281" s="9" t="str">
        <f t="shared" si="13"/>
        <v>Cliente em FocoPG_Pequenos Negócios Atendidos - Número - ObterMA</v>
      </c>
      <c r="C281" s="9" t="s">
        <v>167</v>
      </c>
      <c r="D281" s="9" t="s">
        <v>471</v>
      </c>
      <c r="E281" s="9" t="s">
        <v>21</v>
      </c>
      <c r="F281" s="9" t="s">
        <v>415</v>
      </c>
      <c r="G281" s="28">
        <v>53000</v>
      </c>
      <c r="H281" s="28">
        <v>55981</v>
      </c>
      <c r="I281" s="23" t="str">
        <f>IFERROR(VLOOKUP(A281,'INDICADORES CUBO AGIR'!$I$2:$L$23,4,0),"NÃO")</f>
        <v>SIM</v>
      </c>
      <c r="J281" s="9">
        <f>IFERROR(VLOOKUP(B281,'Valores Boletim'!$A$2:$G$7668,7,0),"-")</f>
        <v>48765</v>
      </c>
      <c r="K281" s="23" t="str">
        <f t="shared" si="14"/>
        <v>DIFERENTE</v>
      </c>
    </row>
    <row r="282" spans="1:11" x14ac:dyDescent="0.25">
      <c r="A282" s="9" t="str">
        <f t="shared" si="12"/>
        <v>Cliente em FocoPG_Recomendação (NPS) - pontos - Obter</v>
      </c>
      <c r="B282" s="9" t="str">
        <f t="shared" si="13"/>
        <v>Cliente em FocoPG_Recomendação (NPS) - pontos - ObterMA</v>
      </c>
      <c r="C282" s="9" t="s">
        <v>167</v>
      </c>
      <c r="D282" s="9" t="s">
        <v>471</v>
      </c>
      <c r="E282" s="9" t="s">
        <v>22</v>
      </c>
      <c r="F282" s="9" t="s">
        <v>415</v>
      </c>
      <c r="G282" s="28">
        <v>80.099999999999994</v>
      </c>
      <c r="H282" s="28">
        <v>83.89</v>
      </c>
      <c r="I282" s="23" t="str">
        <f>IFERROR(VLOOKUP(A282,'INDICADORES CUBO AGIR'!$I$2:$L$23,4,0),"NÃO")</f>
        <v>NÃO</v>
      </c>
      <c r="J282" s="9" t="str">
        <f>IFERROR(VLOOKUP(B282,'Valores Boletim'!$A$2:$G$7668,7,0),"-")</f>
        <v>-</v>
      </c>
      <c r="K282" s="23" t="str">
        <f t="shared" si="14"/>
        <v>-</v>
      </c>
    </row>
    <row r="283" spans="1:11" x14ac:dyDescent="0.25">
      <c r="A283" s="9" t="str">
        <f t="shared" si="12"/>
        <v>Gestão Estratégica de PessoasPG_Diagnóstico de Maturidade dos processos de gestão de pessoas - pontos - Obter</v>
      </c>
      <c r="B283" s="9" t="str">
        <f t="shared" si="13"/>
        <v>Gestão Estratégica de PessoasPG_Diagnóstico de Maturidade dos processos de gestão de pessoas - pontos - ObterMA</v>
      </c>
      <c r="C283" s="9" t="s">
        <v>168</v>
      </c>
      <c r="D283" s="9" t="s">
        <v>470</v>
      </c>
      <c r="E283" s="9" t="s">
        <v>67</v>
      </c>
      <c r="F283" s="9" t="s">
        <v>415</v>
      </c>
      <c r="G283" s="28">
        <v>4</v>
      </c>
      <c r="H283" s="28">
        <v>3.42</v>
      </c>
      <c r="I283" s="23" t="str">
        <f>IFERROR(VLOOKUP(A283,'INDICADORES CUBO AGIR'!$I$2:$L$23,4,0),"NÃO")</f>
        <v>SIM</v>
      </c>
      <c r="J283" s="9">
        <f>IFERROR(VLOOKUP(B283,'Valores Boletim'!$A$2:$G$7668,7,0),"-")</f>
        <v>3.42</v>
      </c>
      <c r="K283" s="23" t="str">
        <f t="shared" si="14"/>
        <v>IGUAL</v>
      </c>
    </row>
    <row r="284" spans="1:11" x14ac:dyDescent="0.25">
      <c r="A284" s="9" t="str">
        <f t="shared" si="12"/>
        <v>Gestão Estratégica de PessoasPG_Grau de implementação do SGP 9.0 no Sistema Sebrae - % - Obter</v>
      </c>
      <c r="B284" s="9" t="str">
        <f t="shared" si="13"/>
        <v>Gestão Estratégica de PessoasPG_Grau de implementação do SGP 9.0 no Sistema Sebrae - % - ObterMA</v>
      </c>
      <c r="C284" s="9" t="s">
        <v>168</v>
      </c>
      <c r="D284" s="9" t="s">
        <v>470</v>
      </c>
      <c r="E284" s="9" t="s">
        <v>68</v>
      </c>
      <c r="F284" s="9" t="s">
        <v>415</v>
      </c>
      <c r="G284" s="28">
        <v>100</v>
      </c>
      <c r="H284" s="28">
        <v>0</v>
      </c>
      <c r="I284" s="23" t="str">
        <f>IFERROR(VLOOKUP(A284,'INDICADORES CUBO AGIR'!$I$2:$L$23,4,0),"NÃO")</f>
        <v>NÃO</v>
      </c>
      <c r="J284" s="9" t="str">
        <f>IFERROR(VLOOKUP(B284,'Valores Boletim'!$A$2:$G$7668,7,0),"-")</f>
        <v>-</v>
      </c>
      <c r="K284" s="23" t="str">
        <f t="shared" si="14"/>
        <v>-</v>
      </c>
    </row>
    <row r="285" spans="1:11" x14ac:dyDescent="0.25">
      <c r="A285" s="9" t="str">
        <f t="shared" si="12"/>
        <v>Gestão da Marca SebraePG_Imagem junto à Sociedade - Pontos (0 a 10) - Obter</v>
      </c>
      <c r="B285" s="9" t="str">
        <f t="shared" si="13"/>
        <v>Gestão da Marca SebraePG_Imagem junto à Sociedade - Pontos (0 a 10) - ObterMA</v>
      </c>
      <c r="C285" s="9" t="s">
        <v>169</v>
      </c>
      <c r="D285" s="9" t="s">
        <v>475</v>
      </c>
      <c r="E285" s="9" t="s">
        <v>30</v>
      </c>
      <c r="F285" s="9" t="s">
        <v>415</v>
      </c>
      <c r="G285" s="28">
        <v>8.4</v>
      </c>
      <c r="H285" s="28">
        <v>8.6999999999999993</v>
      </c>
      <c r="I285" s="23" t="str">
        <f>IFERROR(VLOOKUP(A285,'INDICADORES CUBO AGIR'!$I$2:$L$23,4,0),"NÃO")</f>
        <v>SIM</v>
      </c>
      <c r="J285" s="9">
        <f>IFERROR(VLOOKUP(B285,'Valores Boletim'!$A$2:$G$7668,7,0),"-")</f>
        <v>8.7200000000000006</v>
      </c>
      <c r="K285" s="23" t="str">
        <f t="shared" si="14"/>
        <v>DIFERENTE</v>
      </c>
    </row>
    <row r="286" spans="1:11" x14ac:dyDescent="0.25">
      <c r="A286" s="9" t="str">
        <f t="shared" si="12"/>
        <v>Gestão da Marca SebraePG_Imagem junto aos Pequenos Negócios - Pontos (0 a 10) - Obter</v>
      </c>
      <c r="B286" s="9" t="str">
        <f t="shared" si="13"/>
        <v>Gestão da Marca SebraePG_Imagem junto aos Pequenos Negócios - Pontos (0 a 10) - ObterMA</v>
      </c>
      <c r="C286" s="9" t="s">
        <v>169</v>
      </c>
      <c r="D286" s="9" t="s">
        <v>475</v>
      </c>
      <c r="E286" s="9" t="s">
        <v>31</v>
      </c>
      <c r="F286" s="9" t="s">
        <v>415</v>
      </c>
      <c r="G286" s="28">
        <v>8.6</v>
      </c>
      <c r="H286" s="28">
        <v>8.6</v>
      </c>
      <c r="I286" s="23" t="str">
        <f>IFERROR(VLOOKUP(A286,'INDICADORES CUBO AGIR'!$I$2:$L$23,4,0),"NÃO")</f>
        <v>SIM</v>
      </c>
      <c r="J286" s="9">
        <f>IFERROR(VLOOKUP(B286,'Valores Boletim'!$A$2:$G$7668,7,0),"-")</f>
        <v>8.58</v>
      </c>
      <c r="K286" s="23" t="str">
        <f t="shared" si="14"/>
        <v>DIFERENTE</v>
      </c>
    </row>
    <row r="287" spans="1:11" x14ac:dyDescent="0.25">
      <c r="A287" s="9" t="str">
        <f t="shared" si="12"/>
        <v>Ambiente de NegóciosPG_Município com presença continuada de técnico residente do Sebrae na microrregião. - Número - Obter</v>
      </c>
      <c r="B287" s="9" t="str">
        <f t="shared" si="13"/>
        <v>Ambiente de NegóciosPG_Município com presença continuada de técnico residente do Sebrae na microrregião. - Número - ObterMA</v>
      </c>
      <c r="C287" s="9" t="s">
        <v>170</v>
      </c>
      <c r="D287" s="9" t="s">
        <v>473</v>
      </c>
      <c r="E287" s="9" t="s">
        <v>14</v>
      </c>
      <c r="F287" s="9" t="s">
        <v>415</v>
      </c>
      <c r="G287" s="28">
        <v>4</v>
      </c>
      <c r="H287" s="28">
        <v>12</v>
      </c>
      <c r="I287" s="23" t="str">
        <f>IFERROR(VLOOKUP(A287,'INDICADORES CUBO AGIR'!$I$2:$L$23,4,0),"NÃO")</f>
        <v>NÃO</v>
      </c>
      <c r="J287" s="9" t="str">
        <f>IFERROR(VLOOKUP(B287,'Valores Boletim'!$A$2:$G$7668,7,0),"-")</f>
        <v>-</v>
      </c>
      <c r="K287" s="23" t="str">
        <f t="shared" si="14"/>
        <v>-</v>
      </c>
    </row>
    <row r="288" spans="1:11" x14ac:dyDescent="0.25">
      <c r="A288" s="9" t="str">
        <f t="shared" si="12"/>
        <v>Ambiente de NegóciosPG_Municípios com conjunto de políticas públicas para melhoria do ambiente de negócios implementado - Número - Obter</v>
      </c>
      <c r="B288" s="9" t="str">
        <f t="shared" si="13"/>
        <v>Ambiente de NegóciosPG_Municípios com conjunto de políticas públicas para melhoria do ambiente de negócios implementado - Número - ObterMA</v>
      </c>
      <c r="C288" s="9" t="s">
        <v>170</v>
      </c>
      <c r="D288" s="9" t="s">
        <v>473</v>
      </c>
      <c r="E288" s="9" t="s">
        <v>15</v>
      </c>
      <c r="F288" s="9" t="s">
        <v>415</v>
      </c>
      <c r="G288" s="28">
        <v>15</v>
      </c>
      <c r="H288" s="28">
        <v>40</v>
      </c>
      <c r="I288" s="23" t="str">
        <f>IFERROR(VLOOKUP(A288,'INDICADORES CUBO AGIR'!$I$2:$L$23,4,0),"NÃO")</f>
        <v>NÃO</v>
      </c>
      <c r="J288" s="9" t="str">
        <f>IFERROR(VLOOKUP(B288,'Valores Boletim'!$A$2:$G$7668,7,0),"-")</f>
        <v>-</v>
      </c>
      <c r="K288" s="23" t="str">
        <f t="shared" si="14"/>
        <v>-</v>
      </c>
    </row>
    <row r="289" spans="1:11" x14ac:dyDescent="0.25">
      <c r="A289" s="9" t="str">
        <f t="shared" si="12"/>
        <v>Ambiente de NegóciosPG_Municípios com projetos de mobilização e articulação de lideranças implementados - Número - Obter</v>
      </c>
      <c r="B289" s="9" t="str">
        <f t="shared" si="13"/>
        <v>Ambiente de NegóciosPG_Municípios com projetos de mobilização e articulação de lideranças implementados - Número - ObterMA</v>
      </c>
      <c r="C289" s="9" t="s">
        <v>170</v>
      </c>
      <c r="D289" s="9" t="s">
        <v>473</v>
      </c>
      <c r="E289" s="9" t="s">
        <v>16</v>
      </c>
      <c r="F289" s="9" t="s">
        <v>415</v>
      </c>
      <c r="G289" s="28">
        <v>15</v>
      </c>
      <c r="H289" s="28">
        <v>15</v>
      </c>
      <c r="I289" s="23" t="str">
        <f>IFERROR(VLOOKUP(A289,'INDICADORES CUBO AGIR'!$I$2:$L$23,4,0),"NÃO")</f>
        <v>NÃO</v>
      </c>
      <c r="J289" s="9" t="str">
        <f>IFERROR(VLOOKUP(B289,'Valores Boletim'!$A$2:$G$7668,7,0),"-")</f>
        <v>-</v>
      </c>
      <c r="K289" s="23" t="str">
        <f t="shared" si="14"/>
        <v>-</v>
      </c>
    </row>
    <row r="290" spans="1:11" x14ac:dyDescent="0.25">
      <c r="A290" s="9" t="str">
        <f t="shared" si="12"/>
        <v>Ambiente de NegóciosPG_Tempo de abertura de empresas - horas - Obter</v>
      </c>
      <c r="B290" s="9" t="str">
        <f t="shared" si="13"/>
        <v>Ambiente de NegóciosPG_Tempo de abertura de empresas - horas - ObterMA</v>
      </c>
      <c r="C290" s="9" t="s">
        <v>170</v>
      </c>
      <c r="D290" s="9" t="s">
        <v>473</v>
      </c>
      <c r="E290" s="9" t="s">
        <v>17</v>
      </c>
      <c r="F290" s="9" t="s">
        <v>415</v>
      </c>
      <c r="G290" s="28">
        <v>30</v>
      </c>
      <c r="H290" s="28">
        <v>23.42</v>
      </c>
      <c r="I290" s="23" t="str">
        <f>IFERROR(VLOOKUP(A290,'INDICADORES CUBO AGIR'!$I$2:$L$23,4,0),"NÃO")</f>
        <v>SIM</v>
      </c>
      <c r="J290" s="9">
        <f>IFERROR(VLOOKUP(B290,'Valores Boletim'!$A$2:$G$7668,7,0),"-")</f>
        <v>23.42</v>
      </c>
      <c r="K290" s="23" t="str">
        <f t="shared" si="14"/>
        <v>IGUAL</v>
      </c>
    </row>
    <row r="291" spans="1:11" x14ac:dyDescent="0.25">
      <c r="A291" s="9" t="str">
        <f t="shared" si="12"/>
        <v>Educação EmpreendedoraPG_Atendimento a estudantes em soluções de Educação Empreendedora - Número - Obter</v>
      </c>
      <c r="B291" s="9" t="str">
        <f t="shared" si="13"/>
        <v>Educação EmpreendedoraPG_Atendimento a estudantes em soluções de Educação Empreendedora - Número - ObterMA</v>
      </c>
      <c r="C291" s="9" t="s">
        <v>171</v>
      </c>
      <c r="D291" s="9" t="s">
        <v>476</v>
      </c>
      <c r="E291" s="9" t="s">
        <v>32</v>
      </c>
      <c r="F291" s="9" t="s">
        <v>415</v>
      </c>
      <c r="G291" s="28">
        <v>45000</v>
      </c>
      <c r="H291" s="28">
        <v>45000</v>
      </c>
      <c r="I291" s="23" t="str">
        <f>IFERROR(VLOOKUP(A291,'INDICADORES CUBO AGIR'!$I$2:$L$23,4,0),"NÃO")</f>
        <v>SIM</v>
      </c>
      <c r="J291" s="9">
        <f>IFERROR(VLOOKUP(B291,'Valores Boletim'!$A$2:$G$7668,7,0),"-")</f>
        <v>61955</v>
      </c>
      <c r="K291" s="23" t="str">
        <f t="shared" si="14"/>
        <v>DIFERENTE</v>
      </c>
    </row>
    <row r="292" spans="1:11" x14ac:dyDescent="0.25">
      <c r="A292" s="9" t="str">
        <f t="shared" si="12"/>
        <v>Educação EmpreendedoraPG_Escolas com projeto Escola Empreendedora implementado - Número - Obter</v>
      </c>
      <c r="B292" s="9" t="str">
        <f t="shared" si="13"/>
        <v>Educação EmpreendedoraPG_Escolas com projeto Escola Empreendedora implementado - Número - ObterMA</v>
      </c>
      <c r="C292" s="9" t="s">
        <v>171</v>
      </c>
      <c r="D292" s="9" t="s">
        <v>476</v>
      </c>
      <c r="E292" s="9" t="s">
        <v>33</v>
      </c>
      <c r="F292" s="9" t="s">
        <v>415</v>
      </c>
      <c r="G292" s="28">
        <v>5</v>
      </c>
      <c r="H292" s="28">
        <v>5</v>
      </c>
      <c r="I292" s="23" t="str">
        <f>IFERROR(VLOOKUP(A292,'INDICADORES CUBO AGIR'!$I$2:$L$23,4,0),"NÃO")</f>
        <v>NÃO</v>
      </c>
      <c r="J292" s="9" t="str">
        <f>IFERROR(VLOOKUP(B292,'Valores Boletim'!$A$2:$G$7668,7,0),"-")</f>
        <v>-</v>
      </c>
      <c r="K292" s="23" t="str">
        <f t="shared" si="14"/>
        <v>-</v>
      </c>
    </row>
    <row r="293" spans="1:11" x14ac:dyDescent="0.25">
      <c r="A293" s="9" t="str">
        <f t="shared" si="12"/>
        <v>Educação EmpreendedoraPG_Professores atendidos em soluções de Educação Empreendedora - professores - Obter</v>
      </c>
      <c r="B293" s="9" t="str">
        <f t="shared" si="13"/>
        <v>Educação EmpreendedoraPG_Professores atendidos em soluções de Educação Empreendedora - professores - ObterMA</v>
      </c>
      <c r="C293" s="9" t="s">
        <v>171</v>
      </c>
      <c r="D293" s="9" t="s">
        <v>476</v>
      </c>
      <c r="E293" s="9" t="s">
        <v>34</v>
      </c>
      <c r="F293" s="9" t="s">
        <v>415</v>
      </c>
      <c r="G293" s="28">
        <v>5000</v>
      </c>
      <c r="H293" s="28">
        <v>5400</v>
      </c>
      <c r="I293" s="23" t="str">
        <f>IFERROR(VLOOKUP(A293,'INDICADORES CUBO AGIR'!$I$2:$L$23,4,0),"NÃO")</f>
        <v>SIM</v>
      </c>
      <c r="J293" s="9">
        <f>IFERROR(VLOOKUP(B293,'Valores Boletim'!$A$2:$G$7668,7,0),"-")</f>
        <v>6903</v>
      </c>
      <c r="K293" s="23" t="str">
        <f t="shared" si="14"/>
        <v>DIFERENTE</v>
      </c>
    </row>
    <row r="294" spans="1:11" x14ac:dyDescent="0.25">
      <c r="A294" s="9" t="str">
        <f t="shared" si="12"/>
        <v>Educação EmpreendedoraPG_Recomendação (NPS) - Professores - pontos - Obter</v>
      </c>
      <c r="B294" s="9" t="str">
        <f t="shared" si="13"/>
        <v>Educação EmpreendedoraPG_Recomendação (NPS) - Professores - pontos - ObterMA</v>
      </c>
      <c r="C294" s="9" t="s">
        <v>171</v>
      </c>
      <c r="D294" s="9" t="s">
        <v>476</v>
      </c>
      <c r="E294" s="9" t="s">
        <v>35</v>
      </c>
      <c r="F294" s="9" t="s">
        <v>415</v>
      </c>
      <c r="G294" s="28">
        <v>80</v>
      </c>
      <c r="H294" s="28">
        <v>85.4</v>
      </c>
      <c r="I294" s="23" t="str">
        <f>IFERROR(VLOOKUP(A294,'INDICADORES CUBO AGIR'!$I$2:$L$23,4,0),"NÃO")</f>
        <v>SIM</v>
      </c>
      <c r="J294" s="9">
        <f>IFERROR(VLOOKUP(B294,'Valores Boletim'!$A$2:$G$7668,7,0),"-")</f>
        <v>82.2</v>
      </c>
      <c r="K294" s="23" t="str">
        <f t="shared" si="14"/>
        <v>DIFERENTE</v>
      </c>
    </row>
    <row r="295" spans="1:11" x14ac:dyDescent="0.25">
      <c r="A295" s="9" t="str">
        <f t="shared" si="12"/>
        <v>Portfólio em RedePG_Aplicabilidade - Pontos (0 a 10) - Obter</v>
      </c>
      <c r="B295" s="9" t="str">
        <f t="shared" si="13"/>
        <v>Portfólio em RedePG_Aplicabilidade - Pontos (0 a 10) - ObterMA</v>
      </c>
      <c r="C295" s="9" t="s">
        <v>172</v>
      </c>
      <c r="D295" s="9" t="s">
        <v>474</v>
      </c>
      <c r="E295" s="9" t="s">
        <v>57</v>
      </c>
      <c r="F295" s="9" t="s">
        <v>415</v>
      </c>
      <c r="G295" s="28">
        <v>7</v>
      </c>
      <c r="H295" s="28">
        <v>7.7</v>
      </c>
      <c r="I295" s="23" t="str">
        <f>IFERROR(VLOOKUP(A295,'INDICADORES CUBO AGIR'!$I$2:$L$23,4,0),"NÃO")</f>
        <v>SIM</v>
      </c>
      <c r="J295" s="9">
        <f>IFERROR(VLOOKUP(B295,'Valores Boletim'!$A$2:$G$7668,7,0),"-")</f>
        <v>7.7</v>
      </c>
      <c r="K295" s="23" t="str">
        <f t="shared" si="14"/>
        <v>IGUAL</v>
      </c>
    </row>
    <row r="296" spans="1:11" x14ac:dyDescent="0.25">
      <c r="A296" s="9" t="str">
        <f t="shared" si="12"/>
        <v>Portfólio em RedePG_Efetividade - Pontos (0 a 10) - Obter</v>
      </c>
      <c r="B296" s="9" t="str">
        <f t="shared" si="13"/>
        <v>Portfólio em RedePG_Efetividade - Pontos (0 a 10) - ObterMA</v>
      </c>
      <c r="C296" s="9" t="s">
        <v>172</v>
      </c>
      <c r="D296" s="9" t="s">
        <v>474</v>
      </c>
      <c r="E296" s="9" t="s">
        <v>58</v>
      </c>
      <c r="F296" s="9" t="s">
        <v>415</v>
      </c>
      <c r="G296" s="28">
        <v>7</v>
      </c>
      <c r="H296" s="28">
        <v>8.1</v>
      </c>
      <c r="I296" s="23" t="str">
        <f>IFERROR(VLOOKUP(A296,'INDICADORES CUBO AGIR'!$I$2:$L$23,4,0),"NÃO")</f>
        <v>SIM</v>
      </c>
      <c r="J296" s="9">
        <f>IFERROR(VLOOKUP(B296,'Valores Boletim'!$A$2:$G$7668,7,0),"-")</f>
        <v>8.1</v>
      </c>
      <c r="K296" s="23" t="str">
        <f t="shared" si="14"/>
        <v>IGUAL</v>
      </c>
    </row>
    <row r="297" spans="1:11" x14ac:dyDescent="0.25">
      <c r="A297" s="9" t="str">
        <f t="shared" si="12"/>
        <v>Portfólio em RedePG_NPS (Net Promoter Score) de Produto ou Serviço - pontos - Obter</v>
      </c>
      <c r="B297" s="9" t="str">
        <f t="shared" si="13"/>
        <v>Portfólio em RedePG_NPS (Net Promoter Score) de Produto ou Serviço - pontos - ObterMA</v>
      </c>
      <c r="C297" s="9" t="s">
        <v>172</v>
      </c>
      <c r="D297" s="9" t="s">
        <v>474</v>
      </c>
      <c r="E297" s="9" t="s">
        <v>59</v>
      </c>
      <c r="F297" s="9" t="s">
        <v>415</v>
      </c>
      <c r="G297" s="28">
        <v>75</v>
      </c>
      <c r="H297" s="28">
        <v>83.9</v>
      </c>
      <c r="I297" s="23" t="str">
        <f>IFERROR(VLOOKUP(A297,'INDICADORES CUBO AGIR'!$I$2:$L$23,4,0),"NÃO")</f>
        <v>NÃO</v>
      </c>
      <c r="J297" s="9" t="str">
        <f>IFERROR(VLOOKUP(B297,'Valores Boletim'!$A$2:$G$7668,7,0),"-")</f>
        <v>-</v>
      </c>
      <c r="K297" s="23" t="str">
        <f t="shared" si="14"/>
        <v>-</v>
      </c>
    </row>
    <row r="298" spans="1:11" x14ac:dyDescent="0.25">
      <c r="A298" s="9" t="str">
        <f t="shared" si="12"/>
        <v>Brasil + InovadorPG_Inovação e Modernização - % - Obter</v>
      </c>
      <c r="B298" s="9" t="str">
        <f t="shared" si="13"/>
        <v>Brasil + InovadorPG_Inovação e Modernização - % - ObterMA</v>
      </c>
      <c r="C298" s="9" t="s">
        <v>173</v>
      </c>
      <c r="D298" s="9" t="s">
        <v>472</v>
      </c>
      <c r="E298" s="9" t="s">
        <v>23</v>
      </c>
      <c r="F298" s="9" t="s">
        <v>415</v>
      </c>
      <c r="G298" s="28">
        <v>70</v>
      </c>
      <c r="H298" s="28">
        <v>0</v>
      </c>
      <c r="I298" s="23" t="str">
        <f>IFERROR(VLOOKUP(A298,'INDICADORES CUBO AGIR'!$I$2:$L$23,4,0),"NÃO")</f>
        <v>NÃO</v>
      </c>
      <c r="J298" s="9" t="str">
        <f>IFERROR(VLOOKUP(B298,'Valores Boletim'!$A$2:$G$7668,7,0),"-")</f>
        <v>-</v>
      </c>
      <c r="K298" s="23" t="str">
        <f t="shared" si="14"/>
        <v>-</v>
      </c>
    </row>
    <row r="299" spans="1:11" x14ac:dyDescent="0.25">
      <c r="A299" s="9" t="str">
        <f t="shared" si="12"/>
        <v>Brasil + InovadorPG_Municípios com ecossistemas de inovação mapeados - Número - Obter</v>
      </c>
      <c r="B299" s="9" t="str">
        <f t="shared" si="13"/>
        <v>Brasil + InovadorPG_Municípios com ecossistemas de inovação mapeados - Número - ObterMA</v>
      </c>
      <c r="C299" s="9" t="s">
        <v>173</v>
      </c>
      <c r="D299" s="9" t="s">
        <v>472</v>
      </c>
      <c r="E299" s="9" t="s">
        <v>24</v>
      </c>
      <c r="F299" s="9" t="s">
        <v>415</v>
      </c>
      <c r="G299" s="28">
        <v>1</v>
      </c>
      <c r="H299" s="28">
        <v>1</v>
      </c>
      <c r="I299" s="23" t="str">
        <f>IFERROR(VLOOKUP(A299,'INDICADORES CUBO AGIR'!$I$2:$L$23,4,0),"NÃO")</f>
        <v>NÃO</v>
      </c>
      <c r="J299" s="9" t="str">
        <f>IFERROR(VLOOKUP(B299,'Valores Boletim'!$A$2:$G$7668,7,0),"-")</f>
        <v>-</v>
      </c>
      <c r="K299" s="23" t="str">
        <f t="shared" si="14"/>
        <v>-</v>
      </c>
    </row>
    <row r="300" spans="1:11" x14ac:dyDescent="0.25">
      <c r="A300" s="9" t="str">
        <f t="shared" si="12"/>
        <v>Brasil + InovadorPG_Pequenos Negócios atendidos com solução de Inovação - Número - Obter</v>
      </c>
      <c r="B300" s="9" t="str">
        <f t="shared" si="13"/>
        <v>Brasil + InovadorPG_Pequenos Negócios atendidos com solução de Inovação - Número - ObterMA</v>
      </c>
      <c r="C300" s="9" t="s">
        <v>173</v>
      </c>
      <c r="D300" s="9" t="s">
        <v>472</v>
      </c>
      <c r="E300" s="9" t="s">
        <v>25</v>
      </c>
      <c r="F300" s="9" t="s">
        <v>415</v>
      </c>
      <c r="G300" s="28">
        <v>4300</v>
      </c>
      <c r="H300" s="28">
        <v>5130</v>
      </c>
      <c r="I300" s="23" t="str">
        <f>IFERROR(VLOOKUP(A300,'INDICADORES CUBO AGIR'!$I$2:$L$23,4,0),"NÃO")</f>
        <v>SIM</v>
      </c>
      <c r="J300" s="9">
        <f>IFERROR(VLOOKUP(B300,'Valores Boletim'!$A$2:$G$7668,7,0),"-")</f>
        <v>5130</v>
      </c>
      <c r="K300" s="23" t="str">
        <f t="shared" si="14"/>
        <v>IGUAL</v>
      </c>
    </row>
    <row r="301" spans="1:11" x14ac:dyDescent="0.25">
      <c r="A301" s="9" t="str">
        <f t="shared" si="12"/>
        <v>Brasil + CompetitivoPG_Produtividade do Trabalho - % - Aumentar</v>
      </c>
      <c r="B301" s="9" t="str">
        <f t="shared" si="13"/>
        <v>Brasil + CompetitivoPG_Produtividade do Trabalho - % - AumentarMA</v>
      </c>
      <c r="C301" s="9" t="s">
        <v>174</v>
      </c>
      <c r="D301" s="9" t="s">
        <v>478</v>
      </c>
      <c r="E301" s="9" t="s">
        <v>27</v>
      </c>
      <c r="F301" s="9" t="s">
        <v>415</v>
      </c>
      <c r="G301" s="28">
        <v>10</v>
      </c>
      <c r="H301" s="28">
        <v>28.3</v>
      </c>
      <c r="I301" s="23" t="str">
        <f>IFERROR(VLOOKUP(A301,'INDICADORES CUBO AGIR'!$I$2:$L$23,4,0),"NÃO")</f>
        <v>SIM</v>
      </c>
      <c r="J301" s="9">
        <f>IFERROR(VLOOKUP(B301,'Valores Boletim'!$A$2:$G$7668,7,0),"-")</f>
        <v>28.3</v>
      </c>
      <c r="K301" s="23" t="str">
        <f t="shared" si="14"/>
        <v>IGUAL</v>
      </c>
    </row>
    <row r="302" spans="1:11" x14ac:dyDescent="0.25">
      <c r="A302" s="9" t="str">
        <f t="shared" si="12"/>
        <v>Brasil + CompetitivoPG_Taxa de Alcance - Faturamento - % - Obter</v>
      </c>
      <c r="B302" s="9" t="str">
        <f t="shared" si="13"/>
        <v>Brasil + CompetitivoPG_Taxa de Alcance - Faturamento - % - ObterMA</v>
      </c>
      <c r="C302" s="9" t="s">
        <v>174</v>
      </c>
      <c r="D302" s="9" t="s">
        <v>478</v>
      </c>
      <c r="E302" s="9" t="s">
        <v>28</v>
      </c>
      <c r="F302" s="9" t="s">
        <v>415</v>
      </c>
      <c r="G302" s="28">
        <v>79</v>
      </c>
      <c r="H302" s="28">
        <v>0</v>
      </c>
      <c r="I302" s="23" t="str">
        <f>IFERROR(VLOOKUP(A302,'INDICADORES CUBO AGIR'!$I$2:$L$23,4,0),"NÃO")</f>
        <v>SIM</v>
      </c>
      <c r="J302" s="9">
        <f>IFERROR(VLOOKUP(B302,'Valores Boletim'!$A$2:$G$7668,7,0),"-")</f>
        <v>0</v>
      </c>
      <c r="K302" s="23" t="str">
        <f t="shared" si="14"/>
        <v>IGUAL</v>
      </c>
    </row>
    <row r="303" spans="1:11" x14ac:dyDescent="0.25">
      <c r="A303" s="9" t="str">
        <f t="shared" si="12"/>
        <v>Sebrae + FinançasPG_Clientes com garantia do Fampe assistidos na fase pós-crédito - % - Obter</v>
      </c>
      <c r="B303" s="9" t="str">
        <f t="shared" si="13"/>
        <v>Sebrae + FinançasPG_Clientes com garantia do Fampe assistidos na fase pós-crédito - % - ObterMA</v>
      </c>
      <c r="C303" s="9" t="s">
        <v>175</v>
      </c>
      <c r="D303" s="9" t="s">
        <v>477</v>
      </c>
      <c r="E303" s="9" t="s">
        <v>71</v>
      </c>
      <c r="F303" s="9" t="s">
        <v>415</v>
      </c>
      <c r="G303" s="28">
        <v>85</v>
      </c>
      <c r="H303" s="28">
        <v>85.69</v>
      </c>
      <c r="I303" s="23" t="str">
        <f>IFERROR(VLOOKUP(A303,'INDICADORES CUBO AGIR'!$I$2:$L$23,4,0),"NÃO")</f>
        <v>SIM</v>
      </c>
      <c r="J303" s="9">
        <f>IFERROR(VLOOKUP(B303,'Valores Boletim'!$A$2:$G$7668,7,0),"-")</f>
        <v>85.69</v>
      </c>
      <c r="K303" s="23" t="str">
        <f t="shared" si="14"/>
        <v>IGUAL</v>
      </c>
    </row>
    <row r="304" spans="1:11" x14ac:dyDescent="0.25">
      <c r="A304" s="9" t="str">
        <f t="shared" si="12"/>
        <v>Inteligência de DadosPG_Índice Gartner de Data &amp; Analytics - Pontos (1 a 5) - Aumentar</v>
      </c>
      <c r="B304" s="9" t="str">
        <f t="shared" si="13"/>
        <v>Inteligência de DadosPG_Índice Gartner de Data &amp; Analytics - Pontos (1 a 5) - AumentarMA</v>
      </c>
      <c r="C304" s="9" t="s">
        <v>176</v>
      </c>
      <c r="D304" s="9" t="s">
        <v>479</v>
      </c>
      <c r="E304" s="9" t="s">
        <v>26</v>
      </c>
      <c r="F304" s="9" t="s">
        <v>415</v>
      </c>
      <c r="G304" s="28">
        <v>2.4</v>
      </c>
      <c r="H304" s="28">
        <v>1.83</v>
      </c>
      <c r="I304" s="23" t="str">
        <f>IFERROR(VLOOKUP(A304,'INDICADORES CUBO AGIR'!$I$2:$L$23,4,0),"NÃO")</f>
        <v>SIM</v>
      </c>
      <c r="J304" s="9">
        <f>IFERROR(VLOOKUP(B304,'Valores Boletim'!$A$2:$G$7668,7,0),"-")</f>
        <v>1.66</v>
      </c>
      <c r="K304" s="23" t="str">
        <f t="shared" si="14"/>
        <v>DIFERENTE</v>
      </c>
    </row>
    <row r="305" spans="1:11" x14ac:dyDescent="0.25">
      <c r="A305" s="9" t="str">
        <f t="shared" si="12"/>
        <v>PROGRAMA NACIONAL - Transformação DigitalPG_Clientes atendidos por serviços digitais - Número - Obter</v>
      </c>
      <c r="B305" s="9" t="str">
        <f t="shared" si="13"/>
        <v>PROGRAMA NACIONAL - Transformação DigitalPG_Clientes atendidos por serviços digitais - Número - ObterMA</v>
      </c>
      <c r="C305" s="9" t="s">
        <v>177</v>
      </c>
      <c r="D305" s="9" t="s">
        <v>51</v>
      </c>
      <c r="E305" s="9" t="s">
        <v>19</v>
      </c>
      <c r="F305" s="9" t="s">
        <v>415</v>
      </c>
      <c r="G305" s="28">
        <v>55000</v>
      </c>
      <c r="H305" s="28">
        <v>40774</v>
      </c>
      <c r="I305" s="23" t="str">
        <f>IFERROR(VLOOKUP(A305,'INDICADORES CUBO AGIR'!$I$2:$L$23,4,0),"NÃO")</f>
        <v>NÃO</v>
      </c>
      <c r="J305" s="9" t="str">
        <f>IFERROR(VLOOKUP(B305,'Valores Boletim'!$A$2:$G$7668,7,0),"-")</f>
        <v>-</v>
      </c>
      <c r="K305" s="23" t="str">
        <f t="shared" si="14"/>
        <v>-</v>
      </c>
    </row>
    <row r="306" spans="1:11" x14ac:dyDescent="0.25">
      <c r="A306" s="9" t="str">
        <f t="shared" si="12"/>
        <v>PROGRAMA NACIONAL - Transformação DigitalPG_Downloads do aplicativo Sebrae - Número - Obter</v>
      </c>
      <c r="B306" s="9" t="str">
        <f t="shared" si="13"/>
        <v>PROGRAMA NACIONAL - Transformação DigitalPG_Downloads do aplicativo Sebrae - Número - ObterMA</v>
      </c>
      <c r="C306" s="9" t="s">
        <v>177</v>
      </c>
      <c r="D306" s="9" t="s">
        <v>51</v>
      </c>
      <c r="E306" s="9" t="s">
        <v>52</v>
      </c>
      <c r="F306" s="9" t="s">
        <v>415</v>
      </c>
      <c r="G306" s="28">
        <v>6000</v>
      </c>
      <c r="H306" s="28">
        <v>18495</v>
      </c>
      <c r="I306" s="23" t="str">
        <f>IFERROR(VLOOKUP(A306,'INDICADORES CUBO AGIR'!$I$2:$L$23,4,0),"NÃO")</f>
        <v>SIM</v>
      </c>
      <c r="J306" s="9">
        <f>IFERROR(VLOOKUP(B306,'Valores Boletim'!$A$2:$G$7668,7,0),"-")</f>
        <v>18495</v>
      </c>
      <c r="K306" s="23" t="str">
        <f t="shared" si="14"/>
        <v>IGUAL</v>
      </c>
    </row>
    <row r="307" spans="1:11" x14ac:dyDescent="0.25">
      <c r="A307" s="9" t="str">
        <f t="shared" si="12"/>
        <v>PROGRAMA NACIONAL - Transformação DigitalPG_Índice de Maturidade Digital do Sistema Sebrae - Pontos (1 a 5) - Obter</v>
      </c>
      <c r="B307" s="9" t="str">
        <f t="shared" si="13"/>
        <v>PROGRAMA NACIONAL - Transformação DigitalPG_Índice de Maturidade Digital do Sistema Sebrae - Pontos (1 a 5) - ObterMA</v>
      </c>
      <c r="C307" s="9" t="s">
        <v>177</v>
      </c>
      <c r="D307" s="9" t="s">
        <v>51</v>
      </c>
      <c r="E307" s="9" t="s">
        <v>53</v>
      </c>
      <c r="F307" s="9" t="s">
        <v>415</v>
      </c>
      <c r="G307" s="28">
        <v>2</v>
      </c>
      <c r="H307" s="28">
        <v>1.66</v>
      </c>
      <c r="I307" s="23" t="str">
        <f>IFERROR(VLOOKUP(A307,'INDICADORES CUBO AGIR'!$I$2:$L$23,4,0),"NÃO")</f>
        <v>SIM</v>
      </c>
      <c r="J307" s="9">
        <f>IFERROR(VLOOKUP(B307,'Valores Boletim'!$A$2:$G$7668,7,0),"-")</f>
        <v>2.2999999999999998</v>
      </c>
      <c r="K307" s="23" t="str">
        <f t="shared" si="14"/>
        <v>DIFERENTE</v>
      </c>
    </row>
    <row r="308" spans="1:11" x14ac:dyDescent="0.25">
      <c r="A308" s="9" t="str">
        <f t="shared" si="12"/>
        <v>Gestão da Marca SebraePG_Imagem junto à Sociedade - Pontos (0 a 10) - Obter</v>
      </c>
      <c r="B308" s="9" t="str">
        <f t="shared" si="13"/>
        <v>Gestão da Marca SebraePG_Imagem junto à Sociedade - Pontos (0 a 10) - ObterMG</v>
      </c>
      <c r="C308" s="9" t="s">
        <v>178</v>
      </c>
      <c r="D308" s="9" t="s">
        <v>475</v>
      </c>
      <c r="E308" s="9" t="s">
        <v>30</v>
      </c>
      <c r="F308" s="9" t="s">
        <v>416</v>
      </c>
      <c r="G308" s="28">
        <v>8.1999999999999993</v>
      </c>
      <c r="H308" s="28">
        <v>8.51</v>
      </c>
      <c r="I308" s="23" t="str">
        <f>IFERROR(VLOOKUP(A308,'INDICADORES CUBO AGIR'!$I$2:$L$23,4,0),"NÃO")</f>
        <v>SIM</v>
      </c>
      <c r="J308" s="9">
        <f>IFERROR(VLOOKUP(B308,'Valores Boletim'!$A$2:$G$7668,7,0),"-")</f>
        <v>8.51</v>
      </c>
      <c r="K308" s="23" t="str">
        <f t="shared" si="14"/>
        <v>IGUAL</v>
      </c>
    </row>
    <row r="309" spans="1:11" x14ac:dyDescent="0.25">
      <c r="A309" s="9" t="str">
        <f t="shared" si="12"/>
        <v>Gestão da Marca SebraePG_Imagem junto aos Pequenos Negócios - Pontos (0 a 10) - Obter</v>
      </c>
      <c r="B309" s="9" t="str">
        <f t="shared" si="13"/>
        <v>Gestão da Marca SebraePG_Imagem junto aos Pequenos Negócios - Pontos (0 a 10) - ObterMG</v>
      </c>
      <c r="C309" s="9" t="s">
        <v>178</v>
      </c>
      <c r="D309" s="9" t="s">
        <v>475</v>
      </c>
      <c r="E309" s="9" t="s">
        <v>31</v>
      </c>
      <c r="F309" s="9" t="s">
        <v>416</v>
      </c>
      <c r="G309" s="28">
        <v>8.8000000000000007</v>
      </c>
      <c r="H309" s="28">
        <v>8.74</v>
      </c>
      <c r="I309" s="23" t="str">
        <f>IFERROR(VLOOKUP(A309,'INDICADORES CUBO AGIR'!$I$2:$L$23,4,0),"NÃO")</f>
        <v>SIM</v>
      </c>
      <c r="J309" s="9">
        <f>IFERROR(VLOOKUP(B309,'Valores Boletim'!$A$2:$G$7668,7,0),"-")</f>
        <v>8.74</v>
      </c>
      <c r="K309" s="23" t="str">
        <f t="shared" si="14"/>
        <v>IGUAL</v>
      </c>
    </row>
    <row r="310" spans="1:11" x14ac:dyDescent="0.25">
      <c r="A310" s="9" t="str">
        <f t="shared" si="12"/>
        <v>Sebrae + FinançasPG_Clientes com garantia do Fampe assistidos na fase pós-crédito - % - Obter</v>
      </c>
      <c r="B310" s="9" t="str">
        <f t="shared" si="13"/>
        <v>Sebrae + FinançasPG_Clientes com garantia do Fampe assistidos na fase pós-crédito - % - ObterMG</v>
      </c>
      <c r="C310" s="9" t="s">
        <v>179</v>
      </c>
      <c r="D310" s="9" t="s">
        <v>477</v>
      </c>
      <c r="E310" s="9" t="s">
        <v>71</v>
      </c>
      <c r="F310" s="9" t="s">
        <v>416</v>
      </c>
      <c r="G310" s="28">
        <v>60</v>
      </c>
      <c r="H310" s="28">
        <v>71.02</v>
      </c>
      <c r="I310" s="23" t="str">
        <f>IFERROR(VLOOKUP(A310,'INDICADORES CUBO AGIR'!$I$2:$L$23,4,0),"NÃO")</f>
        <v>SIM</v>
      </c>
      <c r="J310" s="9">
        <f>IFERROR(VLOOKUP(B310,'Valores Boletim'!$A$2:$G$7668,7,0),"-")</f>
        <v>71.02</v>
      </c>
      <c r="K310" s="23" t="str">
        <f t="shared" si="14"/>
        <v>IGUAL</v>
      </c>
    </row>
    <row r="311" spans="1:11" x14ac:dyDescent="0.25">
      <c r="A311" s="9" t="str">
        <f t="shared" si="12"/>
        <v>Sebrae + FinançasPG_Volume de Crédito Concedido com Garantia do FAMPE - % - Obter</v>
      </c>
      <c r="B311" s="9" t="str">
        <f t="shared" si="13"/>
        <v>Sebrae + FinançasPG_Volume de Crédito Concedido com Garantia do FAMPE - % - ObterMG</v>
      </c>
      <c r="C311" s="9" t="s">
        <v>179</v>
      </c>
      <c r="D311" s="9" t="s">
        <v>477</v>
      </c>
      <c r="E311" s="9" t="s">
        <v>180</v>
      </c>
      <c r="F311" s="9" t="s">
        <v>416</v>
      </c>
      <c r="G311" s="28">
        <v>0</v>
      </c>
      <c r="H311" s="28">
        <v>0</v>
      </c>
      <c r="I311" s="23" t="str">
        <f>IFERROR(VLOOKUP(A311,'INDICADORES CUBO AGIR'!$I$2:$L$23,4,0),"NÃO")</f>
        <v>SIM</v>
      </c>
      <c r="J311" s="9">
        <f>IFERROR(VLOOKUP(B311,'Valores Boletim'!$A$2:$G$7668,7,0),"-")</f>
        <v>0</v>
      </c>
      <c r="K311" s="23" t="str">
        <f t="shared" si="14"/>
        <v>IGUAL</v>
      </c>
    </row>
    <row r="312" spans="1:11" x14ac:dyDescent="0.25">
      <c r="A312" s="9" t="str">
        <f t="shared" si="12"/>
        <v>Brasil + InovadorPG_Inovação e Modernização - % - Obter</v>
      </c>
      <c r="B312" s="9" t="str">
        <f t="shared" si="13"/>
        <v>Brasil + InovadorPG_Inovação e Modernização - % - ObterMG</v>
      </c>
      <c r="C312" s="9" t="s">
        <v>181</v>
      </c>
      <c r="D312" s="9" t="s">
        <v>472</v>
      </c>
      <c r="E312" s="9" t="s">
        <v>23</v>
      </c>
      <c r="F312" s="9" t="s">
        <v>416</v>
      </c>
      <c r="G312" s="28">
        <v>70</v>
      </c>
      <c r="H312" s="28">
        <v>97</v>
      </c>
      <c r="I312" s="23" t="str">
        <f>IFERROR(VLOOKUP(A312,'INDICADORES CUBO AGIR'!$I$2:$L$23,4,0),"NÃO")</f>
        <v>NÃO</v>
      </c>
      <c r="J312" s="9" t="str">
        <f>IFERROR(VLOOKUP(B312,'Valores Boletim'!$A$2:$G$7668,7,0),"-")</f>
        <v>-</v>
      </c>
      <c r="K312" s="23" t="str">
        <f t="shared" si="14"/>
        <v>-</v>
      </c>
    </row>
    <row r="313" spans="1:11" x14ac:dyDescent="0.25">
      <c r="A313" s="9" t="str">
        <f t="shared" si="12"/>
        <v>Brasil + InovadorPG_Municípios com ecossistemas de inovação mapeados - Número - Obter</v>
      </c>
      <c r="B313" s="9" t="str">
        <f t="shared" si="13"/>
        <v>Brasil + InovadorPG_Municípios com ecossistemas de inovação mapeados - Número - ObterMG</v>
      </c>
      <c r="C313" s="9" t="s">
        <v>181</v>
      </c>
      <c r="D313" s="9" t="s">
        <v>472</v>
      </c>
      <c r="E313" s="9" t="s">
        <v>24</v>
      </c>
      <c r="F313" s="9" t="s">
        <v>416</v>
      </c>
      <c r="G313" s="28">
        <v>0</v>
      </c>
      <c r="H313" s="28">
        <v>11</v>
      </c>
      <c r="I313" s="23" t="str">
        <f>IFERROR(VLOOKUP(A313,'INDICADORES CUBO AGIR'!$I$2:$L$23,4,0),"NÃO")</f>
        <v>NÃO</v>
      </c>
      <c r="J313" s="9" t="str">
        <f>IFERROR(VLOOKUP(B313,'Valores Boletim'!$A$2:$G$7668,7,0),"-")</f>
        <v>-</v>
      </c>
      <c r="K313" s="23" t="str">
        <f t="shared" si="14"/>
        <v>-</v>
      </c>
    </row>
    <row r="314" spans="1:11" x14ac:dyDescent="0.25">
      <c r="A314" s="9" t="str">
        <f t="shared" si="12"/>
        <v>Brasil + InovadorPG_Pequenos Negócios atendidos com solução de Inovação - Número - Obter</v>
      </c>
      <c r="B314" s="9" t="str">
        <f t="shared" si="13"/>
        <v>Brasil + InovadorPG_Pequenos Negócios atendidos com solução de Inovação - Número - ObterMG</v>
      </c>
      <c r="C314" s="9" t="s">
        <v>181</v>
      </c>
      <c r="D314" s="9" t="s">
        <v>472</v>
      </c>
      <c r="E314" s="9" t="s">
        <v>25</v>
      </c>
      <c r="F314" s="9" t="s">
        <v>416</v>
      </c>
      <c r="G314" s="28">
        <v>50612</v>
      </c>
      <c r="H314" s="28">
        <v>52505</v>
      </c>
      <c r="I314" s="23" t="str">
        <f>IFERROR(VLOOKUP(A314,'INDICADORES CUBO AGIR'!$I$2:$L$23,4,0),"NÃO")</f>
        <v>SIM</v>
      </c>
      <c r="J314" s="9">
        <f>IFERROR(VLOOKUP(B314,'Valores Boletim'!$A$2:$G$7668,7,0),"-")</f>
        <v>52505</v>
      </c>
      <c r="K314" s="23" t="str">
        <f t="shared" si="14"/>
        <v>IGUAL</v>
      </c>
    </row>
    <row r="315" spans="1:11" x14ac:dyDescent="0.25">
      <c r="A315" s="9" t="str">
        <f t="shared" si="12"/>
        <v>Cliente em FocoPG_Atendimento por cliente - Número - Obter</v>
      </c>
      <c r="B315" s="9" t="str">
        <f t="shared" si="13"/>
        <v>Cliente em FocoPG_Atendimento por cliente - Número - ObterMG</v>
      </c>
      <c r="C315" s="9" t="s">
        <v>182</v>
      </c>
      <c r="D315" s="9" t="s">
        <v>471</v>
      </c>
      <c r="E315" s="9" t="s">
        <v>18</v>
      </c>
      <c r="F315" s="9" t="s">
        <v>416</v>
      </c>
      <c r="G315" s="28">
        <v>1.9</v>
      </c>
      <c r="H315" s="28">
        <v>2.4</v>
      </c>
      <c r="I315" s="23" t="str">
        <f>IFERROR(VLOOKUP(A315,'INDICADORES CUBO AGIR'!$I$2:$L$23,4,0),"NÃO")</f>
        <v>SIM</v>
      </c>
      <c r="J315" s="9">
        <f>IFERROR(VLOOKUP(B315,'Valores Boletim'!$A$2:$G$7668,7,0),"-")</f>
        <v>2.3713918359999999</v>
      </c>
      <c r="K315" s="23" t="str">
        <f t="shared" si="14"/>
        <v>DIFERENTE</v>
      </c>
    </row>
    <row r="316" spans="1:11" x14ac:dyDescent="0.25">
      <c r="A316" s="9" t="str">
        <f t="shared" si="12"/>
        <v>Cliente em FocoPG_Clientes atendidos por serviços digitais - Número - Obter</v>
      </c>
      <c r="B316" s="9" t="str">
        <f t="shared" si="13"/>
        <v>Cliente em FocoPG_Clientes atendidos por serviços digitais - Número - ObterMG</v>
      </c>
      <c r="C316" s="9" t="s">
        <v>182</v>
      </c>
      <c r="D316" s="9" t="s">
        <v>471</v>
      </c>
      <c r="E316" s="9" t="s">
        <v>19</v>
      </c>
      <c r="F316" s="9" t="s">
        <v>416</v>
      </c>
      <c r="G316" s="28">
        <v>381155</v>
      </c>
      <c r="H316" s="28">
        <v>446778</v>
      </c>
      <c r="I316" s="23" t="str">
        <f>IFERROR(VLOOKUP(A316,'INDICADORES CUBO AGIR'!$I$2:$L$23,4,0),"NÃO")</f>
        <v>SIM</v>
      </c>
      <c r="J316" s="9">
        <f>IFERROR(VLOOKUP(B316,'Valores Boletim'!$A$2:$G$7668,7,0),"-")</f>
        <v>446778</v>
      </c>
      <c r="K316" s="23" t="str">
        <f t="shared" si="14"/>
        <v>IGUAL</v>
      </c>
    </row>
    <row r="317" spans="1:11" x14ac:dyDescent="0.25">
      <c r="A317" s="9" t="str">
        <f t="shared" si="12"/>
        <v>Cliente em FocoPG_Cobertura do Atendimento (microempresas e empresas de pequeno porte) - % - Obter</v>
      </c>
      <c r="B317" s="9" t="str">
        <f t="shared" si="13"/>
        <v>Cliente em FocoPG_Cobertura do Atendimento (microempresas e empresas de pequeno porte) - % - ObterMG</v>
      </c>
      <c r="C317" s="9" t="s">
        <v>182</v>
      </c>
      <c r="D317" s="9" t="s">
        <v>471</v>
      </c>
      <c r="E317" s="9" t="s">
        <v>20</v>
      </c>
      <c r="F317" s="9" t="s">
        <v>416</v>
      </c>
      <c r="G317" s="28">
        <v>25</v>
      </c>
      <c r="H317" s="28">
        <v>24.3</v>
      </c>
      <c r="I317" s="23" t="str">
        <f>IFERROR(VLOOKUP(A317,'INDICADORES CUBO AGIR'!$I$2:$L$23,4,0),"NÃO")</f>
        <v>SIM</v>
      </c>
      <c r="J317" s="9">
        <f>IFERROR(VLOOKUP(B317,'Valores Boletim'!$A$2:$G$7668,7,0),"-")</f>
        <v>24.29</v>
      </c>
      <c r="K317" s="23" t="str">
        <f t="shared" si="14"/>
        <v>DIFERENTE</v>
      </c>
    </row>
    <row r="318" spans="1:11" x14ac:dyDescent="0.25">
      <c r="A318" s="9" t="str">
        <f t="shared" si="12"/>
        <v>Cliente em FocoPG_Pequenos Negócios Atendidos - Número - Obter</v>
      </c>
      <c r="B318" s="9" t="str">
        <f t="shared" si="13"/>
        <v>Cliente em FocoPG_Pequenos Negócios Atendidos - Número - ObterMG</v>
      </c>
      <c r="C318" s="9" t="s">
        <v>182</v>
      </c>
      <c r="D318" s="9" t="s">
        <v>471</v>
      </c>
      <c r="E318" s="9" t="s">
        <v>21</v>
      </c>
      <c r="F318" s="9" t="s">
        <v>416</v>
      </c>
      <c r="G318" s="28">
        <v>334036</v>
      </c>
      <c r="H318" s="28">
        <v>392216</v>
      </c>
      <c r="I318" s="23" t="str">
        <f>IFERROR(VLOOKUP(A318,'INDICADORES CUBO AGIR'!$I$2:$L$23,4,0),"NÃO")</f>
        <v>SIM</v>
      </c>
      <c r="J318" s="9">
        <f>IFERROR(VLOOKUP(B318,'Valores Boletim'!$A$2:$G$7668,7,0),"-")</f>
        <v>392216</v>
      </c>
      <c r="K318" s="23" t="str">
        <f t="shared" si="14"/>
        <v>IGUAL</v>
      </c>
    </row>
    <row r="319" spans="1:11" x14ac:dyDescent="0.25">
      <c r="A319" s="9" t="str">
        <f t="shared" si="12"/>
        <v>Cliente em FocoPG_Recomendação (NPS) - pontos - Obter</v>
      </c>
      <c r="B319" s="9" t="str">
        <f t="shared" si="13"/>
        <v>Cliente em FocoPG_Recomendação (NPS) - pontos - ObterMG</v>
      </c>
      <c r="C319" s="9" t="s">
        <v>182</v>
      </c>
      <c r="D319" s="9" t="s">
        <v>471</v>
      </c>
      <c r="E319" s="9" t="s">
        <v>22</v>
      </c>
      <c r="F319" s="9" t="s">
        <v>416</v>
      </c>
      <c r="G319" s="28">
        <v>80</v>
      </c>
      <c r="H319" s="28">
        <v>83.4</v>
      </c>
      <c r="I319" s="23" t="str">
        <f>IFERROR(VLOOKUP(A319,'INDICADORES CUBO AGIR'!$I$2:$L$23,4,0),"NÃO")</f>
        <v>NÃO</v>
      </c>
      <c r="J319" s="9" t="str">
        <f>IFERROR(VLOOKUP(B319,'Valores Boletim'!$A$2:$G$7668,7,0),"-")</f>
        <v>-</v>
      </c>
      <c r="K319" s="23" t="str">
        <f t="shared" si="14"/>
        <v>-</v>
      </c>
    </row>
    <row r="320" spans="1:11" x14ac:dyDescent="0.25">
      <c r="A320" s="9" t="str">
        <f t="shared" si="12"/>
        <v>Educação EmpreendedoraPG_Atendimento a estudantes em soluções de Educação Empreendedora - Número - Obter</v>
      </c>
      <c r="B320" s="9" t="str">
        <f t="shared" si="13"/>
        <v>Educação EmpreendedoraPG_Atendimento a estudantes em soluções de Educação Empreendedora - Número - ObterMG</v>
      </c>
      <c r="C320" s="9" t="s">
        <v>183</v>
      </c>
      <c r="D320" s="9" t="s">
        <v>476</v>
      </c>
      <c r="E320" s="9" t="s">
        <v>32</v>
      </c>
      <c r="F320" s="9" t="s">
        <v>416</v>
      </c>
      <c r="G320" s="28">
        <v>91000</v>
      </c>
      <c r="H320" s="28">
        <v>175195</v>
      </c>
      <c r="I320" s="23" t="str">
        <f>IFERROR(VLOOKUP(A320,'INDICADORES CUBO AGIR'!$I$2:$L$23,4,0),"NÃO")</f>
        <v>SIM</v>
      </c>
      <c r="J320" s="9">
        <f>IFERROR(VLOOKUP(B320,'Valores Boletim'!$A$2:$G$7668,7,0),"-")</f>
        <v>175195</v>
      </c>
      <c r="K320" s="23" t="str">
        <f t="shared" si="14"/>
        <v>IGUAL</v>
      </c>
    </row>
    <row r="321" spans="1:11" x14ac:dyDescent="0.25">
      <c r="A321" s="9" t="str">
        <f t="shared" si="12"/>
        <v>Educação EmpreendedoraPG_Escolas com projeto Escola Empreendedora implementado - Número - Obter</v>
      </c>
      <c r="B321" s="9" t="str">
        <f t="shared" si="13"/>
        <v>Educação EmpreendedoraPG_Escolas com projeto Escola Empreendedora implementado - Número - ObterMG</v>
      </c>
      <c r="C321" s="9" t="s">
        <v>183</v>
      </c>
      <c r="D321" s="9" t="s">
        <v>476</v>
      </c>
      <c r="E321" s="9" t="s">
        <v>33</v>
      </c>
      <c r="F321" s="9" t="s">
        <v>416</v>
      </c>
      <c r="G321" s="28">
        <v>5</v>
      </c>
      <c r="H321" s="28">
        <v>5</v>
      </c>
      <c r="I321" s="23" t="str">
        <f>IFERROR(VLOOKUP(A321,'INDICADORES CUBO AGIR'!$I$2:$L$23,4,0),"NÃO")</f>
        <v>NÃO</v>
      </c>
      <c r="J321" s="9" t="str">
        <f>IFERROR(VLOOKUP(B321,'Valores Boletim'!$A$2:$G$7668,7,0),"-")</f>
        <v>-</v>
      </c>
      <c r="K321" s="23" t="str">
        <f t="shared" si="14"/>
        <v>-</v>
      </c>
    </row>
    <row r="322" spans="1:11" x14ac:dyDescent="0.25">
      <c r="A322" s="9" t="str">
        <f t="shared" si="12"/>
        <v>Educação EmpreendedoraPG_Professores atendidos em soluções de Educação Empreendedora - professores - Obter</v>
      </c>
      <c r="B322" s="9" t="str">
        <f t="shared" si="13"/>
        <v>Educação EmpreendedoraPG_Professores atendidos em soluções de Educação Empreendedora - professores - ObterMG</v>
      </c>
      <c r="C322" s="9" t="s">
        <v>183</v>
      </c>
      <c r="D322" s="9" t="s">
        <v>476</v>
      </c>
      <c r="E322" s="9" t="s">
        <v>34</v>
      </c>
      <c r="F322" s="9" t="s">
        <v>416</v>
      </c>
      <c r="G322" s="28">
        <v>22500</v>
      </c>
      <c r="H322" s="28">
        <v>32337</v>
      </c>
      <c r="I322" s="23" t="str">
        <f>IFERROR(VLOOKUP(A322,'INDICADORES CUBO AGIR'!$I$2:$L$23,4,0),"NÃO")</f>
        <v>SIM</v>
      </c>
      <c r="J322" s="9">
        <f>IFERROR(VLOOKUP(B322,'Valores Boletim'!$A$2:$G$7668,7,0),"-")</f>
        <v>32337</v>
      </c>
      <c r="K322" s="23" t="str">
        <f t="shared" si="14"/>
        <v>IGUAL</v>
      </c>
    </row>
    <row r="323" spans="1:11" x14ac:dyDescent="0.25">
      <c r="A323" s="9" t="str">
        <f t="shared" si="12"/>
        <v>Educação EmpreendedoraPG_Recomendação (NPS) - Professores - pontos - Obter</v>
      </c>
      <c r="B323" s="9" t="str">
        <f t="shared" si="13"/>
        <v>Educação EmpreendedoraPG_Recomendação (NPS) - Professores - pontos - ObterMG</v>
      </c>
      <c r="C323" s="9" t="s">
        <v>183</v>
      </c>
      <c r="D323" s="9" t="s">
        <v>476</v>
      </c>
      <c r="E323" s="9" t="s">
        <v>35</v>
      </c>
      <c r="F323" s="9" t="s">
        <v>416</v>
      </c>
      <c r="G323" s="28">
        <v>80</v>
      </c>
      <c r="H323" s="28">
        <v>78.2</v>
      </c>
      <c r="I323" s="23" t="str">
        <f>IFERROR(VLOOKUP(A323,'INDICADORES CUBO AGIR'!$I$2:$L$23,4,0),"NÃO")</f>
        <v>SIM</v>
      </c>
      <c r="J323" s="9">
        <f>IFERROR(VLOOKUP(B323,'Valores Boletim'!$A$2:$G$7668,7,0),"-")</f>
        <v>78.2</v>
      </c>
      <c r="K323" s="23" t="str">
        <f t="shared" si="14"/>
        <v>IGUAL</v>
      </c>
    </row>
    <row r="324" spans="1:11" x14ac:dyDescent="0.25">
      <c r="A324" s="9" t="str">
        <f t="shared" si="12"/>
        <v>PROGRAMA NACIONAL - Sebrae + ReceitasPG_Geração de Receita Própria - % - Obter</v>
      </c>
      <c r="B324" s="9" t="str">
        <f t="shared" si="13"/>
        <v>PROGRAMA NACIONAL - Sebrae + ReceitasPG_Geração de Receita Própria - % - ObterMG</v>
      </c>
      <c r="C324" s="9" t="s">
        <v>184</v>
      </c>
      <c r="D324" s="9" t="s">
        <v>41</v>
      </c>
      <c r="E324" s="9" t="s">
        <v>29</v>
      </c>
      <c r="F324" s="9" t="s">
        <v>416</v>
      </c>
      <c r="G324" s="28">
        <v>15</v>
      </c>
      <c r="H324" s="28">
        <v>17.34</v>
      </c>
      <c r="I324" s="23" t="str">
        <f>IFERROR(VLOOKUP(A324,'INDICADORES CUBO AGIR'!$I$2:$L$23,4,0),"NÃO")</f>
        <v>SIM</v>
      </c>
      <c r="J324" s="9">
        <f>IFERROR(VLOOKUP(B324,'Valores Boletim'!$A$2:$G$7668,7,0),"-")</f>
        <v>17.34</v>
      </c>
      <c r="K324" s="23" t="str">
        <f t="shared" si="14"/>
        <v>IGUAL</v>
      </c>
    </row>
    <row r="325" spans="1:11" x14ac:dyDescent="0.25">
      <c r="A325" s="9" t="str">
        <f t="shared" si="12"/>
        <v>Brasil + CompetitivoPG_Produtividade do Trabalho - % - Aumentar</v>
      </c>
      <c r="B325" s="9" t="str">
        <f t="shared" si="13"/>
        <v>Brasil + CompetitivoPG_Produtividade do Trabalho - % - AumentarMG</v>
      </c>
      <c r="C325" s="9" t="s">
        <v>185</v>
      </c>
      <c r="D325" s="9" t="s">
        <v>478</v>
      </c>
      <c r="E325" s="9" t="s">
        <v>27</v>
      </c>
      <c r="F325" s="9" t="s">
        <v>416</v>
      </c>
      <c r="G325" s="28">
        <v>10</v>
      </c>
      <c r="H325" s="28">
        <v>22.5</v>
      </c>
      <c r="I325" s="23" t="str">
        <f>IFERROR(VLOOKUP(A325,'INDICADORES CUBO AGIR'!$I$2:$L$23,4,0),"NÃO")</f>
        <v>SIM</v>
      </c>
      <c r="J325" s="9">
        <f>IFERROR(VLOOKUP(B325,'Valores Boletim'!$A$2:$G$7668,7,0),"-")</f>
        <v>22.5</v>
      </c>
      <c r="K325" s="23" t="str">
        <f t="shared" si="14"/>
        <v>IGUAL</v>
      </c>
    </row>
    <row r="326" spans="1:11" x14ac:dyDescent="0.25">
      <c r="A326" s="9" t="str">
        <f t="shared" si="12"/>
        <v>Brasil + CompetitivoPG_Taxa de Alcance - Faturamento - % - Obter</v>
      </c>
      <c r="B326" s="9" t="str">
        <f t="shared" si="13"/>
        <v>Brasil + CompetitivoPG_Taxa de Alcance - Faturamento - % - ObterMG</v>
      </c>
      <c r="C326" s="9" t="s">
        <v>185</v>
      </c>
      <c r="D326" s="9" t="s">
        <v>478</v>
      </c>
      <c r="E326" s="9" t="s">
        <v>28</v>
      </c>
      <c r="F326" s="9" t="s">
        <v>416</v>
      </c>
      <c r="G326" s="28">
        <v>70</v>
      </c>
      <c r="H326" s="28">
        <v>0</v>
      </c>
      <c r="I326" s="23" t="str">
        <f>IFERROR(VLOOKUP(A326,'INDICADORES CUBO AGIR'!$I$2:$L$23,4,0),"NÃO")</f>
        <v>SIM</v>
      </c>
      <c r="J326" s="9">
        <f>IFERROR(VLOOKUP(B326,'Valores Boletim'!$A$2:$G$7668,7,0),"-")</f>
        <v>0</v>
      </c>
      <c r="K326" s="23" t="str">
        <f t="shared" si="14"/>
        <v>IGUAL</v>
      </c>
    </row>
    <row r="327" spans="1:11" x14ac:dyDescent="0.25">
      <c r="A327" s="9" t="str">
        <f t="shared" si="12"/>
        <v>Portfólio em RedePG_Aplicabilidade - Pontos (0 a 10) - Obter</v>
      </c>
      <c r="B327" s="9" t="str">
        <f t="shared" si="13"/>
        <v>Portfólio em RedePG_Aplicabilidade - Pontos (0 a 10) - ObterMG</v>
      </c>
      <c r="C327" s="9" t="s">
        <v>186</v>
      </c>
      <c r="D327" s="9" t="s">
        <v>474</v>
      </c>
      <c r="E327" s="9" t="s">
        <v>57</v>
      </c>
      <c r="F327" s="9" t="s">
        <v>416</v>
      </c>
      <c r="G327" s="28">
        <v>7</v>
      </c>
      <c r="H327" s="28">
        <v>7.9</v>
      </c>
      <c r="I327" s="23" t="str">
        <f>IFERROR(VLOOKUP(A327,'INDICADORES CUBO AGIR'!$I$2:$L$23,4,0),"NÃO")</f>
        <v>SIM</v>
      </c>
      <c r="J327" s="9">
        <f>IFERROR(VLOOKUP(B327,'Valores Boletim'!$A$2:$G$7668,7,0),"-")</f>
        <v>7.9</v>
      </c>
      <c r="K327" s="23" t="str">
        <f t="shared" si="14"/>
        <v>IGUAL</v>
      </c>
    </row>
    <row r="328" spans="1:11" x14ac:dyDescent="0.25">
      <c r="A328" s="9" t="str">
        <f t="shared" si="12"/>
        <v>Portfólio em RedePG_Efetividade - Pontos (0 a 10) - Obter</v>
      </c>
      <c r="B328" s="9" t="str">
        <f t="shared" si="13"/>
        <v>Portfólio em RedePG_Efetividade - Pontos (0 a 10) - ObterMG</v>
      </c>
      <c r="C328" s="9" t="s">
        <v>186</v>
      </c>
      <c r="D328" s="9" t="s">
        <v>474</v>
      </c>
      <c r="E328" s="9" t="s">
        <v>58</v>
      </c>
      <c r="F328" s="9" t="s">
        <v>416</v>
      </c>
      <c r="G328" s="28">
        <v>7</v>
      </c>
      <c r="H328" s="28">
        <v>8.1</v>
      </c>
      <c r="I328" s="23" t="str">
        <f>IFERROR(VLOOKUP(A328,'INDICADORES CUBO AGIR'!$I$2:$L$23,4,0),"NÃO")</f>
        <v>SIM</v>
      </c>
      <c r="J328" s="9">
        <f>IFERROR(VLOOKUP(B328,'Valores Boletim'!$A$2:$G$7668,7,0),"-")</f>
        <v>8.1</v>
      </c>
      <c r="K328" s="23" t="str">
        <f t="shared" si="14"/>
        <v>IGUAL</v>
      </c>
    </row>
    <row r="329" spans="1:11" x14ac:dyDescent="0.25">
      <c r="A329" s="9" t="str">
        <f t="shared" si="12"/>
        <v>Portfólio em RedePG_NPS (Net Promoter Score) de Produto ou Serviço - pontos - Obter</v>
      </c>
      <c r="B329" s="9" t="str">
        <f t="shared" si="13"/>
        <v>Portfólio em RedePG_NPS (Net Promoter Score) de Produto ou Serviço - pontos - ObterMG</v>
      </c>
      <c r="C329" s="9" t="s">
        <v>186</v>
      </c>
      <c r="D329" s="9" t="s">
        <v>474</v>
      </c>
      <c r="E329" s="9" t="s">
        <v>59</v>
      </c>
      <c r="F329" s="9" t="s">
        <v>416</v>
      </c>
      <c r="G329" s="28">
        <v>70</v>
      </c>
      <c r="H329" s="28">
        <v>0</v>
      </c>
      <c r="I329" s="23" t="str">
        <f>IFERROR(VLOOKUP(A329,'INDICADORES CUBO AGIR'!$I$2:$L$23,4,0),"NÃO")</f>
        <v>NÃO</v>
      </c>
      <c r="J329" s="9" t="str">
        <f>IFERROR(VLOOKUP(B329,'Valores Boletim'!$A$2:$G$7668,7,0),"-")</f>
        <v>-</v>
      </c>
      <c r="K329" s="23" t="str">
        <f t="shared" si="14"/>
        <v>-</v>
      </c>
    </row>
    <row r="330" spans="1:11" x14ac:dyDescent="0.25">
      <c r="A330" s="9" t="str">
        <f t="shared" si="12"/>
        <v>Inteligência de DadosPG_Índice Gartner de Data &amp; Analytics - Pontos (1 a 5) - Aumentar</v>
      </c>
      <c r="B330" s="9" t="str">
        <f t="shared" si="13"/>
        <v>Inteligência de DadosPG_Índice Gartner de Data &amp; Analytics - Pontos (1 a 5) - AumentarMG</v>
      </c>
      <c r="C330" s="9" t="s">
        <v>187</v>
      </c>
      <c r="D330" s="9" t="s">
        <v>479</v>
      </c>
      <c r="E330" s="9" t="s">
        <v>26</v>
      </c>
      <c r="F330" s="9" t="s">
        <v>416</v>
      </c>
      <c r="G330" s="28">
        <v>1.87</v>
      </c>
      <c r="H330" s="28">
        <v>2</v>
      </c>
      <c r="I330" s="23" t="str">
        <f>IFERROR(VLOOKUP(A330,'INDICADORES CUBO AGIR'!$I$2:$L$23,4,0),"NÃO")</f>
        <v>SIM</v>
      </c>
      <c r="J330" s="9">
        <f>IFERROR(VLOOKUP(B330,'Valores Boletim'!$A$2:$G$7668,7,0),"-")</f>
        <v>2</v>
      </c>
      <c r="K330" s="23" t="str">
        <f t="shared" si="14"/>
        <v>IGUAL</v>
      </c>
    </row>
    <row r="331" spans="1:11" x14ac:dyDescent="0.25">
      <c r="A331" s="9" t="str">
        <f t="shared" si="12"/>
        <v>Ambiente de NegóciosPG_Município com presença continuada de técnico residente do Sebrae na microrregião. - Número - Obter</v>
      </c>
      <c r="B331" s="9" t="str">
        <f t="shared" si="13"/>
        <v>Ambiente de NegóciosPG_Município com presença continuada de técnico residente do Sebrae na microrregião. - Número - ObterMG</v>
      </c>
      <c r="C331" s="9" t="s">
        <v>188</v>
      </c>
      <c r="D331" s="9" t="s">
        <v>473</v>
      </c>
      <c r="E331" s="9" t="s">
        <v>14</v>
      </c>
      <c r="F331" s="9" t="s">
        <v>416</v>
      </c>
      <c r="G331" s="28">
        <v>100</v>
      </c>
      <c r="H331" s="28">
        <v>0</v>
      </c>
      <c r="I331" s="23" t="str">
        <f>IFERROR(VLOOKUP(A331,'INDICADORES CUBO AGIR'!$I$2:$L$23,4,0),"NÃO")</f>
        <v>NÃO</v>
      </c>
      <c r="J331" s="9" t="str">
        <f>IFERROR(VLOOKUP(B331,'Valores Boletim'!$A$2:$G$7668,7,0),"-")</f>
        <v>-</v>
      </c>
      <c r="K331" s="23" t="str">
        <f t="shared" si="14"/>
        <v>-</v>
      </c>
    </row>
    <row r="332" spans="1:11" x14ac:dyDescent="0.25">
      <c r="A332" s="9" t="str">
        <f t="shared" si="12"/>
        <v>Ambiente de NegóciosPG_Municípios com conjunto de políticas públicas para melhoria do ambiente de negócios implementado - Número - Obter</v>
      </c>
      <c r="B332" s="9" t="str">
        <f t="shared" si="13"/>
        <v>Ambiente de NegóciosPG_Municípios com conjunto de políticas públicas para melhoria do ambiente de negócios implementado - Número - ObterMG</v>
      </c>
      <c r="C332" s="9" t="s">
        <v>188</v>
      </c>
      <c r="D332" s="9" t="s">
        <v>473</v>
      </c>
      <c r="E332" s="9" t="s">
        <v>15</v>
      </c>
      <c r="F332" s="9" t="s">
        <v>416</v>
      </c>
      <c r="G332" s="28">
        <v>100</v>
      </c>
      <c r="H332" s="28">
        <v>0</v>
      </c>
      <c r="I332" s="23" t="str">
        <f>IFERROR(VLOOKUP(A332,'INDICADORES CUBO AGIR'!$I$2:$L$23,4,0),"NÃO")</f>
        <v>NÃO</v>
      </c>
      <c r="J332" s="9" t="str">
        <f>IFERROR(VLOOKUP(B332,'Valores Boletim'!$A$2:$G$7668,7,0),"-")</f>
        <v>-</v>
      </c>
      <c r="K332" s="23" t="str">
        <f t="shared" si="14"/>
        <v>-</v>
      </c>
    </row>
    <row r="333" spans="1:11" x14ac:dyDescent="0.25">
      <c r="A333" s="9" t="str">
        <f t="shared" ref="A333:A396" si="15">CONCATENATE(D333,E333)</f>
        <v>Ambiente de NegóciosPG_Municípios com projetos de mobilização e articulação de lideranças implementados - Número - Obter</v>
      </c>
      <c r="B333" s="9" t="str">
        <f t="shared" ref="B333:B396" si="16">CONCATENATE(D333,E333,IF(F333="NA","SISTEMA SEBRAE",F333))</f>
        <v>Ambiente de NegóciosPG_Municípios com projetos de mobilização e articulação de lideranças implementados - Número - ObterMG</v>
      </c>
      <c r="C333" s="9" t="s">
        <v>188</v>
      </c>
      <c r="D333" s="9" t="s">
        <v>473</v>
      </c>
      <c r="E333" s="9" t="s">
        <v>16</v>
      </c>
      <c r="F333" s="9" t="s">
        <v>416</v>
      </c>
      <c r="G333" s="28">
        <v>100</v>
      </c>
      <c r="H333" s="28">
        <v>0</v>
      </c>
      <c r="I333" s="23" t="str">
        <f>IFERROR(VLOOKUP(A333,'INDICADORES CUBO AGIR'!$I$2:$L$23,4,0),"NÃO")</f>
        <v>NÃO</v>
      </c>
      <c r="J333" s="9" t="str">
        <f>IFERROR(VLOOKUP(B333,'Valores Boletim'!$A$2:$G$7668,7,0),"-")</f>
        <v>-</v>
      </c>
      <c r="K333" s="23" t="str">
        <f t="shared" ref="K333:K396" si="17">IF(I333="SIM",IF(J333=H333,"IGUAL","DIFERENTE"),"-")</f>
        <v>-</v>
      </c>
    </row>
    <row r="334" spans="1:11" x14ac:dyDescent="0.25">
      <c r="A334" s="9" t="str">
        <f t="shared" si="15"/>
        <v>Ambiente de NegóciosPG_Tempo de abertura de empresas - horas - Obter</v>
      </c>
      <c r="B334" s="9" t="str">
        <f t="shared" si="16"/>
        <v>Ambiente de NegóciosPG_Tempo de abertura de empresas - horas - ObterMG</v>
      </c>
      <c r="C334" s="9" t="s">
        <v>188</v>
      </c>
      <c r="D334" s="9" t="s">
        <v>473</v>
      </c>
      <c r="E334" s="9" t="s">
        <v>17</v>
      </c>
      <c r="F334" s="9" t="s">
        <v>416</v>
      </c>
      <c r="G334" s="28">
        <v>36</v>
      </c>
      <c r="H334" s="28">
        <v>29.7</v>
      </c>
      <c r="I334" s="23" t="str">
        <f>IFERROR(VLOOKUP(A334,'INDICADORES CUBO AGIR'!$I$2:$L$23,4,0),"NÃO")</f>
        <v>SIM</v>
      </c>
      <c r="J334" s="9">
        <f>IFERROR(VLOOKUP(B334,'Valores Boletim'!$A$2:$G$7668,7,0),"-")</f>
        <v>29.72</v>
      </c>
      <c r="K334" s="23" t="str">
        <f t="shared" si="17"/>
        <v>DIFERENTE</v>
      </c>
    </row>
    <row r="335" spans="1:11" x14ac:dyDescent="0.25">
      <c r="A335" s="9" t="str">
        <f t="shared" si="15"/>
        <v>Gestão Estratégica de PessoasPG_Diagnóstico de Maturidade dos processos de gestão de pessoas - pontos - Obter</v>
      </c>
      <c r="B335" s="9" t="str">
        <f t="shared" si="16"/>
        <v>Gestão Estratégica de PessoasPG_Diagnóstico de Maturidade dos processos de gestão de pessoas - pontos - ObterMG</v>
      </c>
      <c r="C335" s="9" t="s">
        <v>189</v>
      </c>
      <c r="D335" s="9" t="s">
        <v>470</v>
      </c>
      <c r="E335" s="9" t="s">
        <v>67</v>
      </c>
      <c r="F335" s="9" t="s">
        <v>416</v>
      </c>
      <c r="G335" s="28">
        <v>4.2</v>
      </c>
      <c r="H335" s="28">
        <v>4.63</v>
      </c>
      <c r="I335" s="23" t="str">
        <f>IFERROR(VLOOKUP(A335,'INDICADORES CUBO AGIR'!$I$2:$L$23,4,0),"NÃO")</f>
        <v>SIM</v>
      </c>
      <c r="J335" s="9">
        <f>IFERROR(VLOOKUP(B335,'Valores Boletim'!$A$2:$G$7668,7,0),"-")</f>
        <v>4.63</v>
      </c>
      <c r="K335" s="23" t="str">
        <f t="shared" si="17"/>
        <v>IGUAL</v>
      </c>
    </row>
    <row r="336" spans="1:11" x14ac:dyDescent="0.25">
      <c r="A336" s="9" t="str">
        <f t="shared" si="15"/>
        <v>Gestão Estratégica de PessoasPG_Grau de implementação do SGP 9.0 no Sistema Sebrae - % - Obter</v>
      </c>
      <c r="B336" s="9" t="str">
        <f t="shared" si="16"/>
        <v>Gestão Estratégica de PessoasPG_Grau de implementação do SGP 9.0 no Sistema Sebrae - % - ObterMG</v>
      </c>
      <c r="C336" s="9" t="s">
        <v>189</v>
      </c>
      <c r="D336" s="9" t="s">
        <v>470</v>
      </c>
      <c r="E336" s="9" t="s">
        <v>68</v>
      </c>
      <c r="F336" s="9" t="s">
        <v>416</v>
      </c>
      <c r="G336" s="28">
        <v>77.7</v>
      </c>
      <c r="H336" s="28">
        <v>88.8</v>
      </c>
      <c r="I336" s="23" t="str">
        <f>IFERROR(VLOOKUP(A336,'INDICADORES CUBO AGIR'!$I$2:$L$23,4,0),"NÃO")</f>
        <v>NÃO</v>
      </c>
      <c r="J336" s="9" t="str">
        <f>IFERROR(VLOOKUP(B336,'Valores Boletim'!$A$2:$G$7668,7,0),"-")</f>
        <v>-</v>
      </c>
      <c r="K336" s="23" t="str">
        <f t="shared" si="17"/>
        <v>-</v>
      </c>
    </row>
    <row r="337" spans="1:11" x14ac:dyDescent="0.25">
      <c r="A337" s="9" t="str">
        <f t="shared" si="15"/>
        <v>Gestão da Marca SebraePG_Imagem junto à Sociedade - Pontos (0 a 10) - Obter</v>
      </c>
      <c r="B337" s="9" t="str">
        <f t="shared" si="16"/>
        <v>Gestão da Marca SebraePG_Imagem junto à Sociedade - Pontos (0 a 10) - ObterMS</v>
      </c>
      <c r="C337" s="9" t="s">
        <v>190</v>
      </c>
      <c r="D337" s="9" t="s">
        <v>475</v>
      </c>
      <c r="E337" s="9" t="s">
        <v>30</v>
      </c>
      <c r="F337" s="9" t="s">
        <v>417</v>
      </c>
      <c r="G337" s="28">
        <v>8.1999999999999993</v>
      </c>
      <c r="H337" s="28">
        <v>8.5</v>
      </c>
      <c r="I337" s="23" t="str">
        <f>IFERROR(VLOOKUP(A337,'INDICADORES CUBO AGIR'!$I$2:$L$23,4,0),"NÃO")</f>
        <v>SIM</v>
      </c>
      <c r="J337" s="9">
        <f>IFERROR(VLOOKUP(B337,'Valores Boletim'!$A$2:$G$7668,7,0),"-")</f>
        <v>8.52</v>
      </c>
      <c r="K337" s="23" t="str">
        <f t="shared" si="17"/>
        <v>DIFERENTE</v>
      </c>
    </row>
    <row r="338" spans="1:11" x14ac:dyDescent="0.25">
      <c r="A338" s="9" t="str">
        <f t="shared" si="15"/>
        <v>Gestão da Marca SebraePG_Imagem junto aos Pequenos Negócios - Pontos (0 a 10) - Obter</v>
      </c>
      <c r="B338" s="9" t="str">
        <f t="shared" si="16"/>
        <v>Gestão da Marca SebraePG_Imagem junto aos Pequenos Negócios - Pontos (0 a 10) - ObterMS</v>
      </c>
      <c r="C338" s="9" t="s">
        <v>190</v>
      </c>
      <c r="D338" s="9" t="s">
        <v>475</v>
      </c>
      <c r="E338" s="9" t="s">
        <v>31</v>
      </c>
      <c r="F338" s="9" t="s">
        <v>417</v>
      </c>
      <c r="G338" s="28">
        <v>8.6</v>
      </c>
      <c r="H338" s="28">
        <v>9</v>
      </c>
      <c r="I338" s="23" t="str">
        <f>IFERROR(VLOOKUP(A338,'INDICADORES CUBO AGIR'!$I$2:$L$23,4,0),"NÃO")</f>
        <v>SIM</v>
      </c>
      <c r="J338" s="9">
        <f>IFERROR(VLOOKUP(B338,'Valores Boletim'!$A$2:$G$7668,7,0),"-")</f>
        <v>9.02</v>
      </c>
      <c r="K338" s="23" t="str">
        <f t="shared" si="17"/>
        <v>DIFERENTE</v>
      </c>
    </row>
    <row r="339" spans="1:11" x14ac:dyDescent="0.25">
      <c r="A339" s="9" t="str">
        <f t="shared" si="15"/>
        <v>Educação EmpreendedoraPG_Atendimento a estudantes em soluções de Educação Empreendedora - Número - Obter</v>
      </c>
      <c r="B339" s="9" t="str">
        <f t="shared" si="16"/>
        <v>Educação EmpreendedoraPG_Atendimento a estudantes em soluções de Educação Empreendedora - Número - ObterMS</v>
      </c>
      <c r="C339" s="9" t="s">
        <v>191</v>
      </c>
      <c r="D339" s="9" t="s">
        <v>476</v>
      </c>
      <c r="E339" s="9" t="s">
        <v>32</v>
      </c>
      <c r="F339" s="9" t="s">
        <v>417</v>
      </c>
      <c r="G339" s="28">
        <v>26985</v>
      </c>
      <c r="H339" s="28">
        <v>46805</v>
      </c>
      <c r="I339" s="23" t="str">
        <f>IFERROR(VLOOKUP(A339,'INDICADORES CUBO AGIR'!$I$2:$L$23,4,0),"NÃO")</f>
        <v>SIM</v>
      </c>
      <c r="J339" s="9">
        <f>IFERROR(VLOOKUP(B339,'Valores Boletim'!$A$2:$G$7668,7,0),"-")</f>
        <v>46872</v>
      </c>
      <c r="K339" s="23" t="str">
        <f t="shared" si="17"/>
        <v>DIFERENTE</v>
      </c>
    </row>
    <row r="340" spans="1:11" x14ac:dyDescent="0.25">
      <c r="A340" s="9" t="str">
        <f t="shared" si="15"/>
        <v>Educação EmpreendedoraPG_Escolas com projeto Escola Empreendedora implementado - Número - Obter</v>
      </c>
      <c r="B340" s="9" t="str">
        <f t="shared" si="16"/>
        <v>Educação EmpreendedoraPG_Escolas com projeto Escola Empreendedora implementado - Número - ObterMS</v>
      </c>
      <c r="C340" s="9" t="s">
        <v>191</v>
      </c>
      <c r="D340" s="9" t="s">
        <v>476</v>
      </c>
      <c r="E340" s="9" t="s">
        <v>33</v>
      </c>
      <c r="F340" s="9" t="s">
        <v>417</v>
      </c>
      <c r="G340" s="28">
        <v>5</v>
      </c>
      <c r="H340" s="28">
        <v>5</v>
      </c>
      <c r="I340" s="23" t="str">
        <f>IFERROR(VLOOKUP(A340,'INDICADORES CUBO AGIR'!$I$2:$L$23,4,0),"NÃO")</f>
        <v>NÃO</v>
      </c>
      <c r="J340" s="9" t="str">
        <f>IFERROR(VLOOKUP(B340,'Valores Boletim'!$A$2:$G$7668,7,0),"-")</f>
        <v>-</v>
      </c>
      <c r="K340" s="23" t="str">
        <f t="shared" si="17"/>
        <v>-</v>
      </c>
    </row>
    <row r="341" spans="1:11" x14ac:dyDescent="0.25">
      <c r="A341" s="9" t="str">
        <f t="shared" si="15"/>
        <v>Educação EmpreendedoraPG_Professores atendidos em soluções de Educação Empreendedora - professores - Obter</v>
      </c>
      <c r="B341" s="9" t="str">
        <f t="shared" si="16"/>
        <v>Educação EmpreendedoraPG_Professores atendidos em soluções de Educação Empreendedora - professores - ObterMS</v>
      </c>
      <c r="C341" s="9" t="s">
        <v>191</v>
      </c>
      <c r="D341" s="9" t="s">
        <v>476</v>
      </c>
      <c r="E341" s="9" t="s">
        <v>34</v>
      </c>
      <c r="F341" s="9" t="s">
        <v>417</v>
      </c>
      <c r="G341" s="28">
        <v>5775</v>
      </c>
      <c r="H341" s="28">
        <v>5883</v>
      </c>
      <c r="I341" s="23" t="str">
        <f>IFERROR(VLOOKUP(A341,'INDICADORES CUBO AGIR'!$I$2:$L$23,4,0),"NÃO")</f>
        <v>SIM</v>
      </c>
      <c r="J341" s="9">
        <f>IFERROR(VLOOKUP(B341,'Valores Boletim'!$A$2:$G$7668,7,0),"-")</f>
        <v>5883</v>
      </c>
      <c r="K341" s="23" t="str">
        <f t="shared" si="17"/>
        <v>IGUAL</v>
      </c>
    </row>
    <row r="342" spans="1:11" x14ac:dyDescent="0.25">
      <c r="A342" s="9" t="str">
        <f t="shared" si="15"/>
        <v>Educação EmpreendedoraPG_Recomendação (NPS) - Professores - pontos - Obter</v>
      </c>
      <c r="B342" s="9" t="str">
        <f t="shared" si="16"/>
        <v>Educação EmpreendedoraPG_Recomendação (NPS) - Professores - pontos - ObterMS</v>
      </c>
      <c r="C342" s="9" t="s">
        <v>191</v>
      </c>
      <c r="D342" s="9" t="s">
        <v>476</v>
      </c>
      <c r="E342" s="9" t="s">
        <v>35</v>
      </c>
      <c r="F342" s="9" t="s">
        <v>417</v>
      </c>
      <c r="G342" s="28">
        <v>80</v>
      </c>
      <c r="H342" s="28">
        <v>78.3</v>
      </c>
      <c r="I342" s="23" t="str">
        <f>IFERROR(VLOOKUP(A342,'INDICADORES CUBO AGIR'!$I$2:$L$23,4,0),"NÃO")</f>
        <v>SIM</v>
      </c>
      <c r="J342" s="9">
        <f>IFERROR(VLOOKUP(B342,'Valores Boletim'!$A$2:$G$7668,7,0),"-")</f>
        <v>78.2</v>
      </c>
      <c r="K342" s="23" t="str">
        <f t="shared" si="17"/>
        <v>DIFERENTE</v>
      </c>
    </row>
    <row r="343" spans="1:11" x14ac:dyDescent="0.25">
      <c r="A343" s="9" t="str">
        <f t="shared" si="15"/>
        <v>Sebrae + FinançasPG_Clientes com garantia do Fampe assistidos na fase pós-crédito - % - Obter</v>
      </c>
      <c r="B343" s="9" t="str">
        <f t="shared" si="16"/>
        <v>Sebrae + FinançasPG_Clientes com garantia do Fampe assistidos na fase pós-crédito - % - ObterMS</v>
      </c>
      <c r="C343" s="9" t="s">
        <v>192</v>
      </c>
      <c r="D343" s="9" t="s">
        <v>477</v>
      </c>
      <c r="E343" s="9" t="s">
        <v>71</v>
      </c>
      <c r="F343" s="9" t="s">
        <v>417</v>
      </c>
      <c r="G343" s="28">
        <v>70</v>
      </c>
      <c r="H343" s="28">
        <v>95.73</v>
      </c>
      <c r="I343" s="23" t="str">
        <f>IFERROR(VLOOKUP(A343,'INDICADORES CUBO AGIR'!$I$2:$L$23,4,0),"NÃO")</f>
        <v>SIM</v>
      </c>
      <c r="J343" s="9">
        <f>IFERROR(VLOOKUP(B343,'Valores Boletim'!$A$2:$G$7668,7,0),"-")</f>
        <v>95.73</v>
      </c>
      <c r="K343" s="23" t="str">
        <f t="shared" si="17"/>
        <v>IGUAL</v>
      </c>
    </row>
    <row r="344" spans="1:11" x14ac:dyDescent="0.25">
      <c r="A344" s="9" t="str">
        <f t="shared" si="15"/>
        <v>Inteligência de DadosPG_Índice Gartner de Data &amp; Analytics - Pontos (1 a 5) - Aumentar</v>
      </c>
      <c r="B344" s="9" t="str">
        <f t="shared" si="16"/>
        <v>Inteligência de DadosPG_Índice Gartner de Data &amp; Analytics - Pontos (1 a 5) - AumentarMS</v>
      </c>
      <c r="C344" s="9" t="s">
        <v>193</v>
      </c>
      <c r="D344" s="9" t="s">
        <v>479</v>
      </c>
      <c r="E344" s="9" t="s">
        <v>26</v>
      </c>
      <c r="F344" s="9" t="s">
        <v>417</v>
      </c>
      <c r="G344" s="28">
        <v>2.4700000000000002</v>
      </c>
      <c r="H344" s="28">
        <v>2.87</v>
      </c>
      <c r="I344" s="23" t="str">
        <f>IFERROR(VLOOKUP(A344,'INDICADORES CUBO AGIR'!$I$2:$L$23,4,0),"NÃO")</f>
        <v>SIM</v>
      </c>
      <c r="J344" s="9">
        <f>IFERROR(VLOOKUP(B344,'Valores Boletim'!$A$2:$G$7668,7,0),"-")</f>
        <v>2.7</v>
      </c>
      <c r="K344" s="23" t="str">
        <f t="shared" si="17"/>
        <v>DIFERENTE</v>
      </c>
    </row>
    <row r="345" spans="1:11" x14ac:dyDescent="0.25">
      <c r="A345" s="9" t="str">
        <f t="shared" si="15"/>
        <v>Gestão Estratégica de PessoasPG_Diagnóstico de Maturidade dos processos de gestão de pessoas - pontos - Obter</v>
      </c>
      <c r="B345" s="9" t="str">
        <f t="shared" si="16"/>
        <v>Gestão Estratégica de PessoasPG_Diagnóstico de Maturidade dos processos de gestão de pessoas - pontos - ObterMS</v>
      </c>
      <c r="C345" s="9" t="s">
        <v>194</v>
      </c>
      <c r="D345" s="9" t="s">
        <v>470</v>
      </c>
      <c r="E345" s="9" t="s">
        <v>67</v>
      </c>
      <c r="F345" s="9" t="s">
        <v>417</v>
      </c>
      <c r="G345" s="28">
        <v>4.41</v>
      </c>
      <c r="H345" s="28">
        <v>4.49</v>
      </c>
      <c r="I345" s="23" t="str">
        <f>IFERROR(VLOOKUP(A345,'INDICADORES CUBO AGIR'!$I$2:$L$23,4,0),"NÃO")</f>
        <v>SIM</v>
      </c>
      <c r="J345" s="9">
        <f>IFERROR(VLOOKUP(B345,'Valores Boletim'!$A$2:$G$7668,7,0),"-")</f>
        <v>4.49</v>
      </c>
      <c r="K345" s="23" t="str">
        <f t="shared" si="17"/>
        <v>IGUAL</v>
      </c>
    </row>
    <row r="346" spans="1:11" x14ac:dyDescent="0.25">
      <c r="A346" s="9" t="str">
        <f t="shared" si="15"/>
        <v>Gestão Estratégica de PessoasPG_Grau de implementação do SGP 9.0 no Sistema Sebrae - % - Obter</v>
      </c>
      <c r="B346" s="9" t="str">
        <f t="shared" si="16"/>
        <v>Gestão Estratégica de PessoasPG_Grau de implementação do SGP 9.0 no Sistema Sebrae - % - ObterMS</v>
      </c>
      <c r="C346" s="9" t="s">
        <v>194</v>
      </c>
      <c r="D346" s="9" t="s">
        <v>470</v>
      </c>
      <c r="E346" s="9" t="s">
        <v>68</v>
      </c>
      <c r="F346" s="9" t="s">
        <v>417</v>
      </c>
      <c r="G346" s="28">
        <v>100</v>
      </c>
      <c r="H346" s="28">
        <v>100</v>
      </c>
      <c r="I346" s="23" t="str">
        <f>IFERROR(VLOOKUP(A346,'INDICADORES CUBO AGIR'!$I$2:$L$23,4,0),"NÃO")</f>
        <v>NÃO</v>
      </c>
      <c r="J346" s="9" t="str">
        <f>IFERROR(VLOOKUP(B346,'Valores Boletim'!$A$2:$G$7668,7,0),"-")</f>
        <v>-</v>
      </c>
      <c r="K346" s="23" t="str">
        <f t="shared" si="17"/>
        <v>-</v>
      </c>
    </row>
    <row r="347" spans="1:11" x14ac:dyDescent="0.25">
      <c r="A347" s="9" t="str">
        <f t="shared" si="15"/>
        <v>Ambiente de NegóciosPG_Município com presença continuada de técnico residente do Sebrae na microrregião. - Número - Obter</v>
      </c>
      <c r="B347" s="9" t="str">
        <f t="shared" si="16"/>
        <v>Ambiente de NegóciosPG_Município com presença continuada de técnico residente do Sebrae na microrregião. - Número - ObterMS</v>
      </c>
      <c r="C347" s="9" t="s">
        <v>195</v>
      </c>
      <c r="D347" s="9" t="s">
        <v>473</v>
      </c>
      <c r="E347" s="9" t="s">
        <v>14</v>
      </c>
      <c r="F347" s="9" t="s">
        <v>417</v>
      </c>
      <c r="G347" s="28">
        <v>30</v>
      </c>
      <c r="H347" s="28">
        <v>33</v>
      </c>
      <c r="I347" s="23" t="str">
        <f>IFERROR(VLOOKUP(A347,'INDICADORES CUBO AGIR'!$I$2:$L$23,4,0),"NÃO")</f>
        <v>NÃO</v>
      </c>
      <c r="J347" s="9" t="str">
        <f>IFERROR(VLOOKUP(B347,'Valores Boletim'!$A$2:$G$7668,7,0),"-")</f>
        <v>-</v>
      </c>
      <c r="K347" s="23" t="str">
        <f t="shared" si="17"/>
        <v>-</v>
      </c>
    </row>
    <row r="348" spans="1:11" x14ac:dyDescent="0.25">
      <c r="A348" s="9" t="str">
        <f t="shared" si="15"/>
        <v>Ambiente de NegóciosPG_Municípios com conjunto de políticas públicas para melhoria do ambiente de negócios implementado - Número - Obter</v>
      </c>
      <c r="B348" s="9" t="str">
        <f t="shared" si="16"/>
        <v>Ambiente de NegóciosPG_Municípios com conjunto de políticas públicas para melhoria do ambiente de negócios implementado - Número - ObterMS</v>
      </c>
      <c r="C348" s="9" t="s">
        <v>195</v>
      </c>
      <c r="D348" s="9" t="s">
        <v>473</v>
      </c>
      <c r="E348" s="9" t="s">
        <v>15</v>
      </c>
      <c r="F348" s="9" t="s">
        <v>417</v>
      </c>
      <c r="G348" s="28">
        <v>30</v>
      </c>
      <c r="H348" s="28">
        <v>33</v>
      </c>
      <c r="I348" s="23" t="str">
        <f>IFERROR(VLOOKUP(A348,'INDICADORES CUBO AGIR'!$I$2:$L$23,4,0),"NÃO")</f>
        <v>NÃO</v>
      </c>
      <c r="J348" s="9" t="str">
        <f>IFERROR(VLOOKUP(B348,'Valores Boletim'!$A$2:$G$7668,7,0),"-")</f>
        <v>-</v>
      </c>
      <c r="K348" s="23" t="str">
        <f t="shared" si="17"/>
        <v>-</v>
      </c>
    </row>
    <row r="349" spans="1:11" x14ac:dyDescent="0.25">
      <c r="A349" s="9" t="str">
        <f t="shared" si="15"/>
        <v>Ambiente de NegóciosPG_Municípios com projetos de mobilização e articulação de lideranças implementados - Número - Obter</v>
      </c>
      <c r="B349" s="9" t="str">
        <f t="shared" si="16"/>
        <v>Ambiente de NegóciosPG_Municípios com projetos de mobilização e articulação de lideranças implementados - Número - ObterMS</v>
      </c>
      <c r="C349" s="9" t="s">
        <v>195</v>
      </c>
      <c r="D349" s="9" t="s">
        <v>473</v>
      </c>
      <c r="E349" s="9" t="s">
        <v>16</v>
      </c>
      <c r="F349" s="9" t="s">
        <v>417</v>
      </c>
      <c r="G349" s="28">
        <v>20</v>
      </c>
      <c r="H349" s="28">
        <v>40</v>
      </c>
      <c r="I349" s="23" t="str">
        <f>IFERROR(VLOOKUP(A349,'INDICADORES CUBO AGIR'!$I$2:$L$23,4,0),"NÃO")</f>
        <v>NÃO</v>
      </c>
      <c r="J349" s="9" t="str">
        <f>IFERROR(VLOOKUP(B349,'Valores Boletim'!$A$2:$G$7668,7,0),"-")</f>
        <v>-</v>
      </c>
      <c r="K349" s="23" t="str">
        <f t="shared" si="17"/>
        <v>-</v>
      </c>
    </row>
    <row r="350" spans="1:11" x14ac:dyDescent="0.25">
      <c r="A350" s="9" t="str">
        <f t="shared" si="15"/>
        <v>Ambiente de NegóciosPG_Tempo de abertura de empresas - horas - Obter</v>
      </c>
      <c r="B350" s="9" t="str">
        <f t="shared" si="16"/>
        <v>Ambiente de NegóciosPG_Tempo de abertura de empresas - horas - ObterMS</v>
      </c>
      <c r="C350" s="9" t="s">
        <v>195</v>
      </c>
      <c r="D350" s="9" t="s">
        <v>473</v>
      </c>
      <c r="E350" s="9" t="s">
        <v>17</v>
      </c>
      <c r="F350" s="9" t="s">
        <v>417</v>
      </c>
      <c r="G350" s="28">
        <v>32</v>
      </c>
      <c r="H350" s="28">
        <v>29</v>
      </c>
      <c r="I350" s="23" t="str">
        <f>IFERROR(VLOOKUP(A350,'INDICADORES CUBO AGIR'!$I$2:$L$23,4,0),"NÃO")</f>
        <v>SIM</v>
      </c>
      <c r="J350" s="9">
        <f>IFERROR(VLOOKUP(B350,'Valores Boletim'!$A$2:$G$7668,7,0),"-")</f>
        <v>28.66</v>
      </c>
      <c r="K350" s="23" t="str">
        <f t="shared" si="17"/>
        <v>DIFERENTE</v>
      </c>
    </row>
    <row r="351" spans="1:11" x14ac:dyDescent="0.25">
      <c r="A351" s="9" t="str">
        <f t="shared" si="15"/>
        <v>Cliente em FocoPG_Atendimento por cliente - Número - Obter</v>
      </c>
      <c r="B351" s="9" t="str">
        <f t="shared" si="16"/>
        <v>Cliente em FocoPG_Atendimento por cliente - Número - ObterMS</v>
      </c>
      <c r="C351" s="9" t="s">
        <v>196</v>
      </c>
      <c r="D351" s="9" t="s">
        <v>471</v>
      </c>
      <c r="E351" s="9" t="s">
        <v>18</v>
      </c>
      <c r="F351" s="9" t="s">
        <v>417</v>
      </c>
      <c r="G351" s="28">
        <v>2</v>
      </c>
      <c r="H351" s="28">
        <v>2.08</v>
      </c>
      <c r="I351" s="23" t="str">
        <f>IFERROR(VLOOKUP(A351,'INDICADORES CUBO AGIR'!$I$2:$L$23,4,0),"NÃO")</f>
        <v>SIM</v>
      </c>
      <c r="J351" s="9">
        <f>IFERROR(VLOOKUP(B351,'Valores Boletim'!$A$2:$G$7668,7,0),"-")</f>
        <v>2.348647696</v>
      </c>
      <c r="K351" s="23" t="str">
        <f t="shared" si="17"/>
        <v>DIFERENTE</v>
      </c>
    </row>
    <row r="352" spans="1:11" x14ac:dyDescent="0.25">
      <c r="A352" s="9" t="str">
        <f t="shared" si="15"/>
        <v>Cliente em FocoPG_Clientes atendidos por serviços digitais - Número - Obter</v>
      </c>
      <c r="B352" s="9" t="str">
        <f t="shared" si="16"/>
        <v>Cliente em FocoPG_Clientes atendidos por serviços digitais - Número - ObterMS</v>
      </c>
      <c r="C352" s="9" t="s">
        <v>196</v>
      </c>
      <c r="D352" s="9" t="s">
        <v>471</v>
      </c>
      <c r="E352" s="9" t="s">
        <v>19</v>
      </c>
      <c r="F352" s="9" t="s">
        <v>417</v>
      </c>
      <c r="G352" s="28">
        <v>61000</v>
      </c>
      <c r="H352" s="28">
        <v>66834</v>
      </c>
      <c r="I352" s="23" t="str">
        <f>IFERROR(VLOOKUP(A352,'INDICADORES CUBO AGIR'!$I$2:$L$23,4,0),"NÃO")</f>
        <v>SIM</v>
      </c>
      <c r="J352" s="9">
        <f>IFERROR(VLOOKUP(B352,'Valores Boletim'!$A$2:$G$7668,7,0),"-")</f>
        <v>60754</v>
      </c>
      <c r="K352" s="23" t="str">
        <f t="shared" si="17"/>
        <v>DIFERENTE</v>
      </c>
    </row>
    <row r="353" spans="1:11" x14ac:dyDescent="0.25">
      <c r="A353" s="9" t="str">
        <f t="shared" si="15"/>
        <v>Cliente em FocoPG_Cobertura do Atendimento (microempresas e empresas de pequeno porte) - % - Obter</v>
      </c>
      <c r="B353" s="9" t="str">
        <f t="shared" si="16"/>
        <v>Cliente em FocoPG_Cobertura do Atendimento (microempresas e empresas de pequeno porte) - % - ObterMS</v>
      </c>
      <c r="C353" s="9" t="s">
        <v>196</v>
      </c>
      <c r="D353" s="9" t="s">
        <v>471</v>
      </c>
      <c r="E353" s="9" t="s">
        <v>20</v>
      </c>
      <c r="F353" s="9" t="s">
        <v>417</v>
      </c>
      <c r="G353" s="28">
        <v>30</v>
      </c>
      <c r="H353" s="28">
        <v>35.75</v>
      </c>
      <c r="I353" s="23" t="str">
        <f>IFERROR(VLOOKUP(A353,'INDICADORES CUBO AGIR'!$I$2:$L$23,4,0),"NÃO")</f>
        <v>SIM</v>
      </c>
      <c r="J353" s="9">
        <f>IFERROR(VLOOKUP(B353,'Valores Boletim'!$A$2:$G$7668,7,0),"-")</f>
        <v>26.55</v>
      </c>
      <c r="K353" s="23" t="str">
        <f t="shared" si="17"/>
        <v>DIFERENTE</v>
      </c>
    </row>
    <row r="354" spans="1:11" x14ac:dyDescent="0.25">
      <c r="A354" s="9" t="str">
        <f t="shared" si="15"/>
        <v>Cliente em FocoPG_Pequenos Negócios Atendidos - Número - Obter</v>
      </c>
      <c r="B354" s="9" t="str">
        <f t="shared" si="16"/>
        <v>Cliente em FocoPG_Pequenos Negócios Atendidos - Número - ObterMS</v>
      </c>
      <c r="C354" s="9" t="s">
        <v>196</v>
      </c>
      <c r="D354" s="9" t="s">
        <v>471</v>
      </c>
      <c r="E354" s="9" t="s">
        <v>21</v>
      </c>
      <c r="F354" s="9" t="s">
        <v>417</v>
      </c>
      <c r="G354" s="28">
        <v>62000</v>
      </c>
      <c r="H354" s="28">
        <v>75049</v>
      </c>
      <c r="I354" s="23" t="str">
        <f>IFERROR(VLOOKUP(A354,'INDICADORES CUBO AGIR'!$I$2:$L$23,4,0),"NÃO")</f>
        <v>SIM</v>
      </c>
      <c r="J354" s="9">
        <f>IFERROR(VLOOKUP(B354,'Valores Boletim'!$A$2:$G$7668,7,0),"-")</f>
        <v>61760</v>
      </c>
      <c r="K354" s="23" t="str">
        <f t="shared" si="17"/>
        <v>DIFERENTE</v>
      </c>
    </row>
    <row r="355" spans="1:11" x14ac:dyDescent="0.25">
      <c r="A355" s="9" t="str">
        <f t="shared" si="15"/>
        <v>Cliente em FocoPG_Recomendação (NPS) - pontos - Obter</v>
      </c>
      <c r="B355" s="9" t="str">
        <f t="shared" si="16"/>
        <v>Cliente em FocoPG_Recomendação (NPS) - pontos - ObterMS</v>
      </c>
      <c r="C355" s="9" t="s">
        <v>196</v>
      </c>
      <c r="D355" s="9" t="s">
        <v>471</v>
      </c>
      <c r="E355" s="9" t="s">
        <v>22</v>
      </c>
      <c r="F355" s="9" t="s">
        <v>417</v>
      </c>
      <c r="G355" s="28">
        <v>80</v>
      </c>
      <c r="H355" s="28">
        <v>83.3</v>
      </c>
      <c r="I355" s="23" t="str">
        <f>IFERROR(VLOOKUP(A355,'INDICADORES CUBO AGIR'!$I$2:$L$23,4,0),"NÃO")</f>
        <v>NÃO</v>
      </c>
      <c r="J355" s="9" t="str">
        <f>IFERROR(VLOOKUP(B355,'Valores Boletim'!$A$2:$G$7668,7,0),"-")</f>
        <v>-</v>
      </c>
      <c r="K355" s="23" t="str">
        <f t="shared" si="17"/>
        <v>-</v>
      </c>
    </row>
    <row r="356" spans="1:11" x14ac:dyDescent="0.25">
      <c r="A356" s="9" t="str">
        <f t="shared" si="15"/>
        <v>Brasil + InovadorPG_Inovação e Modernização - % - Obter</v>
      </c>
      <c r="B356" s="9" t="str">
        <f t="shared" si="16"/>
        <v>Brasil + InovadorPG_Inovação e Modernização - % - ObterMS</v>
      </c>
      <c r="C356" s="9" t="s">
        <v>197</v>
      </c>
      <c r="D356" s="9" t="s">
        <v>472</v>
      </c>
      <c r="E356" s="9" t="s">
        <v>23</v>
      </c>
      <c r="F356" s="9" t="s">
        <v>417</v>
      </c>
      <c r="G356" s="28">
        <v>70</v>
      </c>
      <c r="H356" s="28">
        <v>98</v>
      </c>
      <c r="I356" s="23" t="str">
        <f>IFERROR(VLOOKUP(A356,'INDICADORES CUBO AGIR'!$I$2:$L$23,4,0),"NÃO")</f>
        <v>NÃO</v>
      </c>
      <c r="J356" s="9" t="str">
        <f>IFERROR(VLOOKUP(B356,'Valores Boletim'!$A$2:$G$7668,7,0),"-")</f>
        <v>-</v>
      </c>
      <c r="K356" s="23" t="str">
        <f t="shared" si="17"/>
        <v>-</v>
      </c>
    </row>
    <row r="357" spans="1:11" x14ac:dyDescent="0.25">
      <c r="A357" s="9" t="str">
        <f t="shared" si="15"/>
        <v>Brasil + InovadorPG_Municípios com ecossistemas de inovação mapeados - Número - Obter</v>
      </c>
      <c r="B357" s="9" t="str">
        <f t="shared" si="16"/>
        <v>Brasil + InovadorPG_Municípios com ecossistemas de inovação mapeados - Número - ObterMS</v>
      </c>
      <c r="C357" s="9" t="s">
        <v>197</v>
      </c>
      <c r="D357" s="9" t="s">
        <v>472</v>
      </c>
      <c r="E357" s="9" t="s">
        <v>24</v>
      </c>
      <c r="F357" s="9" t="s">
        <v>417</v>
      </c>
      <c r="G357" s="28">
        <v>3</v>
      </c>
      <c r="H357" s="28">
        <v>9</v>
      </c>
      <c r="I357" s="23" t="str">
        <f>IFERROR(VLOOKUP(A357,'INDICADORES CUBO AGIR'!$I$2:$L$23,4,0),"NÃO")</f>
        <v>NÃO</v>
      </c>
      <c r="J357" s="9" t="str">
        <f>IFERROR(VLOOKUP(B357,'Valores Boletim'!$A$2:$G$7668,7,0),"-")</f>
        <v>-</v>
      </c>
      <c r="K357" s="23" t="str">
        <f t="shared" si="17"/>
        <v>-</v>
      </c>
    </row>
    <row r="358" spans="1:11" x14ac:dyDescent="0.25">
      <c r="A358" s="9" t="str">
        <f t="shared" si="15"/>
        <v>Brasil + InovadorPG_Pequenos Negócios atendidos com solução de Inovação - Número - Obter</v>
      </c>
      <c r="B358" s="9" t="str">
        <f t="shared" si="16"/>
        <v>Brasil + InovadorPG_Pequenos Negócios atendidos com solução de Inovação - Número - ObterMS</v>
      </c>
      <c r="C358" s="9" t="s">
        <v>197</v>
      </c>
      <c r="D358" s="9" t="s">
        <v>472</v>
      </c>
      <c r="E358" s="9" t="s">
        <v>25</v>
      </c>
      <c r="F358" s="9" t="s">
        <v>417</v>
      </c>
      <c r="G358" s="28">
        <v>12000</v>
      </c>
      <c r="H358" s="28">
        <v>13101</v>
      </c>
      <c r="I358" s="23" t="str">
        <f>IFERROR(VLOOKUP(A358,'INDICADORES CUBO AGIR'!$I$2:$L$23,4,0),"NÃO")</f>
        <v>SIM</v>
      </c>
      <c r="J358" s="9">
        <f>IFERROR(VLOOKUP(B358,'Valores Boletim'!$A$2:$G$7668,7,0),"-")</f>
        <v>13101</v>
      </c>
      <c r="K358" s="23" t="str">
        <f t="shared" si="17"/>
        <v>IGUAL</v>
      </c>
    </row>
    <row r="359" spans="1:11" x14ac:dyDescent="0.25">
      <c r="A359" s="9" t="str">
        <f t="shared" si="15"/>
        <v>Brasil + CompetitivoPG_Produtividade do Trabalho - % - Aumentar</v>
      </c>
      <c r="B359" s="9" t="str">
        <f t="shared" si="16"/>
        <v>Brasil + CompetitivoPG_Produtividade do Trabalho - % - AumentarMS</v>
      </c>
      <c r="C359" s="9" t="s">
        <v>198</v>
      </c>
      <c r="D359" s="9" t="s">
        <v>478</v>
      </c>
      <c r="E359" s="9" t="s">
        <v>27</v>
      </c>
      <c r="F359" s="9" t="s">
        <v>417</v>
      </c>
      <c r="G359" s="28">
        <v>15</v>
      </c>
      <c r="H359" s="28">
        <v>21.8</v>
      </c>
      <c r="I359" s="23" t="str">
        <f>IFERROR(VLOOKUP(A359,'INDICADORES CUBO AGIR'!$I$2:$L$23,4,0),"NÃO")</f>
        <v>SIM</v>
      </c>
      <c r="J359" s="9">
        <f>IFERROR(VLOOKUP(B359,'Valores Boletim'!$A$2:$G$7668,7,0),"-")</f>
        <v>21.8</v>
      </c>
      <c r="K359" s="23" t="str">
        <f t="shared" si="17"/>
        <v>IGUAL</v>
      </c>
    </row>
    <row r="360" spans="1:11" x14ac:dyDescent="0.25">
      <c r="A360" s="9" t="str">
        <f t="shared" si="15"/>
        <v>Brasil + CompetitivoPG_Taxa de Alcance - Faturamento - % - Obter</v>
      </c>
      <c r="B360" s="9" t="str">
        <f t="shared" si="16"/>
        <v>Brasil + CompetitivoPG_Taxa de Alcance - Faturamento - % - ObterMS</v>
      </c>
      <c r="C360" s="9" t="s">
        <v>198</v>
      </c>
      <c r="D360" s="9" t="s">
        <v>478</v>
      </c>
      <c r="E360" s="9" t="s">
        <v>28</v>
      </c>
      <c r="F360" s="9" t="s">
        <v>417</v>
      </c>
      <c r="G360" s="28">
        <v>79</v>
      </c>
      <c r="H360" s="28">
        <v>100</v>
      </c>
      <c r="I360" s="23" t="str">
        <f>IFERROR(VLOOKUP(A360,'INDICADORES CUBO AGIR'!$I$2:$L$23,4,0),"NÃO")</f>
        <v>SIM</v>
      </c>
      <c r="J360" s="9">
        <f>IFERROR(VLOOKUP(B360,'Valores Boletim'!$A$2:$G$7668,7,0),"-")</f>
        <v>100</v>
      </c>
      <c r="K360" s="23" t="str">
        <f t="shared" si="17"/>
        <v>IGUAL</v>
      </c>
    </row>
    <row r="361" spans="1:11" x14ac:dyDescent="0.25">
      <c r="A361" s="9" t="str">
        <f t="shared" si="15"/>
        <v>Cliente em FocoPG_Atendimento por cliente - Número - Obter</v>
      </c>
      <c r="B361" s="9" t="str">
        <f t="shared" si="16"/>
        <v>Cliente em FocoPG_Atendimento por cliente - Número - ObterMT</v>
      </c>
      <c r="C361" s="9" t="s">
        <v>199</v>
      </c>
      <c r="D361" s="9" t="s">
        <v>471</v>
      </c>
      <c r="E361" s="9" t="s">
        <v>18</v>
      </c>
      <c r="F361" s="9" t="s">
        <v>418</v>
      </c>
      <c r="G361" s="28">
        <v>1.8</v>
      </c>
      <c r="H361" s="28">
        <v>1.9</v>
      </c>
      <c r="I361" s="23" t="str">
        <f>IFERROR(VLOOKUP(A361,'INDICADORES CUBO AGIR'!$I$2:$L$23,4,0),"NÃO")</f>
        <v>SIM</v>
      </c>
      <c r="J361" s="9">
        <f>IFERROR(VLOOKUP(B361,'Valores Boletim'!$A$2:$G$7668,7,0),"-")</f>
        <v>1.934037725</v>
      </c>
      <c r="K361" s="23" t="str">
        <f t="shared" si="17"/>
        <v>DIFERENTE</v>
      </c>
    </row>
    <row r="362" spans="1:11" x14ac:dyDescent="0.25">
      <c r="A362" s="9" t="str">
        <f t="shared" si="15"/>
        <v>Cliente em FocoPG_Clientes atendidos por serviços digitais - Número - Obter</v>
      </c>
      <c r="B362" s="9" t="str">
        <f t="shared" si="16"/>
        <v>Cliente em FocoPG_Clientes atendidos por serviços digitais - Número - ObterMT</v>
      </c>
      <c r="C362" s="9" t="s">
        <v>199</v>
      </c>
      <c r="D362" s="9" t="s">
        <v>471</v>
      </c>
      <c r="E362" s="9" t="s">
        <v>19</v>
      </c>
      <c r="F362" s="9" t="s">
        <v>418</v>
      </c>
      <c r="G362" s="28">
        <v>52000</v>
      </c>
      <c r="H362" s="28">
        <v>57480</v>
      </c>
      <c r="I362" s="23" t="str">
        <f>IFERROR(VLOOKUP(A362,'INDICADORES CUBO AGIR'!$I$2:$L$23,4,0),"NÃO")</f>
        <v>SIM</v>
      </c>
      <c r="J362" s="9">
        <f>IFERROR(VLOOKUP(B362,'Valores Boletim'!$A$2:$G$7668,7,0),"-")</f>
        <v>57480</v>
      </c>
      <c r="K362" s="23" t="str">
        <f t="shared" si="17"/>
        <v>IGUAL</v>
      </c>
    </row>
    <row r="363" spans="1:11" x14ac:dyDescent="0.25">
      <c r="A363" s="9" t="str">
        <f t="shared" si="15"/>
        <v>Cliente em FocoPG_Cobertura do Atendimento (microempresas e empresas de pequeno porte) - % - Obter</v>
      </c>
      <c r="B363" s="9" t="str">
        <f t="shared" si="16"/>
        <v>Cliente em FocoPG_Cobertura do Atendimento (microempresas e empresas de pequeno porte) - % - ObterMT</v>
      </c>
      <c r="C363" s="9" t="s">
        <v>199</v>
      </c>
      <c r="D363" s="9" t="s">
        <v>471</v>
      </c>
      <c r="E363" s="9" t="s">
        <v>20</v>
      </c>
      <c r="F363" s="9" t="s">
        <v>418</v>
      </c>
      <c r="G363" s="28">
        <v>20</v>
      </c>
      <c r="H363" s="28">
        <v>18.399999999999999</v>
      </c>
      <c r="I363" s="23" t="str">
        <f>IFERROR(VLOOKUP(A363,'INDICADORES CUBO AGIR'!$I$2:$L$23,4,0),"NÃO")</f>
        <v>SIM</v>
      </c>
      <c r="J363" s="9">
        <f>IFERROR(VLOOKUP(B363,'Valores Boletim'!$A$2:$G$7668,7,0),"-")</f>
        <v>18.38</v>
      </c>
      <c r="K363" s="23" t="str">
        <f t="shared" si="17"/>
        <v>DIFERENTE</v>
      </c>
    </row>
    <row r="364" spans="1:11" x14ac:dyDescent="0.25">
      <c r="A364" s="9" t="str">
        <f t="shared" si="15"/>
        <v>Cliente em FocoPG_Pequenos Negócios Atendidos - Número - Obter</v>
      </c>
      <c r="B364" s="9" t="str">
        <f t="shared" si="16"/>
        <v>Cliente em FocoPG_Pequenos Negócios Atendidos - Número - ObterMT</v>
      </c>
      <c r="C364" s="9" t="s">
        <v>199</v>
      </c>
      <c r="D364" s="9" t="s">
        <v>471</v>
      </c>
      <c r="E364" s="9" t="s">
        <v>21</v>
      </c>
      <c r="F364" s="9" t="s">
        <v>418</v>
      </c>
      <c r="G364" s="28">
        <v>50756</v>
      </c>
      <c r="H364" s="28">
        <v>67817</v>
      </c>
      <c r="I364" s="23" t="str">
        <f>IFERROR(VLOOKUP(A364,'INDICADORES CUBO AGIR'!$I$2:$L$23,4,0),"NÃO")</f>
        <v>SIM</v>
      </c>
      <c r="J364" s="9">
        <f>IFERROR(VLOOKUP(B364,'Valores Boletim'!$A$2:$G$7668,7,0),"-")</f>
        <v>67817</v>
      </c>
      <c r="K364" s="23" t="str">
        <f t="shared" si="17"/>
        <v>IGUAL</v>
      </c>
    </row>
    <row r="365" spans="1:11" x14ac:dyDescent="0.25">
      <c r="A365" s="9" t="str">
        <f t="shared" si="15"/>
        <v>Cliente em FocoPG_Recomendação (NPS) - pontos - Obter</v>
      </c>
      <c r="B365" s="9" t="str">
        <f t="shared" si="16"/>
        <v>Cliente em FocoPG_Recomendação (NPS) - pontos - ObterMT</v>
      </c>
      <c r="C365" s="9" t="s">
        <v>199</v>
      </c>
      <c r="D365" s="9" t="s">
        <v>471</v>
      </c>
      <c r="E365" s="9" t="s">
        <v>22</v>
      </c>
      <c r="F365" s="9" t="s">
        <v>418</v>
      </c>
      <c r="G365" s="28">
        <v>80</v>
      </c>
      <c r="H365" s="28">
        <v>82.7</v>
      </c>
      <c r="I365" s="23" t="str">
        <f>IFERROR(VLOOKUP(A365,'INDICADORES CUBO AGIR'!$I$2:$L$23,4,0),"NÃO")</f>
        <v>NÃO</v>
      </c>
      <c r="J365" s="9" t="str">
        <f>IFERROR(VLOOKUP(B365,'Valores Boletim'!$A$2:$G$7668,7,0),"-")</f>
        <v>-</v>
      </c>
      <c r="K365" s="23" t="str">
        <f t="shared" si="17"/>
        <v>-</v>
      </c>
    </row>
    <row r="366" spans="1:11" x14ac:dyDescent="0.25">
      <c r="A366" s="9" t="str">
        <f t="shared" si="15"/>
        <v>Gestão Estratégica de PessoasPG_Diagnóstico de Maturidade dos processos de gestão de pessoas - pontos - Obter</v>
      </c>
      <c r="B366" s="9" t="str">
        <f t="shared" si="16"/>
        <v>Gestão Estratégica de PessoasPG_Diagnóstico de Maturidade dos processos de gestão de pessoas - pontos - ObterMT</v>
      </c>
      <c r="C366" s="9" t="s">
        <v>200</v>
      </c>
      <c r="D366" s="9" t="s">
        <v>470</v>
      </c>
      <c r="E366" s="9" t="s">
        <v>67</v>
      </c>
      <c r="F366" s="9" t="s">
        <v>418</v>
      </c>
      <c r="G366" s="28">
        <v>4.3</v>
      </c>
      <c r="H366" s="28">
        <v>4.2300000000000004</v>
      </c>
      <c r="I366" s="23" t="str">
        <f>IFERROR(VLOOKUP(A366,'INDICADORES CUBO AGIR'!$I$2:$L$23,4,0),"NÃO")</f>
        <v>SIM</v>
      </c>
      <c r="J366" s="9">
        <f>IFERROR(VLOOKUP(B366,'Valores Boletim'!$A$2:$G$7668,7,0),"-")</f>
        <v>4.2300000000000004</v>
      </c>
      <c r="K366" s="23" t="str">
        <f t="shared" si="17"/>
        <v>IGUAL</v>
      </c>
    </row>
    <row r="367" spans="1:11" x14ac:dyDescent="0.25">
      <c r="A367" s="9" t="str">
        <f t="shared" si="15"/>
        <v>Gestão Estratégica de PessoasPG_Grau de implementação do SGP 9.0 no Sistema Sebrae - % - Obter</v>
      </c>
      <c r="B367" s="9" t="str">
        <f t="shared" si="16"/>
        <v>Gestão Estratégica de PessoasPG_Grau de implementação do SGP 9.0 no Sistema Sebrae - % - ObterMT</v>
      </c>
      <c r="C367" s="9" t="s">
        <v>200</v>
      </c>
      <c r="D367" s="9" t="s">
        <v>470</v>
      </c>
      <c r="E367" s="9" t="s">
        <v>68</v>
      </c>
      <c r="F367" s="9" t="s">
        <v>418</v>
      </c>
      <c r="G367" s="28">
        <v>100</v>
      </c>
      <c r="H367" s="28">
        <v>100</v>
      </c>
      <c r="I367" s="23" t="str">
        <f>IFERROR(VLOOKUP(A367,'INDICADORES CUBO AGIR'!$I$2:$L$23,4,0),"NÃO")</f>
        <v>NÃO</v>
      </c>
      <c r="J367" s="9" t="str">
        <f>IFERROR(VLOOKUP(B367,'Valores Boletim'!$A$2:$G$7668,7,0),"-")</f>
        <v>-</v>
      </c>
      <c r="K367" s="23" t="str">
        <f t="shared" si="17"/>
        <v>-</v>
      </c>
    </row>
    <row r="368" spans="1:11" x14ac:dyDescent="0.25">
      <c r="A368" s="9" t="str">
        <f t="shared" si="15"/>
        <v>Ambiente de NegóciosPG_Município com presença continuada de técnico residente do Sebrae na microrregião. - Número - Obter</v>
      </c>
      <c r="B368" s="9" t="str">
        <f t="shared" si="16"/>
        <v>Ambiente de NegóciosPG_Município com presença continuada de técnico residente do Sebrae na microrregião. - Número - ObterMT</v>
      </c>
      <c r="C368" s="9" t="s">
        <v>201</v>
      </c>
      <c r="D368" s="9" t="s">
        <v>473</v>
      </c>
      <c r="E368" s="9" t="s">
        <v>14</v>
      </c>
      <c r="F368" s="9" t="s">
        <v>418</v>
      </c>
      <c r="G368" s="28">
        <v>14</v>
      </c>
      <c r="H368" s="28">
        <v>21</v>
      </c>
      <c r="I368" s="23" t="str">
        <f>IFERROR(VLOOKUP(A368,'INDICADORES CUBO AGIR'!$I$2:$L$23,4,0),"NÃO")</f>
        <v>NÃO</v>
      </c>
      <c r="J368" s="9" t="str">
        <f>IFERROR(VLOOKUP(B368,'Valores Boletim'!$A$2:$G$7668,7,0),"-")</f>
        <v>-</v>
      </c>
      <c r="K368" s="23" t="str">
        <f t="shared" si="17"/>
        <v>-</v>
      </c>
    </row>
    <row r="369" spans="1:11" x14ac:dyDescent="0.25">
      <c r="A369" s="9" t="str">
        <f t="shared" si="15"/>
        <v>Ambiente de NegóciosPG_Municípios com conjunto de políticas públicas para melhoria do ambiente de negócios implementado - Número - Obter</v>
      </c>
      <c r="B369" s="9" t="str">
        <f t="shared" si="16"/>
        <v>Ambiente de NegóciosPG_Municípios com conjunto de políticas públicas para melhoria do ambiente de negócios implementado - Número - ObterMT</v>
      </c>
      <c r="C369" s="9" t="s">
        <v>201</v>
      </c>
      <c r="D369" s="9" t="s">
        <v>473</v>
      </c>
      <c r="E369" s="9" t="s">
        <v>15</v>
      </c>
      <c r="F369" s="9" t="s">
        <v>418</v>
      </c>
      <c r="G369" s="28">
        <v>20</v>
      </c>
      <c r="H369" s="28">
        <v>27</v>
      </c>
      <c r="I369" s="23" t="str">
        <f>IFERROR(VLOOKUP(A369,'INDICADORES CUBO AGIR'!$I$2:$L$23,4,0),"NÃO")</f>
        <v>NÃO</v>
      </c>
      <c r="J369" s="9" t="str">
        <f>IFERROR(VLOOKUP(B369,'Valores Boletim'!$A$2:$G$7668,7,0),"-")</f>
        <v>-</v>
      </c>
      <c r="K369" s="23" t="str">
        <f t="shared" si="17"/>
        <v>-</v>
      </c>
    </row>
    <row r="370" spans="1:11" x14ac:dyDescent="0.25">
      <c r="A370" s="9" t="str">
        <f t="shared" si="15"/>
        <v>Ambiente de NegóciosPG_Municípios com projetos de mobilização e articulação de lideranças implementados - Número - Obter</v>
      </c>
      <c r="B370" s="9" t="str">
        <f t="shared" si="16"/>
        <v>Ambiente de NegóciosPG_Municípios com projetos de mobilização e articulação de lideranças implementados - Número - ObterMT</v>
      </c>
      <c r="C370" s="9" t="s">
        <v>201</v>
      </c>
      <c r="D370" s="9" t="s">
        <v>473</v>
      </c>
      <c r="E370" s="9" t="s">
        <v>16</v>
      </c>
      <c r="F370" s="9" t="s">
        <v>418</v>
      </c>
      <c r="G370" s="28">
        <v>15</v>
      </c>
      <c r="H370" s="28">
        <v>20</v>
      </c>
      <c r="I370" s="23" t="str">
        <f>IFERROR(VLOOKUP(A370,'INDICADORES CUBO AGIR'!$I$2:$L$23,4,0),"NÃO")</f>
        <v>NÃO</v>
      </c>
      <c r="J370" s="9" t="str">
        <f>IFERROR(VLOOKUP(B370,'Valores Boletim'!$A$2:$G$7668,7,0),"-")</f>
        <v>-</v>
      </c>
      <c r="K370" s="23" t="str">
        <f t="shared" si="17"/>
        <v>-</v>
      </c>
    </row>
    <row r="371" spans="1:11" x14ac:dyDescent="0.25">
      <c r="A371" s="9" t="str">
        <f t="shared" si="15"/>
        <v>Ambiente de NegóciosPG_Tempo de abertura de empresas - horas - Obter</v>
      </c>
      <c r="B371" s="9" t="str">
        <f t="shared" si="16"/>
        <v>Ambiente de NegóciosPG_Tempo de abertura de empresas - horas - ObterMT</v>
      </c>
      <c r="C371" s="9" t="s">
        <v>201</v>
      </c>
      <c r="D371" s="9" t="s">
        <v>473</v>
      </c>
      <c r="E371" s="9" t="s">
        <v>17</v>
      </c>
      <c r="F371" s="9" t="s">
        <v>418</v>
      </c>
      <c r="G371" s="28">
        <v>36</v>
      </c>
      <c r="H371" s="28">
        <v>22.34</v>
      </c>
      <c r="I371" s="23" t="str">
        <f>IFERROR(VLOOKUP(A371,'INDICADORES CUBO AGIR'!$I$2:$L$23,4,0),"NÃO")</f>
        <v>SIM</v>
      </c>
      <c r="J371" s="9">
        <f>IFERROR(VLOOKUP(B371,'Valores Boletim'!$A$2:$G$7668,7,0),"-")</f>
        <v>22.34</v>
      </c>
      <c r="K371" s="23" t="str">
        <f t="shared" si="17"/>
        <v>IGUAL</v>
      </c>
    </row>
    <row r="372" spans="1:11" x14ac:dyDescent="0.25">
      <c r="A372" s="9" t="str">
        <f t="shared" si="15"/>
        <v>Brasil + InovadorPG_Inovação e Modernização - % - Obter</v>
      </c>
      <c r="B372" s="9" t="str">
        <f t="shared" si="16"/>
        <v>Brasil + InovadorPG_Inovação e Modernização - % - ObterMT</v>
      </c>
      <c r="C372" s="9" t="s">
        <v>202</v>
      </c>
      <c r="D372" s="9" t="s">
        <v>472</v>
      </c>
      <c r="E372" s="9" t="s">
        <v>23</v>
      </c>
      <c r="F372" s="9" t="s">
        <v>418</v>
      </c>
      <c r="G372" s="28">
        <v>70</v>
      </c>
      <c r="H372" s="28">
        <v>0</v>
      </c>
      <c r="I372" s="23" t="str">
        <f>IFERROR(VLOOKUP(A372,'INDICADORES CUBO AGIR'!$I$2:$L$23,4,0),"NÃO")</f>
        <v>NÃO</v>
      </c>
      <c r="J372" s="9" t="str">
        <f>IFERROR(VLOOKUP(B372,'Valores Boletim'!$A$2:$G$7668,7,0),"-")</f>
        <v>-</v>
      </c>
      <c r="K372" s="23" t="str">
        <f t="shared" si="17"/>
        <v>-</v>
      </c>
    </row>
    <row r="373" spans="1:11" x14ac:dyDescent="0.25">
      <c r="A373" s="9" t="str">
        <f t="shared" si="15"/>
        <v>Brasil + InovadorPG_Municípios com ecossistemas de inovação mapeados - Número - Obter</v>
      </c>
      <c r="B373" s="9" t="str">
        <f t="shared" si="16"/>
        <v>Brasil + InovadorPG_Municípios com ecossistemas de inovação mapeados - Número - ObterMT</v>
      </c>
      <c r="C373" s="9" t="s">
        <v>202</v>
      </c>
      <c r="D373" s="9" t="s">
        <v>472</v>
      </c>
      <c r="E373" s="9" t="s">
        <v>24</v>
      </c>
      <c r="F373" s="9" t="s">
        <v>418</v>
      </c>
      <c r="G373" s="28">
        <v>3</v>
      </c>
      <c r="H373" s="28">
        <v>5</v>
      </c>
      <c r="I373" s="23" t="str">
        <f>IFERROR(VLOOKUP(A373,'INDICADORES CUBO AGIR'!$I$2:$L$23,4,0),"NÃO")</f>
        <v>NÃO</v>
      </c>
      <c r="J373" s="9" t="str">
        <f>IFERROR(VLOOKUP(B373,'Valores Boletim'!$A$2:$G$7668,7,0),"-")</f>
        <v>-</v>
      </c>
      <c r="K373" s="23" t="str">
        <f t="shared" si="17"/>
        <v>-</v>
      </c>
    </row>
    <row r="374" spans="1:11" x14ac:dyDescent="0.25">
      <c r="A374" s="9" t="str">
        <f t="shared" si="15"/>
        <v>Brasil + InovadorPG_Pequenos Negócios atendidos com solução de Inovação - Número - Obter</v>
      </c>
      <c r="B374" s="9" t="str">
        <f t="shared" si="16"/>
        <v>Brasil + InovadorPG_Pequenos Negócios atendidos com solução de Inovação - Número - ObterMT</v>
      </c>
      <c r="C374" s="9" t="s">
        <v>202</v>
      </c>
      <c r="D374" s="9" t="s">
        <v>472</v>
      </c>
      <c r="E374" s="9" t="s">
        <v>25</v>
      </c>
      <c r="F374" s="9" t="s">
        <v>418</v>
      </c>
      <c r="G374" s="28">
        <v>8000</v>
      </c>
      <c r="H374" s="28">
        <v>10862</v>
      </c>
      <c r="I374" s="23" t="str">
        <f>IFERROR(VLOOKUP(A374,'INDICADORES CUBO AGIR'!$I$2:$L$23,4,0),"NÃO")</f>
        <v>SIM</v>
      </c>
      <c r="J374" s="9">
        <f>IFERROR(VLOOKUP(B374,'Valores Boletim'!$A$2:$G$7668,7,0),"-")</f>
        <v>10862</v>
      </c>
      <c r="K374" s="23" t="str">
        <f t="shared" si="17"/>
        <v>IGUAL</v>
      </c>
    </row>
    <row r="375" spans="1:11" x14ac:dyDescent="0.25">
      <c r="A375" s="9" t="str">
        <f t="shared" si="15"/>
        <v>Sebrae + FinançasPG_Clientes com garantia do Fampe assistidos na fase pós-crédito - % - Obter</v>
      </c>
      <c r="B375" s="9" t="str">
        <f t="shared" si="16"/>
        <v>Sebrae + FinançasPG_Clientes com garantia do Fampe assistidos na fase pós-crédito - % - ObterMT</v>
      </c>
      <c r="C375" s="9" t="s">
        <v>203</v>
      </c>
      <c r="D375" s="9" t="s">
        <v>477</v>
      </c>
      <c r="E375" s="9" t="s">
        <v>71</v>
      </c>
      <c r="F375" s="9" t="s">
        <v>418</v>
      </c>
      <c r="G375" s="28">
        <v>64</v>
      </c>
      <c r="H375" s="28">
        <v>73.27</v>
      </c>
      <c r="I375" s="23" t="str">
        <f>IFERROR(VLOOKUP(A375,'INDICADORES CUBO AGIR'!$I$2:$L$23,4,0),"NÃO")</f>
        <v>SIM</v>
      </c>
      <c r="J375" s="9">
        <f>IFERROR(VLOOKUP(B375,'Valores Boletim'!$A$2:$G$7668,7,0),"-")</f>
        <v>73.27</v>
      </c>
      <c r="K375" s="23" t="str">
        <f t="shared" si="17"/>
        <v>IGUAL</v>
      </c>
    </row>
    <row r="376" spans="1:11" x14ac:dyDescent="0.25">
      <c r="A376" s="9" t="str">
        <f t="shared" si="15"/>
        <v>Gestão da Marca SebraePG_Imagem junto à Sociedade - Pontos (0 a 10) - Obter</v>
      </c>
      <c r="B376" s="9" t="str">
        <f t="shared" si="16"/>
        <v>Gestão da Marca SebraePG_Imagem junto à Sociedade - Pontos (0 a 10) - ObterMT</v>
      </c>
      <c r="C376" s="9" t="s">
        <v>204</v>
      </c>
      <c r="D376" s="9" t="s">
        <v>475</v>
      </c>
      <c r="E376" s="9" t="s">
        <v>30</v>
      </c>
      <c r="F376" s="9" t="s">
        <v>418</v>
      </c>
      <c r="G376" s="28">
        <v>8.5</v>
      </c>
      <c r="H376" s="28">
        <v>8.73</v>
      </c>
      <c r="I376" s="23" t="str">
        <f>IFERROR(VLOOKUP(A376,'INDICADORES CUBO AGIR'!$I$2:$L$23,4,0),"NÃO")</f>
        <v>SIM</v>
      </c>
      <c r="J376" s="9">
        <f>IFERROR(VLOOKUP(B376,'Valores Boletim'!$A$2:$G$7668,7,0),"-")</f>
        <v>8.73</v>
      </c>
      <c r="K376" s="23" t="str">
        <f t="shared" si="17"/>
        <v>IGUAL</v>
      </c>
    </row>
    <row r="377" spans="1:11" x14ac:dyDescent="0.25">
      <c r="A377" s="9" t="str">
        <f t="shared" si="15"/>
        <v>Gestão da Marca SebraePG_Imagem junto aos Pequenos Negócios - Pontos (0 a 10) - Obter</v>
      </c>
      <c r="B377" s="9" t="str">
        <f t="shared" si="16"/>
        <v>Gestão da Marca SebraePG_Imagem junto aos Pequenos Negócios - Pontos (0 a 10) - ObterMT</v>
      </c>
      <c r="C377" s="9" t="s">
        <v>204</v>
      </c>
      <c r="D377" s="9" t="s">
        <v>475</v>
      </c>
      <c r="E377" s="9" t="s">
        <v>31</v>
      </c>
      <c r="F377" s="9" t="s">
        <v>418</v>
      </c>
      <c r="G377" s="28">
        <v>8.6999999999999993</v>
      </c>
      <c r="H377" s="28">
        <v>8.68</v>
      </c>
      <c r="I377" s="23" t="str">
        <f>IFERROR(VLOOKUP(A377,'INDICADORES CUBO AGIR'!$I$2:$L$23,4,0),"NÃO")</f>
        <v>SIM</v>
      </c>
      <c r="J377" s="9">
        <f>IFERROR(VLOOKUP(B377,'Valores Boletim'!$A$2:$G$7668,7,0),"-")</f>
        <v>8.68</v>
      </c>
      <c r="K377" s="23" t="str">
        <f t="shared" si="17"/>
        <v>IGUAL</v>
      </c>
    </row>
    <row r="378" spans="1:11" x14ac:dyDescent="0.25">
      <c r="A378" s="9" t="str">
        <f t="shared" si="15"/>
        <v>Brasil + CompetitivoPG_Produtividade do Trabalho - % - Aumentar</v>
      </c>
      <c r="B378" s="9" t="str">
        <f t="shared" si="16"/>
        <v>Brasil + CompetitivoPG_Produtividade do Trabalho - % - AumentarMT</v>
      </c>
      <c r="C378" s="9" t="s">
        <v>205</v>
      </c>
      <c r="D378" s="9" t="s">
        <v>478</v>
      </c>
      <c r="E378" s="9" t="s">
        <v>27</v>
      </c>
      <c r="F378" s="9" t="s">
        <v>418</v>
      </c>
      <c r="G378" s="28">
        <v>5</v>
      </c>
      <c r="H378" s="28">
        <v>18.2</v>
      </c>
      <c r="I378" s="23" t="str">
        <f>IFERROR(VLOOKUP(A378,'INDICADORES CUBO AGIR'!$I$2:$L$23,4,0),"NÃO")</f>
        <v>SIM</v>
      </c>
      <c r="J378" s="9">
        <f>IFERROR(VLOOKUP(B378,'Valores Boletim'!$A$2:$G$7668,7,0),"-")</f>
        <v>18.2</v>
      </c>
      <c r="K378" s="23" t="str">
        <f t="shared" si="17"/>
        <v>IGUAL</v>
      </c>
    </row>
    <row r="379" spans="1:11" x14ac:dyDescent="0.25">
      <c r="A379" s="9" t="str">
        <f t="shared" si="15"/>
        <v>Brasil + CompetitivoPG_Taxa de Alcance - Faturamento - % - Obter</v>
      </c>
      <c r="B379" s="9" t="str">
        <f t="shared" si="16"/>
        <v>Brasil + CompetitivoPG_Taxa de Alcance - Faturamento - % - ObterMT</v>
      </c>
      <c r="C379" s="9" t="s">
        <v>205</v>
      </c>
      <c r="D379" s="9" t="s">
        <v>478</v>
      </c>
      <c r="E379" s="9" t="s">
        <v>28</v>
      </c>
      <c r="F379" s="9" t="s">
        <v>418</v>
      </c>
      <c r="G379" s="28">
        <v>79</v>
      </c>
      <c r="H379" s="28">
        <v>100</v>
      </c>
      <c r="I379" s="23" t="str">
        <f>IFERROR(VLOOKUP(A379,'INDICADORES CUBO AGIR'!$I$2:$L$23,4,0),"NÃO")</f>
        <v>SIM</v>
      </c>
      <c r="J379" s="9">
        <f>IFERROR(VLOOKUP(B379,'Valores Boletim'!$A$2:$G$7668,7,0),"-")</f>
        <v>100</v>
      </c>
      <c r="K379" s="23" t="str">
        <f t="shared" si="17"/>
        <v>IGUAL</v>
      </c>
    </row>
    <row r="380" spans="1:11" x14ac:dyDescent="0.25">
      <c r="A380" s="9" t="str">
        <f t="shared" si="15"/>
        <v>Educação EmpreendedoraPG_Atendimento a estudantes em soluções de Educação Empreendedora - Número - Obter</v>
      </c>
      <c r="B380" s="9" t="str">
        <f t="shared" si="16"/>
        <v>Educação EmpreendedoraPG_Atendimento a estudantes em soluções de Educação Empreendedora - Número - ObterMT</v>
      </c>
      <c r="C380" s="9" t="s">
        <v>206</v>
      </c>
      <c r="D380" s="9" t="s">
        <v>476</v>
      </c>
      <c r="E380" s="9" t="s">
        <v>32</v>
      </c>
      <c r="F380" s="9" t="s">
        <v>418</v>
      </c>
      <c r="G380" s="28">
        <v>8000</v>
      </c>
      <c r="H380" s="28">
        <v>12275</v>
      </c>
      <c r="I380" s="23" t="str">
        <f>IFERROR(VLOOKUP(A380,'INDICADORES CUBO AGIR'!$I$2:$L$23,4,0),"NÃO")</f>
        <v>SIM</v>
      </c>
      <c r="J380" s="9">
        <f>IFERROR(VLOOKUP(B380,'Valores Boletim'!$A$2:$G$7668,7,0),"-")</f>
        <v>12359</v>
      </c>
      <c r="K380" s="23" t="str">
        <f t="shared" si="17"/>
        <v>DIFERENTE</v>
      </c>
    </row>
    <row r="381" spans="1:11" x14ac:dyDescent="0.25">
      <c r="A381" s="9" t="str">
        <f t="shared" si="15"/>
        <v>Educação EmpreendedoraPG_Escolas com projeto Escola Empreendedora implementado - Número - Obter</v>
      </c>
      <c r="B381" s="9" t="str">
        <f t="shared" si="16"/>
        <v>Educação EmpreendedoraPG_Escolas com projeto Escola Empreendedora implementado - Número - ObterMT</v>
      </c>
      <c r="C381" s="9" t="s">
        <v>206</v>
      </c>
      <c r="D381" s="9" t="s">
        <v>476</v>
      </c>
      <c r="E381" s="9" t="s">
        <v>33</v>
      </c>
      <c r="F381" s="9" t="s">
        <v>418</v>
      </c>
      <c r="G381" s="28">
        <v>5</v>
      </c>
      <c r="H381" s="28">
        <v>5</v>
      </c>
      <c r="I381" s="23" t="str">
        <f>IFERROR(VLOOKUP(A381,'INDICADORES CUBO AGIR'!$I$2:$L$23,4,0),"NÃO")</f>
        <v>NÃO</v>
      </c>
      <c r="J381" s="9" t="str">
        <f>IFERROR(VLOOKUP(B381,'Valores Boletim'!$A$2:$G$7668,7,0),"-")</f>
        <v>-</v>
      </c>
      <c r="K381" s="23" t="str">
        <f t="shared" si="17"/>
        <v>-</v>
      </c>
    </row>
    <row r="382" spans="1:11" x14ac:dyDescent="0.25">
      <c r="A382" s="9" t="str">
        <f t="shared" si="15"/>
        <v>Educação EmpreendedoraPG_Professores atendidos em soluções de Educação Empreendedora - professores - Obter</v>
      </c>
      <c r="B382" s="9" t="str">
        <f t="shared" si="16"/>
        <v>Educação EmpreendedoraPG_Professores atendidos em soluções de Educação Empreendedora - professores - ObterMT</v>
      </c>
      <c r="C382" s="9" t="s">
        <v>206</v>
      </c>
      <c r="D382" s="9" t="s">
        <v>476</v>
      </c>
      <c r="E382" s="9" t="s">
        <v>34</v>
      </c>
      <c r="F382" s="9" t="s">
        <v>418</v>
      </c>
      <c r="G382" s="28">
        <v>4000</v>
      </c>
      <c r="H382" s="28">
        <v>4434</v>
      </c>
      <c r="I382" s="23" t="str">
        <f>IFERROR(VLOOKUP(A382,'INDICADORES CUBO AGIR'!$I$2:$L$23,4,0),"NÃO")</f>
        <v>SIM</v>
      </c>
      <c r="J382" s="9">
        <f>IFERROR(VLOOKUP(B382,'Valores Boletim'!$A$2:$G$7668,7,0),"-")</f>
        <v>4434</v>
      </c>
      <c r="K382" s="23" t="str">
        <f t="shared" si="17"/>
        <v>IGUAL</v>
      </c>
    </row>
    <row r="383" spans="1:11" x14ac:dyDescent="0.25">
      <c r="A383" s="9" t="str">
        <f t="shared" si="15"/>
        <v>Educação EmpreendedoraPG_Recomendação (NPS) - Professores - pontos - Obter</v>
      </c>
      <c r="B383" s="9" t="str">
        <f t="shared" si="16"/>
        <v>Educação EmpreendedoraPG_Recomendação (NPS) - Professores - pontos - ObterMT</v>
      </c>
      <c r="C383" s="9" t="s">
        <v>206</v>
      </c>
      <c r="D383" s="9" t="s">
        <v>476</v>
      </c>
      <c r="E383" s="9" t="s">
        <v>35</v>
      </c>
      <c r="F383" s="9" t="s">
        <v>418</v>
      </c>
      <c r="G383" s="28">
        <v>80</v>
      </c>
      <c r="H383" s="28">
        <v>81</v>
      </c>
      <c r="I383" s="23" t="str">
        <f>IFERROR(VLOOKUP(A383,'INDICADORES CUBO AGIR'!$I$2:$L$23,4,0),"NÃO")</f>
        <v>SIM</v>
      </c>
      <c r="J383" s="9">
        <f>IFERROR(VLOOKUP(B383,'Valores Boletim'!$A$2:$G$7668,7,0),"-")</f>
        <v>81.2</v>
      </c>
      <c r="K383" s="23" t="str">
        <f t="shared" si="17"/>
        <v>DIFERENTE</v>
      </c>
    </row>
    <row r="384" spans="1:11" x14ac:dyDescent="0.25">
      <c r="A384" s="9" t="str">
        <f t="shared" si="15"/>
        <v>PROGRAMA NACIONAL - Transformação OrganizacionalResultado-chave - % - Obter</v>
      </c>
      <c r="B384" s="9" t="str">
        <f t="shared" si="16"/>
        <v>PROGRAMA NACIONAL - Transformação OrganizacionalResultado-chave - % - ObterMT</v>
      </c>
      <c r="C384" s="9" t="s">
        <v>207</v>
      </c>
      <c r="D384" s="9" t="s">
        <v>73</v>
      </c>
      <c r="E384" s="9" t="s">
        <v>208</v>
      </c>
      <c r="F384" s="9" t="s">
        <v>418</v>
      </c>
      <c r="G384" s="28">
        <v>310</v>
      </c>
      <c r="H384" s="28">
        <v>0</v>
      </c>
      <c r="I384" s="23" t="str">
        <f>IFERROR(VLOOKUP(A384,'INDICADORES CUBO AGIR'!$I$2:$L$23,4,0),"NÃO")</f>
        <v>NÃO</v>
      </c>
      <c r="J384" s="9" t="str">
        <f>IFERROR(VLOOKUP(B384,'Valores Boletim'!$A$2:$G$7668,7,0),"-")</f>
        <v>-</v>
      </c>
      <c r="K384" s="23" t="str">
        <f t="shared" si="17"/>
        <v>-</v>
      </c>
    </row>
    <row r="385" spans="1:11" x14ac:dyDescent="0.25">
      <c r="A385" s="9" t="str">
        <f t="shared" si="15"/>
        <v>Portfólio em RedePG_Aplicabilidade - Pontos (0 a 10) - Obter</v>
      </c>
      <c r="B385" s="9" t="str">
        <f t="shared" si="16"/>
        <v>Portfólio em RedePG_Aplicabilidade - Pontos (0 a 10) - ObterMT</v>
      </c>
      <c r="C385" s="9" t="s">
        <v>209</v>
      </c>
      <c r="D385" s="9" t="s">
        <v>474</v>
      </c>
      <c r="E385" s="9" t="s">
        <v>57</v>
      </c>
      <c r="F385" s="9" t="s">
        <v>418</v>
      </c>
      <c r="G385" s="28">
        <v>8</v>
      </c>
      <c r="H385" s="28">
        <v>7.5</v>
      </c>
      <c r="I385" s="23" t="str">
        <f>IFERROR(VLOOKUP(A385,'INDICADORES CUBO AGIR'!$I$2:$L$23,4,0),"NÃO")</f>
        <v>SIM</v>
      </c>
      <c r="J385" s="9">
        <f>IFERROR(VLOOKUP(B385,'Valores Boletim'!$A$2:$G$7668,7,0),"-")</f>
        <v>7.5</v>
      </c>
      <c r="K385" s="23" t="str">
        <f t="shared" si="17"/>
        <v>IGUAL</v>
      </c>
    </row>
    <row r="386" spans="1:11" x14ac:dyDescent="0.25">
      <c r="A386" s="9" t="str">
        <f t="shared" si="15"/>
        <v>Portfólio em RedePG_Efetividade - Pontos (0 a 10) - Obter</v>
      </c>
      <c r="B386" s="9" t="str">
        <f t="shared" si="16"/>
        <v>Portfólio em RedePG_Efetividade - Pontos (0 a 10) - ObterMT</v>
      </c>
      <c r="C386" s="9" t="s">
        <v>209</v>
      </c>
      <c r="D386" s="9" t="s">
        <v>474</v>
      </c>
      <c r="E386" s="9" t="s">
        <v>58</v>
      </c>
      <c r="F386" s="9" t="s">
        <v>418</v>
      </c>
      <c r="G386" s="28">
        <v>8</v>
      </c>
      <c r="H386" s="28">
        <v>7.8</v>
      </c>
      <c r="I386" s="23" t="str">
        <f>IFERROR(VLOOKUP(A386,'INDICADORES CUBO AGIR'!$I$2:$L$23,4,0),"NÃO")</f>
        <v>SIM</v>
      </c>
      <c r="J386" s="9">
        <f>IFERROR(VLOOKUP(B386,'Valores Boletim'!$A$2:$G$7668,7,0),"-")</f>
        <v>7.8</v>
      </c>
      <c r="K386" s="23" t="str">
        <f t="shared" si="17"/>
        <v>IGUAL</v>
      </c>
    </row>
    <row r="387" spans="1:11" x14ac:dyDescent="0.25">
      <c r="A387" s="9" t="str">
        <f t="shared" si="15"/>
        <v>Portfólio em RedePG_NPS (Net Promoter Score) de Produto ou Serviço - pontos - Obter</v>
      </c>
      <c r="B387" s="9" t="str">
        <f t="shared" si="16"/>
        <v>Portfólio em RedePG_NPS (Net Promoter Score) de Produto ou Serviço - pontos - ObterMT</v>
      </c>
      <c r="C387" s="9" t="s">
        <v>209</v>
      </c>
      <c r="D387" s="9" t="s">
        <v>474</v>
      </c>
      <c r="E387" s="9" t="s">
        <v>59</v>
      </c>
      <c r="F387" s="9" t="s">
        <v>418</v>
      </c>
      <c r="G387" s="28">
        <v>80</v>
      </c>
      <c r="H387" s="28">
        <v>0</v>
      </c>
      <c r="I387" s="23" t="str">
        <f>IFERROR(VLOOKUP(A387,'INDICADORES CUBO AGIR'!$I$2:$L$23,4,0),"NÃO")</f>
        <v>NÃO</v>
      </c>
      <c r="J387" s="9" t="str">
        <f>IFERROR(VLOOKUP(B387,'Valores Boletim'!$A$2:$G$7668,7,0),"-")</f>
        <v>-</v>
      </c>
      <c r="K387" s="23" t="str">
        <f t="shared" si="17"/>
        <v>-</v>
      </c>
    </row>
    <row r="388" spans="1:11" x14ac:dyDescent="0.25">
      <c r="A388" s="9" t="str">
        <f t="shared" si="15"/>
        <v>Inteligência de DadosPG_Índice Gartner de Data &amp; Analytics - Pontos (1 a 5) - Aumentar</v>
      </c>
      <c r="B388" s="9" t="str">
        <f t="shared" si="16"/>
        <v>Inteligência de DadosPG_Índice Gartner de Data &amp; Analytics - Pontos (1 a 5) - AumentarMT</v>
      </c>
      <c r="C388" s="9" t="s">
        <v>210</v>
      </c>
      <c r="D388" s="9" t="s">
        <v>479</v>
      </c>
      <c r="E388" s="9" t="s">
        <v>26</v>
      </c>
      <c r="F388" s="9" t="s">
        <v>418</v>
      </c>
      <c r="G388" s="28">
        <v>3</v>
      </c>
      <c r="H388" s="28">
        <v>3</v>
      </c>
      <c r="I388" s="23" t="str">
        <f>IFERROR(VLOOKUP(A388,'INDICADORES CUBO AGIR'!$I$2:$L$23,4,0),"NÃO")</f>
        <v>SIM</v>
      </c>
      <c r="J388" s="9">
        <f>IFERROR(VLOOKUP(B388,'Valores Boletim'!$A$2:$G$7668,7,0),"-")</f>
        <v>3.22</v>
      </c>
      <c r="K388" s="23" t="str">
        <f t="shared" si="17"/>
        <v>DIFERENTE</v>
      </c>
    </row>
    <row r="389" spans="1:11" x14ac:dyDescent="0.25">
      <c r="A389" s="9" t="str">
        <f t="shared" si="15"/>
        <v>PROGRAMA NACIONAL - Sebrae + ReceitasPG_Geração de Receita Própria - % - Obter</v>
      </c>
      <c r="B389" s="9" t="str">
        <f t="shared" si="16"/>
        <v>PROGRAMA NACIONAL - Sebrae + ReceitasPG_Geração de Receita Própria - % - ObterMT</v>
      </c>
      <c r="C389" s="9" t="s">
        <v>211</v>
      </c>
      <c r="D389" s="9" t="s">
        <v>41</v>
      </c>
      <c r="E389" s="9" t="s">
        <v>29</v>
      </c>
      <c r="F389" s="9" t="s">
        <v>418</v>
      </c>
      <c r="G389" s="28">
        <v>14.3</v>
      </c>
      <c r="H389" s="28">
        <v>14.24</v>
      </c>
      <c r="I389" s="23" t="str">
        <f>IFERROR(VLOOKUP(A389,'INDICADORES CUBO AGIR'!$I$2:$L$23,4,0),"NÃO")</f>
        <v>SIM</v>
      </c>
      <c r="J389" s="9">
        <f>IFERROR(VLOOKUP(B389,'Valores Boletim'!$A$2:$G$7668,7,0),"-")</f>
        <v>14.24</v>
      </c>
      <c r="K389" s="23" t="str">
        <f t="shared" si="17"/>
        <v>IGUAL</v>
      </c>
    </row>
    <row r="390" spans="1:11" x14ac:dyDescent="0.25">
      <c r="A390" s="9" t="str">
        <f t="shared" si="15"/>
        <v>CONTRATO INTERNO - Centro de Referência em Sustentabilidade (CSS) - MTODS impactados - Número - Obter</v>
      </c>
      <c r="B390" s="9" t="str">
        <f t="shared" si="16"/>
        <v>CONTRATO INTERNO - Centro de Referência em Sustentabilidade (CSS) - MTODS impactados - Número - ObterMT</v>
      </c>
      <c r="C390" s="9" t="s">
        <v>212</v>
      </c>
      <c r="D390" s="9" t="s">
        <v>213</v>
      </c>
      <c r="E390" s="9" t="s">
        <v>214</v>
      </c>
      <c r="F390" s="9" t="s">
        <v>418</v>
      </c>
      <c r="G390" s="28">
        <v>5</v>
      </c>
      <c r="H390" s="28">
        <v>0</v>
      </c>
      <c r="I390" s="23" t="str">
        <f>IFERROR(VLOOKUP(A390,'INDICADORES CUBO AGIR'!$I$2:$L$23,4,0),"NÃO")</f>
        <v>NÃO</v>
      </c>
      <c r="J390" s="9" t="str">
        <f>IFERROR(VLOOKUP(B390,'Valores Boletim'!$A$2:$G$7668,7,0),"-")</f>
        <v>-</v>
      </c>
      <c r="K390" s="23" t="str">
        <f t="shared" si="17"/>
        <v>-</v>
      </c>
    </row>
    <row r="391" spans="1:11" x14ac:dyDescent="0.25">
      <c r="A391" s="9" t="str">
        <f t="shared" si="15"/>
        <v>CONTRATO INTERNO - Centro de Referência em Sustentabilidade (CSS) - MTProdução de conteúdo - conteúdo - Obter</v>
      </c>
      <c r="B391" s="9" t="str">
        <f t="shared" si="16"/>
        <v>CONTRATO INTERNO - Centro de Referência em Sustentabilidade (CSS) - MTProdução de conteúdo - conteúdo - ObterMT</v>
      </c>
      <c r="C391" s="9" t="s">
        <v>212</v>
      </c>
      <c r="D391" s="9" t="s">
        <v>213</v>
      </c>
      <c r="E391" s="9" t="s">
        <v>215</v>
      </c>
      <c r="F391" s="9" t="s">
        <v>418</v>
      </c>
      <c r="G391" s="28">
        <v>13</v>
      </c>
      <c r="H391" s="28">
        <v>0</v>
      </c>
      <c r="I391" s="23" t="str">
        <f>IFERROR(VLOOKUP(A391,'INDICADORES CUBO AGIR'!$I$2:$L$23,4,0),"NÃO")</f>
        <v>NÃO</v>
      </c>
      <c r="J391" s="9" t="str">
        <f>IFERROR(VLOOKUP(B391,'Valores Boletim'!$A$2:$G$7668,7,0),"-")</f>
        <v>-</v>
      </c>
      <c r="K391" s="23" t="str">
        <f t="shared" si="17"/>
        <v>-</v>
      </c>
    </row>
    <row r="392" spans="1:11" x14ac:dyDescent="0.25">
      <c r="A392" s="9" t="str">
        <f t="shared" si="15"/>
        <v>CONTRATO INTERNO - Centro de Referência em Sustentabilidade (CSS) - MTResultado-chave - entregas - Obter</v>
      </c>
      <c r="B392" s="9" t="str">
        <f t="shared" si="16"/>
        <v>CONTRATO INTERNO - Centro de Referência em Sustentabilidade (CSS) - MTResultado-chave - entregas - ObterMT</v>
      </c>
      <c r="C392" s="9" t="s">
        <v>212</v>
      </c>
      <c r="D392" s="9" t="s">
        <v>213</v>
      </c>
      <c r="E392" s="9" t="s">
        <v>216</v>
      </c>
      <c r="F392" s="9" t="s">
        <v>418</v>
      </c>
      <c r="G392" s="28">
        <v>3</v>
      </c>
      <c r="H392" s="28">
        <v>0</v>
      </c>
      <c r="I392" s="23" t="str">
        <f>IFERROR(VLOOKUP(A392,'INDICADORES CUBO AGIR'!$I$2:$L$23,4,0),"NÃO")</f>
        <v>NÃO</v>
      </c>
      <c r="J392" s="9" t="str">
        <f>IFERROR(VLOOKUP(B392,'Valores Boletim'!$A$2:$G$7668,7,0),"-")</f>
        <v>-</v>
      </c>
      <c r="K392" s="23" t="str">
        <f t="shared" si="17"/>
        <v>-</v>
      </c>
    </row>
    <row r="393" spans="1:11" x14ac:dyDescent="0.25">
      <c r="A393" s="9" t="str">
        <f t="shared" si="15"/>
        <v>PROGRAMA NACIONAL - Sebrae + ReceitasPG_Geração de Receita Própria - % - Obter</v>
      </c>
      <c r="B393" s="9" t="str">
        <f t="shared" si="16"/>
        <v>PROGRAMA NACIONAL - Sebrae + ReceitasPG_Geração de Receita Própria - % - ObterSISTEMA SEBRAE</v>
      </c>
      <c r="C393" s="9" t="s">
        <v>382</v>
      </c>
      <c r="D393" s="9" t="s">
        <v>41</v>
      </c>
      <c r="E393" s="9" t="s">
        <v>29</v>
      </c>
      <c r="F393" s="9" t="s">
        <v>433</v>
      </c>
      <c r="G393" s="28">
        <v>18.5</v>
      </c>
      <c r="H393" s="28">
        <v>0</v>
      </c>
      <c r="I393" s="23" t="str">
        <f>IFERROR(VLOOKUP(A393,'INDICADORES CUBO AGIR'!$I$2:$L$23,4,0),"NÃO")</f>
        <v>SIM</v>
      </c>
      <c r="J393" s="9">
        <f>IFERROR(VLOOKUP(B393,'Valores Boletim'!$A$2:$G$7668,7,0),"-")</f>
        <v>8.0399999999999991</v>
      </c>
      <c r="K393" s="23" t="str">
        <f t="shared" si="17"/>
        <v>DIFERENTE</v>
      </c>
    </row>
    <row r="394" spans="1:11" x14ac:dyDescent="0.25">
      <c r="A394" s="9" t="str">
        <f t="shared" si="15"/>
        <v>Inteligência de DadosPG_Índice Gartner de Data &amp; Analytics - Pontos (1 a 5) - Aumentar</v>
      </c>
      <c r="B394" s="9" t="str">
        <f t="shared" si="16"/>
        <v>Inteligência de DadosPG_Índice Gartner de Data &amp; Analytics - Pontos (1 a 5) - AumentarSISTEMA SEBRAE</v>
      </c>
      <c r="C394" s="9" t="s">
        <v>383</v>
      </c>
      <c r="D394" s="9" t="s">
        <v>479</v>
      </c>
      <c r="E394" s="9" t="s">
        <v>26</v>
      </c>
      <c r="F394" s="9" t="s">
        <v>433</v>
      </c>
      <c r="G394" s="28">
        <v>2.29</v>
      </c>
      <c r="H394" s="28">
        <v>0</v>
      </c>
      <c r="I394" s="23" t="str">
        <f>IFERROR(VLOOKUP(A394,'INDICADORES CUBO AGIR'!$I$2:$L$23,4,0),"NÃO")</f>
        <v>SIM</v>
      </c>
      <c r="J394" s="9">
        <f>IFERROR(VLOOKUP(B394,'Valores Boletim'!$A$2:$G$7668,7,0),"-")</f>
        <v>1.58</v>
      </c>
      <c r="K394" s="23" t="str">
        <f t="shared" si="17"/>
        <v>DIFERENTE</v>
      </c>
    </row>
    <row r="395" spans="1:11" x14ac:dyDescent="0.25">
      <c r="A395" s="9" t="str">
        <f t="shared" si="15"/>
        <v>Ambiente de NegóciosPG_Município com presença continuada de técnico residente do Sebrae na microrregião. - Número - Obter</v>
      </c>
      <c r="B395" s="9" t="str">
        <f t="shared" si="16"/>
        <v>Ambiente de NegóciosPG_Município com presença continuada de técnico residente do Sebrae na microrregião. - Número - ObterSISTEMA SEBRAE</v>
      </c>
      <c r="C395" s="9" t="s">
        <v>384</v>
      </c>
      <c r="D395" s="9" t="s">
        <v>473</v>
      </c>
      <c r="E395" s="9" t="s">
        <v>14</v>
      </c>
      <c r="F395" s="9" t="s">
        <v>433</v>
      </c>
      <c r="G395" s="28">
        <v>969</v>
      </c>
      <c r="H395" s="28">
        <v>1259</v>
      </c>
      <c r="I395" s="23" t="str">
        <f>IFERROR(VLOOKUP(A395,'INDICADORES CUBO AGIR'!$I$2:$L$23,4,0),"NÃO")</f>
        <v>NÃO</v>
      </c>
      <c r="J395" s="9" t="str">
        <f>IFERROR(VLOOKUP(B395,'Valores Boletim'!$A$2:$G$7668,7,0),"-")</f>
        <v>-</v>
      </c>
      <c r="K395" s="23" t="str">
        <f t="shared" si="17"/>
        <v>-</v>
      </c>
    </row>
    <row r="396" spans="1:11" x14ac:dyDescent="0.25">
      <c r="A396" s="9" t="str">
        <f t="shared" si="15"/>
        <v>Ambiente de NegóciosPG_Municípios com conjunto de políticas públicas para melhoria do ambiente de negócios implementado - Número - Obter</v>
      </c>
      <c r="B396" s="9" t="str">
        <f t="shared" si="16"/>
        <v>Ambiente de NegóciosPG_Municípios com conjunto de políticas públicas para melhoria do ambiente de negócios implementado - Número - ObterSISTEMA SEBRAE</v>
      </c>
      <c r="C396" s="9" t="s">
        <v>384</v>
      </c>
      <c r="D396" s="9" t="s">
        <v>473</v>
      </c>
      <c r="E396" s="9" t="s">
        <v>15</v>
      </c>
      <c r="F396" s="9" t="s">
        <v>433</v>
      </c>
      <c r="G396" s="28">
        <v>815</v>
      </c>
      <c r="H396" s="28">
        <v>989</v>
      </c>
      <c r="I396" s="23" t="str">
        <f>IFERROR(VLOOKUP(A396,'INDICADORES CUBO AGIR'!$I$2:$L$23,4,0),"NÃO")</f>
        <v>NÃO</v>
      </c>
      <c r="J396" s="9" t="str">
        <f>IFERROR(VLOOKUP(B396,'Valores Boletim'!$A$2:$G$7668,7,0),"-")</f>
        <v>-</v>
      </c>
      <c r="K396" s="23" t="str">
        <f t="shared" si="17"/>
        <v>-</v>
      </c>
    </row>
    <row r="397" spans="1:11" x14ac:dyDescent="0.25">
      <c r="A397" s="9" t="str">
        <f t="shared" ref="A397:A460" si="18">CONCATENATE(D397,E397)</f>
        <v>Ambiente de NegóciosPG_Municípios com projetos de mobilização e articulação de lideranças implementados - Número - Obter</v>
      </c>
      <c r="B397" s="9" t="str">
        <f t="shared" ref="B397:B460" si="19">CONCATENATE(D397,E397,IF(F397="NA","SISTEMA SEBRAE",F397))</f>
        <v>Ambiente de NegóciosPG_Municípios com projetos de mobilização e articulação de lideranças implementados - Número - ObterSISTEMA SEBRAE</v>
      </c>
      <c r="C397" s="9" t="s">
        <v>384</v>
      </c>
      <c r="D397" s="9" t="s">
        <v>473</v>
      </c>
      <c r="E397" s="9" t="s">
        <v>16</v>
      </c>
      <c r="F397" s="9" t="s">
        <v>433</v>
      </c>
      <c r="G397" s="28">
        <v>769</v>
      </c>
      <c r="H397" s="28">
        <v>970</v>
      </c>
      <c r="I397" s="23" t="str">
        <f>IFERROR(VLOOKUP(A397,'INDICADORES CUBO AGIR'!$I$2:$L$23,4,0),"NÃO")</f>
        <v>NÃO</v>
      </c>
      <c r="J397" s="9" t="str">
        <f>IFERROR(VLOOKUP(B397,'Valores Boletim'!$A$2:$G$7668,7,0),"-")</f>
        <v>-</v>
      </c>
      <c r="K397" s="23" t="str">
        <f t="shared" ref="K397:K460" si="20">IF(I397="SIM",IF(J397=H397,"IGUAL","DIFERENTE"),"-")</f>
        <v>-</v>
      </c>
    </row>
    <row r="398" spans="1:11" x14ac:dyDescent="0.25">
      <c r="A398" s="9" t="str">
        <f t="shared" si="18"/>
        <v>Ambiente de NegóciosPG_Tempo de abertura de empresas - horas - Obter</v>
      </c>
      <c r="B398" s="9" t="str">
        <f t="shared" si="19"/>
        <v>Ambiente de NegóciosPG_Tempo de abertura de empresas - horas - ObterSISTEMA SEBRAE</v>
      </c>
      <c r="C398" s="9" t="s">
        <v>384</v>
      </c>
      <c r="D398" s="9" t="s">
        <v>473</v>
      </c>
      <c r="E398" s="9" t="s">
        <v>17</v>
      </c>
      <c r="F398" s="9" t="s">
        <v>433</v>
      </c>
      <c r="G398" s="28">
        <v>43.5</v>
      </c>
      <c r="H398" s="28">
        <v>34.1</v>
      </c>
      <c r="I398" s="23" t="str">
        <f>IFERROR(VLOOKUP(A398,'INDICADORES CUBO AGIR'!$I$2:$L$23,4,0),"NÃO")</f>
        <v>SIM</v>
      </c>
      <c r="J398" s="9">
        <f>IFERROR(VLOOKUP(B398,'Valores Boletim'!$A$2:$G$7668,7,0),"-")</f>
        <v>34.1</v>
      </c>
      <c r="K398" s="23" t="str">
        <f t="shared" si="20"/>
        <v>IGUAL</v>
      </c>
    </row>
    <row r="399" spans="1:11" x14ac:dyDescent="0.25">
      <c r="A399" s="9" t="str">
        <f t="shared" si="18"/>
        <v>Gestão Estratégica de PessoasPG_Diagnóstico de Maturidade dos processos de gestão de pessoas - pontos - Obter</v>
      </c>
      <c r="B399" s="9" t="str">
        <f t="shared" si="19"/>
        <v>Gestão Estratégica de PessoasPG_Diagnóstico de Maturidade dos processos de gestão de pessoas - pontos - ObterSISTEMA SEBRAE</v>
      </c>
      <c r="C399" s="9" t="s">
        <v>385</v>
      </c>
      <c r="D399" s="9" t="s">
        <v>470</v>
      </c>
      <c r="E399" s="9" t="s">
        <v>67</v>
      </c>
      <c r="F399" s="9" t="s">
        <v>433</v>
      </c>
      <c r="G399" s="28">
        <v>4</v>
      </c>
      <c r="H399" s="28">
        <v>4</v>
      </c>
      <c r="I399" s="23" t="str">
        <f>IFERROR(VLOOKUP(A399,'INDICADORES CUBO AGIR'!$I$2:$L$23,4,0),"NÃO")</f>
        <v>SIM</v>
      </c>
      <c r="J399" s="9">
        <f>IFERROR(VLOOKUP(B399,'Valores Boletim'!$A$2:$G$7668,7,0),"-")</f>
        <v>3.96</v>
      </c>
      <c r="K399" s="23" t="str">
        <f t="shared" si="20"/>
        <v>DIFERENTE</v>
      </c>
    </row>
    <row r="400" spans="1:11" x14ac:dyDescent="0.25">
      <c r="A400" s="9" t="str">
        <f t="shared" si="18"/>
        <v>Gestão Estratégica de PessoasPG_Grau de implementação do SGP 9.0 no Sistema Sebrae - % - Obter</v>
      </c>
      <c r="B400" s="9" t="str">
        <f t="shared" si="19"/>
        <v>Gestão Estratégica de PessoasPG_Grau de implementação do SGP 9.0 no Sistema Sebrae - % - ObterSISTEMA SEBRAE</v>
      </c>
      <c r="C400" s="9" t="s">
        <v>385</v>
      </c>
      <c r="D400" s="9" t="s">
        <v>470</v>
      </c>
      <c r="E400" s="9" t="s">
        <v>68</v>
      </c>
      <c r="F400" s="9" t="s">
        <v>433</v>
      </c>
      <c r="G400" s="28">
        <v>88.8</v>
      </c>
      <c r="H400" s="28">
        <v>0</v>
      </c>
      <c r="I400" s="23" t="str">
        <f>IFERROR(VLOOKUP(A400,'INDICADORES CUBO AGIR'!$I$2:$L$23,4,0),"NÃO")</f>
        <v>NÃO</v>
      </c>
      <c r="J400" s="9" t="str">
        <f>IFERROR(VLOOKUP(B400,'Valores Boletim'!$A$2:$G$7668,7,0),"-")</f>
        <v>-</v>
      </c>
      <c r="K400" s="23" t="str">
        <f t="shared" si="20"/>
        <v>-</v>
      </c>
    </row>
    <row r="401" spans="1:11" x14ac:dyDescent="0.25">
      <c r="A401" s="9" t="str">
        <f t="shared" si="18"/>
        <v>Portfólio em RedeParticipação do portfólio no atendimento - % - Aumentar</v>
      </c>
      <c r="B401" s="9" t="str">
        <f t="shared" si="19"/>
        <v>Portfólio em RedeParticipação do portfólio no atendimento - % - AumentarSISTEMA SEBRAE</v>
      </c>
      <c r="C401" s="9" t="s">
        <v>386</v>
      </c>
      <c r="D401" s="9" t="s">
        <v>474</v>
      </c>
      <c r="E401" s="9" t="s">
        <v>387</v>
      </c>
      <c r="F401" s="9" t="s">
        <v>433</v>
      </c>
      <c r="G401" s="28">
        <v>3</v>
      </c>
      <c r="H401" s="28">
        <v>0</v>
      </c>
      <c r="I401" s="23" t="str">
        <f>IFERROR(VLOOKUP(A401,'INDICADORES CUBO AGIR'!$I$2:$L$23,4,0),"NÃO")</f>
        <v>NÃO</v>
      </c>
      <c r="J401" s="9" t="str">
        <f>IFERROR(VLOOKUP(B401,'Valores Boletim'!$A$2:$G$7668,7,0),"-")</f>
        <v>-</v>
      </c>
      <c r="K401" s="23" t="str">
        <f t="shared" si="20"/>
        <v>-</v>
      </c>
    </row>
    <row r="402" spans="1:11" x14ac:dyDescent="0.25">
      <c r="A402" s="9" t="str">
        <f t="shared" si="18"/>
        <v>Portfólio em RedePG_Aplicabilidade - Pontos (0 a 10) - Obter</v>
      </c>
      <c r="B402" s="9" t="str">
        <f t="shared" si="19"/>
        <v>Portfólio em RedePG_Aplicabilidade - Pontos (0 a 10) - ObterSISTEMA SEBRAE</v>
      </c>
      <c r="C402" s="9" t="s">
        <v>386</v>
      </c>
      <c r="D402" s="9" t="s">
        <v>474</v>
      </c>
      <c r="E402" s="9" t="s">
        <v>57</v>
      </c>
      <c r="F402" s="9" t="s">
        <v>433</v>
      </c>
      <c r="G402" s="28">
        <v>7.5</v>
      </c>
      <c r="H402" s="28">
        <v>8.1</v>
      </c>
      <c r="I402" s="23" t="str">
        <f>IFERROR(VLOOKUP(A402,'INDICADORES CUBO AGIR'!$I$2:$L$23,4,0),"NÃO")</f>
        <v>SIM</v>
      </c>
      <c r="J402" s="9">
        <f>IFERROR(VLOOKUP(B402,'Valores Boletim'!$A$2:$G$7668,7,0),"-")</f>
        <v>7.9</v>
      </c>
      <c r="K402" s="23" t="str">
        <f t="shared" si="20"/>
        <v>DIFERENTE</v>
      </c>
    </row>
    <row r="403" spans="1:11" x14ac:dyDescent="0.25">
      <c r="A403" s="9" t="str">
        <f t="shared" si="18"/>
        <v>Portfólio em RedePG_Efetividade - Pontos (0 a 10) - Obter</v>
      </c>
      <c r="B403" s="9" t="str">
        <f t="shared" si="19"/>
        <v>Portfólio em RedePG_Efetividade - Pontos (0 a 10) - ObterSISTEMA SEBRAE</v>
      </c>
      <c r="C403" s="9" t="s">
        <v>386</v>
      </c>
      <c r="D403" s="9" t="s">
        <v>474</v>
      </c>
      <c r="E403" s="9" t="s">
        <v>58</v>
      </c>
      <c r="F403" s="9" t="s">
        <v>433</v>
      </c>
      <c r="G403" s="28">
        <v>7.5</v>
      </c>
      <c r="H403" s="28">
        <v>8.6</v>
      </c>
      <c r="I403" s="23" t="str">
        <f>IFERROR(VLOOKUP(A403,'INDICADORES CUBO AGIR'!$I$2:$L$23,4,0),"NÃO")</f>
        <v>SIM</v>
      </c>
      <c r="J403" s="9">
        <f>IFERROR(VLOOKUP(B403,'Valores Boletim'!$A$2:$G$7668,7,0),"-")</f>
        <v>8.1</v>
      </c>
      <c r="K403" s="23" t="str">
        <f t="shared" si="20"/>
        <v>DIFERENTE</v>
      </c>
    </row>
    <row r="404" spans="1:11" x14ac:dyDescent="0.25">
      <c r="A404" s="9" t="str">
        <f t="shared" si="18"/>
        <v>Portfólio em RedePG_NPS (Net Promoter Score) de Produto ou Serviço - pontos - Obter</v>
      </c>
      <c r="B404" s="9" t="str">
        <f t="shared" si="19"/>
        <v>Portfólio em RedePG_NPS (Net Promoter Score) de Produto ou Serviço - pontos - ObterSISTEMA SEBRAE</v>
      </c>
      <c r="C404" s="9" t="s">
        <v>386</v>
      </c>
      <c r="D404" s="9" t="s">
        <v>474</v>
      </c>
      <c r="E404" s="9" t="s">
        <v>59</v>
      </c>
      <c r="F404" s="9" t="s">
        <v>433</v>
      </c>
      <c r="G404" s="28">
        <v>65</v>
      </c>
      <c r="H404" s="28">
        <v>91.7</v>
      </c>
      <c r="I404" s="23" t="str">
        <f>IFERROR(VLOOKUP(A404,'INDICADORES CUBO AGIR'!$I$2:$L$23,4,0),"NÃO")</f>
        <v>NÃO</v>
      </c>
      <c r="J404" s="9" t="str">
        <f>IFERROR(VLOOKUP(B404,'Valores Boletim'!$A$2:$G$7668,7,0),"-")</f>
        <v>-</v>
      </c>
      <c r="K404" s="23" t="str">
        <f t="shared" si="20"/>
        <v>-</v>
      </c>
    </row>
    <row r="405" spans="1:11" x14ac:dyDescent="0.25">
      <c r="A405" s="9" t="str">
        <f t="shared" si="18"/>
        <v>Cliente em FocoPG_Atendimento por cliente - Número - Obter</v>
      </c>
      <c r="B405" s="9" t="str">
        <f t="shared" si="19"/>
        <v>Cliente em FocoPG_Atendimento por cliente - Número - ObterSISTEMA SEBRAE</v>
      </c>
      <c r="C405" s="9" t="s">
        <v>388</v>
      </c>
      <c r="D405" s="9" t="s">
        <v>471</v>
      </c>
      <c r="E405" s="9" t="s">
        <v>18</v>
      </c>
      <c r="F405" s="9" t="s">
        <v>433</v>
      </c>
      <c r="G405" s="28">
        <v>2.0699999999999998</v>
      </c>
      <c r="H405" s="28">
        <v>0</v>
      </c>
      <c r="I405" s="23" t="str">
        <f>IFERROR(VLOOKUP(A405,'INDICADORES CUBO AGIR'!$I$2:$L$23,4,0),"NÃO")</f>
        <v>SIM</v>
      </c>
      <c r="J405" s="9">
        <f>IFERROR(VLOOKUP(B405,'Valores Boletim'!$A$2:$G$7668,7,0),"-")</f>
        <v>2.3662454230000001</v>
      </c>
      <c r="K405" s="23" t="str">
        <f t="shared" si="20"/>
        <v>DIFERENTE</v>
      </c>
    </row>
    <row r="406" spans="1:11" x14ac:dyDescent="0.25">
      <c r="A406" s="9" t="str">
        <f t="shared" si="18"/>
        <v>Cliente em FocoPG_Clientes atendidos por serviços digitais - Número - Obter</v>
      </c>
      <c r="B406" s="9" t="str">
        <f t="shared" si="19"/>
        <v>Cliente em FocoPG_Clientes atendidos por serviços digitais - Número - ObterSISTEMA SEBRAE</v>
      </c>
      <c r="C406" s="9" t="s">
        <v>388</v>
      </c>
      <c r="D406" s="9" t="s">
        <v>471</v>
      </c>
      <c r="E406" s="9" t="s">
        <v>19</v>
      </c>
      <c r="F406" s="9" t="s">
        <v>433</v>
      </c>
      <c r="G406" s="28">
        <v>3942373</v>
      </c>
      <c r="H406" s="28">
        <v>0</v>
      </c>
      <c r="I406" s="23" t="str">
        <f>IFERROR(VLOOKUP(A406,'INDICADORES CUBO AGIR'!$I$2:$L$23,4,0),"NÃO")</f>
        <v>SIM</v>
      </c>
      <c r="J406" s="9">
        <f>IFERROR(VLOOKUP(B406,'Valores Boletim'!$A$2:$G$7668,7,0),"-")</f>
        <v>5132782</v>
      </c>
      <c r="K406" s="23" t="str">
        <f t="shared" si="20"/>
        <v>DIFERENTE</v>
      </c>
    </row>
    <row r="407" spans="1:11" x14ac:dyDescent="0.25">
      <c r="A407" s="9" t="str">
        <f t="shared" si="18"/>
        <v>Cliente em FocoPG_Cobertura do Atendimento (microempresas e empresas de pequeno porte) - % - Obter</v>
      </c>
      <c r="B407" s="9" t="str">
        <f t="shared" si="19"/>
        <v>Cliente em FocoPG_Cobertura do Atendimento (microempresas e empresas de pequeno porte) - % - ObterSISTEMA SEBRAE</v>
      </c>
      <c r="C407" s="9" t="s">
        <v>388</v>
      </c>
      <c r="D407" s="9" t="s">
        <v>471</v>
      </c>
      <c r="E407" s="9" t="s">
        <v>20</v>
      </c>
      <c r="F407" s="9" t="s">
        <v>433</v>
      </c>
      <c r="G407" s="28">
        <v>20.9</v>
      </c>
      <c r="H407" s="28">
        <v>0</v>
      </c>
      <c r="I407" s="23" t="str">
        <f>IFERROR(VLOOKUP(A407,'INDICADORES CUBO AGIR'!$I$2:$L$23,4,0),"NÃO")</f>
        <v>SIM</v>
      </c>
      <c r="J407" s="9">
        <f>IFERROR(VLOOKUP(B407,'Valores Boletim'!$A$2:$G$7668,7,0),"-")</f>
        <v>21.48</v>
      </c>
      <c r="K407" s="23" t="str">
        <f t="shared" si="20"/>
        <v>DIFERENTE</v>
      </c>
    </row>
    <row r="408" spans="1:11" x14ac:dyDescent="0.25">
      <c r="A408" s="9" t="str">
        <f t="shared" si="18"/>
        <v>Cliente em FocoPG_Pequenos Negócios Atendidos - Número - Obter</v>
      </c>
      <c r="B408" s="9" t="str">
        <f t="shared" si="19"/>
        <v>Cliente em FocoPG_Pequenos Negócios Atendidos - Número - ObterSISTEMA SEBRAE</v>
      </c>
      <c r="C408" s="9" t="s">
        <v>388</v>
      </c>
      <c r="D408" s="9" t="s">
        <v>471</v>
      </c>
      <c r="E408" s="9" t="s">
        <v>21</v>
      </c>
      <c r="F408" s="9" t="s">
        <v>433</v>
      </c>
      <c r="G408" s="28">
        <v>3292486</v>
      </c>
      <c r="H408" s="28">
        <v>0</v>
      </c>
      <c r="I408" s="23" t="str">
        <f>IFERROR(VLOOKUP(A408,'INDICADORES CUBO AGIR'!$I$2:$L$23,4,0),"NÃO")</f>
        <v>SIM</v>
      </c>
      <c r="J408" s="9">
        <f>IFERROR(VLOOKUP(B408,'Valores Boletim'!$A$2:$G$7668,7,0),"-")</f>
        <v>3811319</v>
      </c>
      <c r="K408" s="23" t="str">
        <f t="shared" si="20"/>
        <v>DIFERENTE</v>
      </c>
    </row>
    <row r="409" spans="1:11" x14ac:dyDescent="0.25">
      <c r="A409" s="9" t="str">
        <f t="shared" si="18"/>
        <v>Cliente em FocoPG_Recomendação (NPS) - pontos - Obter</v>
      </c>
      <c r="B409" s="9" t="str">
        <f t="shared" si="19"/>
        <v>Cliente em FocoPG_Recomendação (NPS) - pontos - ObterSISTEMA SEBRAE</v>
      </c>
      <c r="C409" s="9" t="s">
        <v>388</v>
      </c>
      <c r="D409" s="9" t="s">
        <v>471</v>
      </c>
      <c r="E409" s="9" t="s">
        <v>22</v>
      </c>
      <c r="F409" s="9" t="s">
        <v>433</v>
      </c>
      <c r="G409" s="28">
        <v>80</v>
      </c>
      <c r="H409" s="28">
        <v>0</v>
      </c>
      <c r="I409" s="23" t="str">
        <f>IFERROR(VLOOKUP(A409,'INDICADORES CUBO AGIR'!$I$2:$L$23,4,0),"NÃO")</f>
        <v>NÃO</v>
      </c>
      <c r="J409" s="9" t="str">
        <f>IFERROR(VLOOKUP(B409,'Valores Boletim'!$A$2:$G$7668,7,0),"-")</f>
        <v>-</v>
      </c>
      <c r="K409" s="23" t="str">
        <f t="shared" si="20"/>
        <v>-</v>
      </c>
    </row>
    <row r="410" spans="1:11" x14ac:dyDescent="0.25">
      <c r="A410" s="9" t="str">
        <f t="shared" si="18"/>
        <v>Sebrae + FinançasPG_Clientes com garantia do Fampe assistidos na fase pós-crédito - % - Obter</v>
      </c>
      <c r="B410" s="9" t="str">
        <f t="shared" si="19"/>
        <v>Sebrae + FinançasPG_Clientes com garantia do Fampe assistidos na fase pós-crédito - % - ObterSISTEMA SEBRAE</v>
      </c>
      <c r="C410" s="9" t="s">
        <v>389</v>
      </c>
      <c r="D410" s="9" t="s">
        <v>477</v>
      </c>
      <c r="E410" s="9" t="s">
        <v>71</v>
      </c>
      <c r="F410" s="9" t="s">
        <v>433</v>
      </c>
      <c r="G410" s="28">
        <v>73</v>
      </c>
      <c r="H410" s="28">
        <v>0</v>
      </c>
      <c r="I410" s="23" t="str">
        <f>IFERROR(VLOOKUP(A410,'INDICADORES CUBO AGIR'!$I$2:$L$23,4,0),"NÃO")</f>
        <v>SIM</v>
      </c>
      <c r="J410" s="9">
        <f>IFERROR(VLOOKUP(B410,'Valores Boletim'!$A$2:$G$7668,7,0),"-")</f>
        <v>75.739999999999995</v>
      </c>
      <c r="K410" s="23" t="str">
        <f t="shared" si="20"/>
        <v>DIFERENTE</v>
      </c>
    </row>
    <row r="411" spans="1:11" x14ac:dyDescent="0.25">
      <c r="A411" s="9" t="str">
        <f t="shared" si="18"/>
        <v>Sebrae + FinançasPG_Volume de Crédito Concedido com Garantia do FAMPE - % - Obter</v>
      </c>
      <c r="B411" s="9" t="str">
        <f t="shared" si="19"/>
        <v>Sebrae + FinançasPG_Volume de Crédito Concedido com Garantia do FAMPE - % - ObterSISTEMA SEBRAE</v>
      </c>
      <c r="C411" s="9" t="s">
        <v>389</v>
      </c>
      <c r="D411" s="9" t="s">
        <v>477</v>
      </c>
      <c r="E411" s="9" t="s">
        <v>180</v>
      </c>
      <c r="F411" s="9" t="s">
        <v>433</v>
      </c>
      <c r="G411" s="28">
        <v>0</v>
      </c>
      <c r="H411" s="28">
        <v>-12.47</v>
      </c>
      <c r="I411" s="23" t="str">
        <f>IFERROR(VLOOKUP(A411,'INDICADORES CUBO AGIR'!$I$2:$L$23,4,0),"NÃO")</f>
        <v>SIM</v>
      </c>
      <c r="J411" s="9">
        <f>IFERROR(VLOOKUP(B411,'Valores Boletim'!$A$2:$G$7668,7,0),"-")</f>
        <v>-12.47</v>
      </c>
      <c r="K411" s="23" t="str">
        <f t="shared" si="20"/>
        <v>IGUAL</v>
      </c>
    </row>
    <row r="412" spans="1:11" x14ac:dyDescent="0.25">
      <c r="A412" s="9" t="str">
        <f t="shared" si="18"/>
        <v>Gestão da Marca SebraePG_Imagem junto à Sociedade - Pontos (0 a 10) - Obter</v>
      </c>
      <c r="B412" s="9" t="str">
        <f t="shared" si="19"/>
        <v>Gestão da Marca SebraePG_Imagem junto à Sociedade - Pontos (0 a 10) - ObterSISTEMA SEBRAE</v>
      </c>
      <c r="C412" s="9" t="s">
        <v>390</v>
      </c>
      <c r="D412" s="9" t="s">
        <v>475</v>
      </c>
      <c r="E412" s="9" t="s">
        <v>30</v>
      </c>
      <c r="F412" s="9" t="s">
        <v>433</v>
      </c>
      <c r="G412" s="28">
        <v>8.3000000000000007</v>
      </c>
      <c r="H412" s="28">
        <v>8.4</v>
      </c>
      <c r="I412" s="23" t="str">
        <f>IFERROR(VLOOKUP(A412,'INDICADORES CUBO AGIR'!$I$2:$L$23,4,0),"NÃO")</f>
        <v>SIM</v>
      </c>
      <c r="J412" s="9">
        <f>IFERROR(VLOOKUP(B412,'Valores Boletim'!$A$2:$G$7668,7,0),"-")</f>
        <v>8.3699999999999992</v>
      </c>
      <c r="K412" s="23" t="str">
        <f t="shared" si="20"/>
        <v>DIFERENTE</v>
      </c>
    </row>
    <row r="413" spans="1:11" x14ac:dyDescent="0.25">
      <c r="A413" s="9" t="str">
        <f t="shared" si="18"/>
        <v>Gestão da Marca SebraePG_Imagem junto aos Pequenos Negócios - Pontos (0 a 10) - Obter</v>
      </c>
      <c r="B413" s="9" t="str">
        <f t="shared" si="19"/>
        <v>Gestão da Marca SebraePG_Imagem junto aos Pequenos Negócios - Pontos (0 a 10) - ObterSISTEMA SEBRAE</v>
      </c>
      <c r="C413" s="9" t="s">
        <v>390</v>
      </c>
      <c r="D413" s="9" t="s">
        <v>475</v>
      </c>
      <c r="E413" s="9" t="s">
        <v>31</v>
      </c>
      <c r="F413" s="9" t="s">
        <v>433</v>
      </c>
      <c r="G413" s="28">
        <v>8.6999999999999993</v>
      </c>
      <c r="H413" s="28">
        <v>8.6999999999999993</v>
      </c>
      <c r="I413" s="23" t="str">
        <f>IFERROR(VLOOKUP(A413,'INDICADORES CUBO AGIR'!$I$2:$L$23,4,0),"NÃO")</f>
        <v>SIM</v>
      </c>
      <c r="J413" s="9">
        <f>IFERROR(VLOOKUP(B413,'Valores Boletim'!$A$2:$G$7668,7,0),"-")</f>
        <v>8.7200000000000006</v>
      </c>
      <c r="K413" s="23" t="str">
        <f t="shared" si="20"/>
        <v>DIFERENTE</v>
      </c>
    </row>
    <row r="414" spans="1:11" x14ac:dyDescent="0.25">
      <c r="A414" s="9" t="str">
        <f t="shared" si="18"/>
        <v>Brasil + InovadorPG_Inovação e Modernização - % - Obter</v>
      </c>
      <c r="B414" s="9" t="str">
        <f t="shared" si="19"/>
        <v>Brasil + InovadorPG_Inovação e Modernização - % - ObterSISTEMA SEBRAE</v>
      </c>
      <c r="C414" s="9" t="s">
        <v>391</v>
      </c>
      <c r="D414" s="9" t="s">
        <v>472</v>
      </c>
      <c r="E414" s="9" t="s">
        <v>23</v>
      </c>
      <c r="F414" s="9" t="s">
        <v>433</v>
      </c>
      <c r="G414" s="28">
        <v>70</v>
      </c>
      <c r="H414" s="28">
        <v>95</v>
      </c>
      <c r="I414" s="23" t="str">
        <f>IFERROR(VLOOKUP(A414,'INDICADORES CUBO AGIR'!$I$2:$L$23,4,0),"NÃO")</f>
        <v>NÃO</v>
      </c>
      <c r="J414" s="9" t="str">
        <f>IFERROR(VLOOKUP(B414,'Valores Boletim'!$A$2:$G$7668,7,0),"-")</f>
        <v>-</v>
      </c>
      <c r="K414" s="23" t="str">
        <f t="shared" si="20"/>
        <v>-</v>
      </c>
    </row>
    <row r="415" spans="1:11" x14ac:dyDescent="0.25">
      <c r="A415" s="9" t="str">
        <f t="shared" si="18"/>
        <v>Brasil + InovadorPG_Municípios com ecossistemas de inovação mapeados - Número - Obter</v>
      </c>
      <c r="B415" s="9" t="str">
        <f t="shared" si="19"/>
        <v>Brasil + InovadorPG_Municípios com ecossistemas de inovação mapeados - Número - ObterSISTEMA SEBRAE</v>
      </c>
      <c r="C415" s="9" t="s">
        <v>391</v>
      </c>
      <c r="D415" s="9" t="s">
        <v>472</v>
      </c>
      <c r="E415" s="9" t="s">
        <v>24</v>
      </c>
      <c r="F415" s="9" t="s">
        <v>433</v>
      </c>
      <c r="G415" s="28">
        <v>47</v>
      </c>
      <c r="H415" s="28">
        <v>0</v>
      </c>
      <c r="I415" s="23" t="str">
        <f>IFERROR(VLOOKUP(A415,'INDICADORES CUBO AGIR'!$I$2:$L$23,4,0),"NÃO")</f>
        <v>NÃO</v>
      </c>
      <c r="J415" s="9" t="str">
        <f>IFERROR(VLOOKUP(B415,'Valores Boletim'!$A$2:$G$7668,7,0),"-")</f>
        <v>-</v>
      </c>
      <c r="K415" s="23" t="str">
        <f t="shared" si="20"/>
        <v>-</v>
      </c>
    </row>
    <row r="416" spans="1:11" x14ac:dyDescent="0.25">
      <c r="A416" s="9" t="str">
        <f t="shared" si="18"/>
        <v>Brasil + InovadorPG_Pequenos Negócios atendidos com solução de Inovação - Número - Obter</v>
      </c>
      <c r="B416" s="9" t="str">
        <f t="shared" si="19"/>
        <v>Brasil + InovadorPG_Pequenos Negócios atendidos com solução de Inovação - Número - ObterSISTEMA SEBRAE</v>
      </c>
      <c r="C416" s="9" t="s">
        <v>391</v>
      </c>
      <c r="D416" s="9" t="s">
        <v>472</v>
      </c>
      <c r="E416" s="9" t="s">
        <v>25</v>
      </c>
      <c r="F416" s="9" t="s">
        <v>433</v>
      </c>
      <c r="G416" s="28">
        <v>438824</v>
      </c>
      <c r="H416" s="28">
        <v>0</v>
      </c>
      <c r="I416" s="23" t="str">
        <f>IFERROR(VLOOKUP(A416,'INDICADORES CUBO AGIR'!$I$2:$L$23,4,0),"NÃO")</f>
        <v>SIM</v>
      </c>
      <c r="J416" s="9">
        <f>IFERROR(VLOOKUP(B416,'Valores Boletim'!$A$2:$G$7668,7,0),"-")</f>
        <v>809123</v>
      </c>
      <c r="K416" s="23" t="str">
        <f t="shared" si="20"/>
        <v>DIFERENTE</v>
      </c>
    </row>
    <row r="417" spans="1:11" x14ac:dyDescent="0.25">
      <c r="A417" s="9" t="str">
        <f t="shared" si="18"/>
        <v>Educação EmpreendedoraPG_Atendimento a estudantes em soluções de Educação Empreendedora - Número - Obter</v>
      </c>
      <c r="B417" s="9" t="str">
        <f t="shared" si="19"/>
        <v>Educação EmpreendedoraPG_Atendimento a estudantes em soluções de Educação Empreendedora - Número - ObterSISTEMA SEBRAE</v>
      </c>
      <c r="C417" s="9" t="s">
        <v>392</v>
      </c>
      <c r="D417" s="9" t="s">
        <v>476</v>
      </c>
      <c r="E417" s="9" t="s">
        <v>32</v>
      </c>
      <c r="F417" s="9" t="s">
        <v>433</v>
      </c>
      <c r="G417" s="28">
        <v>1541946</v>
      </c>
      <c r="H417" s="28">
        <v>0</v>
      </c>
      <c r="I417" s="23" t="str">
        <f>IFERROR(VLOOKUP(A417,'INDICADORES CUBO AGIR'!$I$2:$L$23,4,0),"NÃO")</f>
        <v>SIM</v>
      </c>
      <c r="J417" s="9">
        <f>IFERROR(VLOOKUP(B417,'Valores Boletim'!$A$2:$G$7668,7,0),"-")</f>
        <v>2983614</v>
      </c>
      <c r="K417" s="23" t="str">
        <f t="shared" si="20"/>
        <v>DIFERENTE</v>
      </c>
    </row>
    <row r="418" spans="1:11" x14ac:dyDescent="0.25">
      <c r="A418" s="9" t="str">
        <f t="shared" si="18"/>
        <v>Educação EmpreendedoraPG_Escolas com projeto Escola Empreendedora implementado - Número - Obter</v>
      </c>
      <c r="B418" s="9" t="str">
        <f t="shared" si="19"/>
        <v>Educação EmpreendedoraPG_Escolas com projeto Escola Empreendedora implementado - Número - ObterSISTEMA SEBRAE</v>
      </c>
      <c r="C418" s="9" t="s">
        <v>392</v>
      </c>
      <c r="D418" s="9" t="s">
        <v>476</v>
      </c>
      <c r="E418" s="9" t="s">
        <v>33</v>
      </c>
      <c r="F418" s="9" t="s">
        <v>433</v>
      </c>
      <c r="G418" s="28">
        <v>135</v>
      </c>
      <c r="H418" s="28">
        <v>0</v>
      </c>
      <c r="I418" s="23" t="str">
        <f>IFERROR(VLOOKUP(A418,'INDICADORES CUBO AGIR'!$I$2:$L$23,4,0),"NÃO")</f>
        <v>NÃO</v>
      </c>
      <c r="J418" s="9" t="str">
        <f>IFERROR(VLOOKUP(B418,'Valores Boletim'!$A$2:$G$7668,7,0),"-")</f>
        <v>-</v>
      </c>
      <c r="K418" s="23" t="str">
        <f t="shared" si="20"/>
        <v>-</v>
      </c>
    </row>
    <row r="419" spans="1:11" x14ac:dyDescent="0.25">
      <c r="A419" s="9" t="str">
        <f t="shared" si="18"/>
        <v>Educação EmpreendedoraPG_Professores atendidos em soluções de Educação Empreendedora - professores - Obter</v>
      </c>
      <c r="B419" s="9" t="str">
        <f t="shared" si="19"/>
        <v>Educação EmpreendedoraPG_Professores atendidos em soluções de Educação Empreendedora - professores - ObterSISTEMA SEBRAE</v>
      </c>
      <c r="C419" s="9" t="s">
        <v>392</v>
      </c>
      <c r="D419" s="9" t="s">
        <v>476</v>
      </c>
      <c r="E419" s="9" t="s">
        <v>34</v>
      </c>
      <c r="F419" s="9" t="s">
        <v>433</v>
      </c>
      <c r="G419" s="28">
        <v>165561</v>
      </c>
      <c r="H419" s="28">
        <v>0</v>
      </c>
      <c r="I419" s="23" t="str">
        <f>IFERROR(VLOOKUP(A419,'INDICADORES CUBO AGIR'!$I$2:$L$23,4,0),"NÃO")</f>
        <v>SIM</v>
      </c>
      <c r="J419" s="9">
        <f>IFERROR(VLOOKUP(B419,'Valores Boletim'!$A$2:$G$7668,7,0),"-")</f>
        <v>275215</v>
      </c>
      <c r="K419" s="23" t="str">
        <f t="shared" si="20"/>
        <v>DIFERENTE</v>
      </c>
    </row>
    <row r="420" spans="1:11" x14ac:dyDescent="0.25">
      <c r="A420" s="9" t="str">
        <f t="shared" si="18"/>
        <v>Educação EmpreendedoraPG_Recomendação (NPS) - Professores - pontos - Obter</v>
      </c>
      <c r="B420" s="9" t="str">
        <f t="shared" si="19"/>
        <v>Educação EmpreendedoraPG_Recomendação (NPS) - Professores - pontos - ObterSISTEMA SEBRAE</v>
      </c>
      <c r="C420" s="9" t="s">
        <v>392</v>
      </c>
      <c r="D420" s="9" t="s">
        <v>476</v>
      </c>
      <c r="E420" s="9" t="s">
        <v>35</v>
      </c>
      <c r="F420" s="9" t="s">
        <v>433</v>
      </c>
      <c r="G420" s="28">
        <v>80</v>
      </c>
      <c r="H420" s="28">
        <v>0</v>
      </c>
      <c r="I420" s="23" t="str">
        <f>IFERROR(VLOOKUP(A420,'INDICADORES CUBO AGIR'!$I$2:$L$23,4,0),"NÃO")</f>
        <v>SIM</v>
      </c>
      <c r="J420" s="9">
        <f>IFERROR(VLOOKUP(B420,'Valores Boletim'!$A$2:$G$7668,7,0),"-")</f>
        <v>80.3</v>
      </c>
      <c r="K420" s="23" t="str">
        <f t="shared" si="20"/>
        <v>DIFERENTE</v>
      </c>
    </row>
    <row r="421" spans="1:11" x14ac:dyDescent="0.25">
      <c r="A421" s="9" t="str">
        <f t="shared" si="18"/>
        <v>REDE DE AGENTES - Agente de Orientação EmpresarialPG_Cobertura do Atendimento (microempresas e empresas de pequeno porte) - % - Obter</v>
      </c>
      <c r="B421" s="9" t="str">
        <f t="shared" si="19"/>
        <v>REDE DE AGENTES - Agente de Orientação EmpresarialPG_Cobertura do Atendimento (microempresas e empresas de pequeno porte) - % - ObterSISTEMA SEBRAE</v>
      </c>
      <c r="C421" s="9" t="s">
        <v>393</v>
      </c>
      <c r="D421" s="9" t="s">
        <v>394</v>
      </c>
      <c r="E421" s="9" t="s">
        <v>20</v>
      </c>
      <c r="F421" s="9" t="s">
        <v>433</v>
      </c>
      <c r="G421" s="28">
        <v>12</v>
      </c>
      <c r="H421" s="28">
        <v>0</v>
      </c>
      <c r="I421" s="23" t="str">
        <f>IFERROR(VLOOKUP(A421,'INDICADORES CUBO AGIR'!$I$2:$L$23,4,0),"NÃO")</f>
        <v>NÃO</v>
      </c>
      <c r="J421" s="9" t="str">
        <f>IFERROR(VLOOKUP(B421,'Valores Boletim'!$A$2:$G$7668,7,0),"-")</f>
        <v>-</v>
      </c>
      <c r="K421" s="23" t="str">
        <f t="shared" si="20"/>
        <v>-</v>
      </c>
    </row>
    <row r="422" spans="1:11" x14ac:dyDescent="0.25">
      <c r="A422" s="9" t="str">
        <f t="shared" si="18"/>
        <v>REDE DE AGENTES - Agente de Orientação EmpresarialPG_Pequenos Negócios Atendidos - Número - Obter</v>
      </c>
      <c r="B422" s="9" t="str">
        <f t="shared" si="19"/>
        <v>REDE DE AGENTES - Agente de Orientação EmpresarialPG_Pequenos Negócios Atendidos - Número - ObterSISTEMA SEBRAE</v>
      </c>
      <c r="C422" s="9" t="s">
        <v>393</v>
      </c>
      <c r="D422" s="9" t="s">
        <v>394</v>
      </c>
      <c r="E422" s="9" t="s">
        <v>21</v>
      </c>
      <c r="F422" s="9" t="s">
        <v>433</v>
      </c>
      <c r="G422" s="28">
        <v>600000</v>
      </c>
      <c r="H422" s="28">
        <v>0</v>
      </c>
      <c r="I422" s="23" t="str">
        <f>IFERROR(VLOOKUP(A422,'INDICADORES CUBO AGIR'!$I$2:$L$23,4,0),"NÃO")</f>
        <v>NÃO</v>
      </c>
      <c r="J422" s="9" t="str">
        <f>IFERROR(VLOOKUP(B422,'Valores Boletim'!$A$2:$G$7668,7,0),"-")</f>
        <v>-</v>
      </c>
      <c r="K422" s="23" t="str">
        <f t="shared" si="20"/>
        <v>-</v>
      </c>
    </row>
    <row r="423" spans="1:11" x14ac:dyDescent="0.25">
      <c r="A423" s="9" t="str">
        <f t="shared" si="18"/>
        <v>REDE DE AGENTES - Agente de Orientação EmpresarialPG_Recomendação (NPS) - pontos - Obter</v>
      </c>
      <c r="B423" s="9" t="str">
        <f t="shared" si="19"/>
        <v>REDE DE AGENTES - Agente de Orientação EmpresarialPG_Recomendação (NPS) - pontos - ObterSISTEMA SEBRAE</v>
      </c>
      <c r="C423" s="9" t="s">
        <v>393</v>
      </c>
      <c r="D423" s="9" t="s">
        <v>394</v>
      </c>
      <c r="E423" s="9" t="s">
        <v>22</v>
      </c>
      <c r="F423" s="9" t="s">
        <v>433</v>
      </c>
      <c r="G423" s="28">
        <v>80</v>
      </c>
      <c r="H423" s="28">
        <v>0</v>
      </c>
      <c r="I423" s="23" t="str">
        <f>IFERROR(VLOOKUP(A423,'INDICADORES CUBO AGIR'!$I$2:$L$23,4,0),"NÃO")</f>
        <v>NÃO</v>
      </c>
      <c r="J423" s="9" t="str">
        <f>IFERROR(VLOOKUP(B423,'Valores Boletim'!$A$2:$G$7668,7,0),"-")</f>
        <v>-</v>
      </c>
      <c r="K423" s="23" t="str">
        <f t="shared" si="20"/>
        <v>-</v>
      </c>
    </row>
    <row r="424" spans="1:11" x14ac:dyDescent="0.25">
      <c r="A424" s="9" t="str">
        <f t="shared" si="18"/>
        <v>REDE DE AGENTES - Agente Territorial SetorialEntregas de projetos - entregas - Obter</v>
      </c>
      <c r="B424" s="9" t="str">
        <f t="shared" si="19"/>
        <v>REDE DE AGENTES - Agente Territorial SetorialEntregas de projetos - entregas - ObterSISTEMA SEBRAE</v>
      </c>
      <c r="C424" s="9" t="s">
        <v>395</v>
      </c>
      <c r="D424" s="9" t="s">
        <v>396</v>
      </c>
      <c r="E424" s="9" t="s">
        <v>250</v>
      </c>
      <c r="F424" s="9" t="s">
        <v>433</v>
      </c>
      <c r="G424" s="28">
        <v>4164</v>
      </c>
      <c r="H424" s="28">
        <v>0</v>
      </c>
      <c r="I424" s="23" t="str">
        <f>IFERROR(VLOOKUP(A424,'INDICADORES CUBO AGIR'!$I$2:$L$23,4,0),"NÃO")</f>
        <v>NÃO</v>
      </c>
      <c r="J424" s="9" t="str">
        <f>IFERROR(VLOOKUP(B424,'Valores Boletim'!$A$2:$G$7668,7,0),"-")</f>
        <v>-</v>
      </c>
      <c r="K424" s="23" t="str">
        <f t="shared" si="20"/>
        <v>-</v>
      </c>
    </row>
    <row r="425" spans="1:11" x14ac:dyDescent="0.25">
      <c r="A425" s="9" t="str">
        <f t="shared" si="18"/>
        <v>REDE DE AGENTES - Agente de Mercado Nacional e InternacionalPG_Faturamento - % - Aumentar</v>
      </c>
      <c r="B425" s="9" t="str">
        <f t="shared" si="19"/>
        <v>REDE DE AGENTES - Agente de Mercado Nacional e InternacionalPG_Faturamento - % - AumentarSISTEMA SEBRAE</v>
      </c>
      <c r="C425" s="9" t="s">
        <v>397</v>
      </c>
      <c r="D425" s="9" t="s">
        <v>398</v>
      </c>
      <c r="E425" s="9" t="s">
        <v>399</v>
      </c>
      <c r="F425" s="9" t="s">
        <v>433</v>
      </c>
      <c r="G425" s="28">
        <v>8</v>
      </c>
      <c r="H425" s="28">
        <v>0</v>
      </c>
      <c r="I425" s="23" t="str">
        <f>IFERROR(VLOOKUP(A425,'INDICADORES CUBO AGIR'!$I$2:$L$23,4,0),"NÃO")</f>
        <v>NÃO</v>
      </c>
      <c r="J425" s="9" t="str">
        <f>IFERROR(VLOOKUP(B425,'Valores Boletim'!$A$2:$G$7668,7,0),"-")</f>
        <v>-</v>
      </c>
      <c r="K425" s="23" t="str">
        <f t="shared" si="20"/>
        <v>-</v>
      </c>
    </row>
    <row r="426" spans="1:11" x14ac:dyDescent="0.25">
      <c r="A426" s="9" t="str">
        <f t="shared" si="18"/>
        <v>REDE DE AGENTES - Agente de Roteiros TurísticosEntregas de projetos - entregas - Obter</v>
      </c>
      <c r="B426" s="9" t="str">
        <f t="shared" si="19"/>
        <v>REDE DE AGENTES - Agente de Roteiros TurísticosEntregas de projetos - entregas - ObterSISTEMA SEBRAE</v>
      </c>
      <c r="C426" s="9" t="s">
        <v>400</v>
      </c>
      <c r="D426" s="9" t="s">
        <v>401</v>
      </c>
      <c r="E426" s="9" t="s">
        <v>250</v>
      </c>
      <c r="F426" s="9" t="s">
        <v>433</v>
      </c>
      <c r="G426" s="28">
        <v>369</v>
      </c>
      <c r="H426" s="28">
        <v>0</v>
      </c>
      <c r="I426" s="23" t="str">
        <f>IFERROR(VLOOKUP(A426,'INDICADORES CUBO AGIR'!$I$2:$L$23,4,0),"NÃO")</f>
        <v>NÃO</v>
      </c>
      <c r="J426" s="9" t="str">
        <f>IFERROR(VLOOKUP(B426,'Valores Boletim'!$A$2:$G$7668,7,0),"-")</f>
        <v>-</v>
      </c>
      <c r="K426" s="23" t="str">
        <f t="shared" si="20"/>
        <v>-</v>
      </c>
    </row>
    <row r="427" spans="1:11" x14ac:dyDescent="0.25">
      <c r="A427" s="9" t="str">
        <f t="shared" si="18"/>
        <v>REDE DE AGENTES - Agente de Crédito e FinançasPG_Clientes com garantia do Fampe assistidos na fase pós-crédito - % - Obter</v>
      </c>
      <c r="B427" s="9" t="str">
        <f t="shared" si="19"/>
        <v>REDE DE AGENTES - Agente de Crédito e FinançasPG_Clientes com garantia do Fampe assistidos na fase pós-crédito - % - ObterSISTEMA SEBRAE</v>
      </c>
      <c r="C427" s="9" t="s">
        <v>402</v>
      </c>
      <c r="D427" s="9" t="s">
        <v>403</v>
      </c>
      <c r="E427" s="9" t="s">
        <v>71</v>
      </c>
      <c r="F427" s="9" t="s">
        <v>433</v>
      </c>
      <c r="G427" s="28">
        <v>58</v>
      </c>
      <c r="H427" s="28">
        <v>0</v>
      </c>
      <c r="I427" s="23" t="str">
        <f>IFERROR(VLOOKUP(A427,'INDICADORES CUBO AGIR'!$I$2:$L$23,4,0),"NÃO")</f>
        <v>NÃO</v>
      </c>
      <c r="J427" s="9" t="str">
        <f>IFERROR(VLOOKUP(B427,'Valores Boletim'!$A$2:$G$7668,7,0),"-")</f>
        <v>-</v>
      </c>
      <c r="K427" s="23" t="str">
        <f t="shared" si="20"/>
        <v>-</v>
      </c>
    </row>
    <row r="428" spans="1:11" x14ac:dyDescent="0.25">
      <c r="A428" s="9" t="str">
        <f t="shared" si="18"/>
        <v>REDE DE AGENTES - Agente de Crédito e FinançasPG_Pequenos Negócios Atendidos - Número - Obter</v>
      </c>
      <c r="B428" s="9" t="str">
        <f t="shared" si="19"/>
        <v>REDE DE AGENTES - Agente de Crédito e FinançasPG_Pequenos Negócios Atendidos - Número - ObterSISTEMA SEBRAE</v>
      </c>
      <c r="C428" s="9" t="s">
        <v>402</v>
      </c>
      <c r="D428" s="9" t="s">
        <v>403</v>
      </c>
      <c r="E428" s="9" t="s">
        <v>21</v>
      </c>
      <c r="F428" s="9" t="s">
        <v>433</v>
      </c>
      <c r="G428" s="28">
        <v>37698</v>
      </c>
      <c r="H428" s="28">
        <v>0</v>
      </c>
      <c r="I428" s="23" t="str">
        <f>IFERROR(VLOOKUP(A428,'INDICADORES CUBO AGIR'!$I$2:$L$23,4,0),"NÃO")</f>
        <v>NÃO</v>
      </c>
      <c r="J428" s="9" t="str">
        <f>IFERROR(VLOOKUP(B428,'Valores Boletim'!$A$2:$G$7668,7,0),"-")</f>
        <v>-</v>
      </c>
      <c r="K428" s="23" t="str">
        <f t="shared" si="20"/>
        <v>-</v>
      </c>
    </row>
    <row r="429" spans="1:11" x14ac:dyDescent="0.25">
      <c r="A429" s="9" t="str">
        <f t="shared" si="18"/>
        <v>REDE DE AGENTES - Agente de Crédito e FinançasPG_Recomendação (NPS) - pontos - Obter</v>
      </c>
      <c r="B429" s="9" t="str">
        <f t="shared" si="19"/>
        <v>REDE DE AGENTES - Agente de Crédito e FinançasPG_Recomendação (NPS) - pontos - ObterSISTEMA SEBRAE</v>
      </c>
      <c r="C429" s="9" t="s">
        <v>402</v>
      </c>
      <c r="D429" s="9" t="s">
        <v>403</v>
      </c>
      <c r="E429" s="9" t="s">
        <v>22</v>
      </c>
      <c r="F429" s="9" t="s">
        <v>433</v>
      </c>
      <c r="G429" s="28">
        <v>80</v>
      </c>
      <c r="H429" s="28">
        <v>0</v>
      </c>
      <c r="I429" s="23" t="str">
        <f>IFERROR(VLOOKUP(A429,'INDICADORES CUBO AGIR'!$I$2:$L$23,4,0),"NÃO")</f>
        <v>NÃO</v>
      </c>
      <c r="J429" s="9" t="str">
        <f>IFERROR(VLOOKUP(B429,'Valores Boletim'!$A$2:$G$7668,7,0),"-")</f>
        <v>-</v>
      </c>
      <c r="K429" s="23" t="str">
        <f t="shared" si="20"/>
        <v>-</v>
      </c>
    </row>
    <row r="430" spans="1:11" x14ac:dyDescent="0.25">
      <c r="A430" s="9" t="str">
        <f t="shared" si="18"/>
        <v>PROGRAMA NACIONAL - Transformação DigitalPG_Clientes atendidos por serviços digitais - Número - Obter</v>
      </c>
      <c r="B430" s="9" t="str">
        <f t="shared" si="19"/>
        <v>PROGRAMA NACIONAL - Transformação DigitalPG_Clientes atendidos por serviços digitais - Número - ObterSISTEMA SEBRAE</v>
      </c>
      <c r="C430" s="9" t="s">
        <v>404</v>
      </c>
      <c r="D430" s="9" t="s">
        <v>51</v>
      </c>
      <c r="E430" s="9" t="s">
        <v>19</v>
      </c>
      <c r="F430" s="9" t="s">
        <v>433</v>
      </c>
      <c r="G430" s="28">
        <v>1770269</v>
      </c>
      <c r="H430" s="28">
        <v>0</v>
      </c>
      <c r="I430" s="23" t="str">
        <f>IFERROR(VLOOKUP(A430,'INDICADORES CUBO AGIR'!$I$2:$L$23,4,0),"NÃO")</f>
        <v>NÃO</v>
      </c>
      <c r="J430" s="9" t="str">
        <f>IFERROR(VLOOKUP(B430,'Valores Boletim'!$A$2:$G$7668,7,0),"-")</f>
        <v>-</v>
      </c>
      <c r="K430" s="23" t="str">
        <f t="shared" si="20"/>
        <v>-</v>
      </c>
    </row>
    <row r="431" spans="1:11" x14ac:dyDescent="0.25">
      <c r="A431" s="9" t="str">
        <f t="shared" si="18"/>
        <v>PROGRAMA NACIONAL - Transformação DigitalPG_Downloads do aplicativo Sebrae - Número - Obter</v>
      </c>
      <c r="B431" s="9" t="str">
        <f t="shared" si="19"/>
        <v>PROGRAMA NACIONAL - Transformação DigitalPG_Downloads do aplicativo Sebrae - Número - ObterSISTEMA SEBRAE</v>
      </c>
      <c r="C431" s="9" t="s">
        <v>404</v>
      </c>
      <c r="D431" s="9" t="s">
        <v>51</v>
      </c>
      <c r="E431" s="9" t="s">
        <v>52</v>
      </c>
      <c r="F431" s="9" t="s">
        <v>433</v>
      </c>
      <c r="G431" s="28">
        <v>470800</v>
      </c>
      <c r="H431" s="28">
        <v>0</v>
      </c>
      <c r="I431" s="23" t="str">
        <f>IFERROR(VLOOKUP(A431,'INDICADORES CUBO AGIR'!$I$2:$L$23,4,0),"NÃO")</f>
        <v>SIM</v>
      </c>
      <c r="J431" s="9">
        <f>IFERROR(VLOOKUP(B431,'Valores Boletim'!$A$2:$G$7668,7,0),"-")</f>
        <v>449636</v>
      </c>
      <c r="K431" s="23" t="str">
        <f t="shared" si="20"/>
        <v>DIFERENTE</v>
      </c>
    </row>
    <row r="432" spans="1:11" x14ac:dyDescent="0.25">
      <c r="A432" s="9" t="str">
        <f t="shared" si="18"/>
        <v>PROGRAMA NACIONAL - Transformação DigitalPG_Índice de Maturidade Digital do Sistema Sebrae - Pontos (1 a 5) - Obter</v>
      </c>
      <c r="B432" s="9" t="str">
        <f t="shared" si="19"/>
        <v>PROGRAMA NACIONAL - Transformação DigitalPG_Índice de Maturidade Digital do Sistema Sebrae - Pontos (1 a 5) - ObterSISTEMA SEBRAE</v>
      </c>
      <c r="C432" s="9" t="s">
        <v>404</v>
      </c>
      <c r="D432" s="9" t="s">
        <v>51</v>
      </c>
      <c r="E432" s="9" t="s">
        <v>53</v>
      </c>
      <c r="F432" s="9" t="s">
        <v>433</v>
      </c>
      <c r="G432" s="28">
        <v>2.2000000000000002</v>
      </c>
      <c r="H432" s="28">
        <v>0</v>
      </c>
      <c r="I432" s="23" t="str">
        <f>IFERROR(VLOOKUP(A432,'INDICADORES CUBO AGIR'!$I$2:$L$23,4,0),"NÃO")</f>
        <v>SIM</v>
      </c>
      <c r="J432" s="9">
        <f>IFERROR(VLOOKUP(B432,'Valores Boletim'!$A$2:$G$7668,7,0),"-")</f>
        <v>2.95</v>
      </c>
      <c r="K432" s="23" t="str">
        <f t="shared" si="20"/>
        <v>DIFERENTE</v>
      </c>
    </row>
    <row r="433" spans="1:11" x14ac:dyDescent="0.25">
      <c r="A433" s="9" t="str">
        <f t="shared" si="18"/>
        <v>Ambiente de NegóciosPG_Município com presença continuada de técnico residente do Sebrae na microrregião. - Número - Obter</v>
      </c>
      <c r="B433" s="9" t="str">
        <f t="shared" si="19"/>
        <v>Ambiente de NegóciosPG_Município com presença continuada de técnico residente do Sebrae na microrregião. - Número - ObterPA</v>
      </c>
      <c r="C433" s="9" t="s">
        <v>217</v>
      </c>
      <c r="D433" s="9" t="s">
        <v>473</v>
      </c>
      <c r="E433" s="9" t="s">
        <v>14</v>
      </c>
      <c r="F433" s="9" t="s">
        <v>419</v>
      </c>
      <c r="G433" s="28">
        <v>7</v>
      </c>
      <c r="H433" s="28">
        <v>9</v>
      </c>
      <c r="I433" s="23" t="str">
        <f>IFERROR(VLOOKUP(A433,'INDICADORES CUBO AGIR'!$I$2:$L$23,4,0),"NÃO")</f>
        <v>NÃO</v>
      </c>
      <c r="J433" s="9" t="str">
        <f>IFERROR(VLOOKUP(B433,'Valores Boletim'!$A$2:$G$7668,7,0),"-")</f>
        <v>-</v>
      </c>
      <c r="K433" s="23" t="str">
        <f t="shared" si="20"/>
        <v>-</v>
      </c>
    </row>
    <row r="434" spans="1:11" x14ac:dyDescent="0.25">
      <c r="A434" s="9" t="str">
        <f t="shared" si="18"/>
        <v>Ambiente de NegóciosPG_Municípios com conjunto de políticas públicas para melhoria do ambiente de negócios implementado - Número - Obter</v>
      </c>
      <c r="B434" s="9" t="str">
        <f t="shared" si="19"/>
        <v>Ambiente de NegóciosPG_Municípios com conjunto de políticas públicas para melhoria do ambiente de negócios implementado - Número - ObterPA</v>
      </c>
      <c r="C434" s="9" t="s">
        <v>217</v>
      </c>
      <c r="D434" s="9" t="s">
        <v>473</v>
      </c>
      <c r="E434" s="9" t="s">
        <v>15</v>
      </c>
      <c r="F434" s="9" t="s">
        <v>419</v>
      </c>
      <c r="G434" s="28">
        <v>7</v>
      </c>
      <c r="H434" s="28">
        <v>9</v>
      </c>
      <c r="I434" s="23" t="str">
        <f>IFERROR(VLOOKUP(A434,'INDICADORES CUBO AGIR'!$I$2:$L$23,4,0),"NÃO")</f>
        <v>NÃO</v>
      </c>
      <c r="J434" s="9" t="str">
        <f>IFERROR(VLOOKUP(B434,'Valores Boletim'!$A$2:$G$7668,7,0),"-")</f>
        <v>-</v>
      </c>
      <c r="K434" s="23" t="str">
        <f t="shared" si="20"/>
        <v>-</v>
      </c>
    </row>
    <row r="435" spans="1:11" x14ac:dyDescent="0.25">
      <c r="A435" s="9" t="str">
        <f t="shared" si="18"/>
        <v>Ambiente de NegóciosPG_Municípios com projetos de mobilização e articulação de lideranças implementados - Número - Obter</v>
      </c>
      <c r="B435" s="9" t="str">
        <f t="shared" si="19"/>
        <v>Ambiente de NegóciosPG_Municípios com projetos de mobilização e articulação de lideranças implementados - Número - ObterPA</v>
      </c>
      <c r="C435" s="9" t="s">
        <v>217</v>
      </c>
      <c r="D435" s="9" t="s">
        <v>473</v>
      </c>
      <c r="E435" s="9" t="s">
        <v>16</v>
      </c>
      <c r="F435" s="9" t="s">
        <v>419</v>
      </c>
      <c r="G435" s="28">
        <v>7</v>
      </c>
      <c r="H435" s="28">
        <v>9</v>
      </c>
      <c r="I435" s="23" t="str">
        <f>IFERROR(VLOOKUP(A435,'INDICADORES CUBO AGIR'!$I$2:$L$23,4,0),"NÃO")</f>
        <v>NÃO</v>
      </c>
      <c r="J435" s="9" t="str">
        <f>IFERROR(VLOOKUP(B435,'Valores Boletim'!$A$2:$G$7668,7,0),"-")</f>
        <v>-</v>
      </c>
      <c r="K435" s="23" t="str">
        <f t="shared" si="20"/>
        <v>-</v>
      </c>
    </row>
    <row r="436" spans="1:11" x14ac:dyDescent="0.25">
      <c r="A436" s="9" t="str">
        <f t="shared" si="18"/>
        <v>Ambiente de NegóciosPG_Tempo de abertura de empresas - horas - Obter</v>
      </c>
      <c r="B436" s="9" t="str">
        <f t="shared" si="19"/>
        <v>Ambiente de NegóciosPG_Tempo de abertura de empresas - horas - ObterPA</v>
      </c>
      <c r="C436" s="9" t="s">
        <v>217</v>
      </c>
      <c r="D436" s="9" t="s">
        <v>473</v>
      </c>
      <c r="E436" s="9" t="s">
        <v>17</v>
      </c>
      <c r="F436" s="9" t="s">
        <v>419</v>
      </c>
      <c r="G436" s="28">
        <v>36</v>
      </c>
      <c r="H436" s="28">
        <v>38.79</v>
      </c>
      <c r="I436" s="23" t="str">
        <f>IFERROR(VLOOKUP(A436,'INDICADORES CUBO AGIR'!$I$2:$L$23,4,0),"NÃO")</f>
        <v>SIM</v>
      </c>
      <c r="J436" s="9">
        <f>IFERROR(VLOOKUP(B436,'Valores Boletim'!$A$2:$G$7668,7,0),"-")</f>
        <v>38.79</v>
      </c>
      <c r="K436" s="23" t="str">
        <f t="shared" si="20"/>
        <v>IGUAL</v>
      </c>
    </row>
    <row r="437" spans="1:11" x14ac:dyDescent="0.25">
      <c r="A437" s="9" t="str">
        <f t="shared" si="18"/>
        <v>PROGRAMA NACIONAL - Transformação OrganizacionalPG_Equipamentos de TI com vida útil exaurida - % - Obter</v>
      </c>
      <c r="B437" s="9" t="str">
        <f t="shared" si="19"/>
        <v>PROGRAMA NACIONAL - Transformação OrganizacionalPG_Equipamentos de TI com vida útil exaurida - % - ObterPA</v>
      </c>
      <c r="C437" s="9" t="s">
        <v>218</v>
      </c>
      <c r="D437" s="9" t="s">
        <v>73</v>
      </c>
      <c r="E437" s="9" t="s">
        <v>74</v>
      </c>
      <c r="F437" s="9" t="s">
        <v>419</v>
      </c>
      <c r="G437" s="28">
        <v>57</v>
      </c>
      <c r="H437" s="28">
        <v>35</v>
      </c>
      <c r="I437" s="23" t="str">
        <f>IFERROR(VLOOKUP(A437,'INDICADORES CUBO AGIR'!$I$2:$L$23,4,0),"NÃO")</f>
        <v>NÃO</v>
      </c>
      <c r="J437" s="9" t="str">
        <f>IFERROR(VLOOKUP(B437,'Valores Boletim'!$A$2:$G$7668,7,0),"-")</f>
        <v>-</v>
      </c>
      <c r="K437" s="23" t="str">
        <f t="shared" si="20"/>
        <v>-</v>
      </c>
    </row>
    <row r="438" spans="1:11" x14ac:dyDescent="0.25">
      <c r="A438" s="9" t="str">
        <f t="shared" si="18"/>
        <v>PROGRAMA NACIONAL - Transformação OrganizacionalPG_Incidentes de segurança tratados - % - Obter</v>
      </c>
      <c r="B438" s="9" t="str">
        <f t="shared" si="19"/>
        <v>PROGRAMA NACIONAL - Transformação OrganizacionalPG_Incidentes de segurança tratados - % - ObterPA</v>
      </c>
      <c r="C438" s="9" t="s">
        <v>218</v>
      </c>
      <c r="D438" s="9" t="s">
        <v>73</v>
      </c>
      <c r="E438" s="9" t="s">
        <v>75</v>
      </c>
      <c r="F438" s="9" t="s">
        <v>419</v>
      </c>
      <c r="G438" s="28">
        <v>90</v>
      </c>
      <c r="H438" s="28">
        <v>100</v>
      </c>
      <c r="I438" s="23" t="str">
        <f>IFERROR(VLOOKUP(A438,'INDICADORES CUBO AGIR'!$I$2:$L$23,4,0),"NÃO")</f>
        <v>NÃO</v>
      </c>
      <c r="J438" s="9" t="str">
        <f>IFERROR(VLOOKUP(B438,'Valores Boletim'!$A$2:$G$7668,7,0),"-")</f>
        <v>-</v>
      </c>
      <c r="K438" s="23" t="str">
        <f t="shared" si="20"/>
        <v>-</v>
      </c>
    </row>
    <row r="439" spans="1:11" x14ac:dyDescent="0.25">
      <c r="A439" s="9" t="str">
        <f t="shared" si="18"/>
        <v>Gestão Estratégica de PessoasPG_Diagnóstico de Maturidade dos processos de gestão de pessoas - pontos - Obter</v>
      </c>
      <c r="B439" s="9" t="str">
        <f t="shared" si="19"/>
        <v>Gestão Estratégica de PessoasPG_Diagnóstico de Maturidade dos processos de gestão de pessoas - pontos - ObterPA</v>
      </c>
      <c r="C439" s="9" t="s">
        <v>219</v>
      </c>
      <c r="D439" s="9" t="s">
        <v>470</v>
      </c>
      <c r="E439" s="9" t="s">
        <v>67</v>
      </c>
      <c r="F439" s="9" t="s">
        <v>419</v>
      </c>
      <c r="G439" s="28">
        <v>3</v>
      </c>
      <c r="H439" s="28">
        <v>3.66</v>
      </c>
      <c r="I439" s="23" t="str">
        <f>IFERROR(VLOOKUP(A439,'INDICADORES CUBO AGIR'!$I$2:$L$23,4,0),"NÃO")</f>
        <v>SIM</v>
      </c>
      <c r="J439" s="9">
        <f>IFERROR(VLOOKUP(B439,'Valores Boletim'!$A$2:$G$7668,7,0),"-")</f>
        <v>3.66</v>
      </c>
      <c r="K439" s="23" t="str">
        <f t="shared" si="20"/>
        <v>IGUAL</v>
      </c>
    </row>
    <row r="440" spans="1:11" x14ac:dyDescent="0.25">
      <c r="A440" s="9" t="str">
        <f t="shared" si="18"/>
        <v>Gestão Estratégica de PessoasPG_Grau de implementação do SGP 9.0 no Sistema Sebrae - % - Obter</v>
      </c>
      <c r="B440" s="9" t="str">
        <f t="shared" si="19"/>
        <v>Gestão Estratégica de PessoasPG_Grau de implementação do SGP 9.0 no Sistema Sebrae - % - ObterPA</v>
      </c>
      <c r="C440" s="9" t="s">
        <v>219</v>
      </c>
      <c r="D440" s="9" t="s">
        <v>470</v>
      </c>
      <c r="E440" s="9" t="s">
        <v>68</v>
      </c>
      <c r="F440" s="9" t="s">
        <v>419</v>
      </c>
      <c r="G440" s="28">
        <v>11.1</v>
      </c>
      <c r="H440" s="28">
        <v>100</v>
      </c>
      <c r="I440" s="23" t="str">
        <f>IFERROR(VLOOKUP(A440,'INDICADORES CUBO AGIR'!$I$2:$L$23,4,0),"NÃO")</f>
        <v>NÃO</v>
      </c>
      <c r="J440" s="9" t="str">
        <f>IFERROR(VLOOKUP(B440,'Valores Boletim'!$A$2:$G$7668,7,0),"-")</f>
        <v>-</v>
      </c>
      <c r="K440" s="23" t="str">
        <f t="shared" si="20"/>
        <v>-</v>
      </c>
    </row>
    <row r="441" spans="1:11" x14ac:dyDescent="0.25">
      <c r="A441" s="9" t="str">
        <f t="shared" si="18"/>
        <v>Gestão da Marca SebraePG_Imagem junto à Sociedade - Pontos (0 a 10) - Obter</v>
      </c>
      <c r="B441" s="9" t="str">
        <f t="shared" si="19"/>
        <v>Gestão da Marca SebraePG_Imagem junto à Sociedade - Pontos (0 a 10) - ObterPA</v>
      </c>
      <c r="C441" s="9" t="s">
        <v>220</v>
      </c>
      <c r="D441" s="9" t="s">
        <v>475</v>
      </c>
      <c r="E441" s="9" t="s">
        <v>30</v>
      </c>
      <c r="F441" s="9" t="s">
        <v>419</v>
      </c>
      <c r="G441" s="28">
        <v>8.5</v>
      </c>
      <c r="H441" s="28">
        <v>8.6</v>
      </c>
      <c r="I441" s="23" t="str">
        <f>IFERROR(VLOOKUP(A441,'INDICADORES CUBO AGIR'!$I$2:$L$23,4,0),"NÃO")</f>
        <v>SIM</v>
      </c>
      <c r="J441" s="9">
        <f>IFERROR(VLOOKUP(B441,'Valores Boletim'!$A$2:$G$7668,7,0),"-")</f>
        <v>8.7200000000000006</v>
      </c>
      <c r="K441" s="23" t="str">
        <f t="shared" si="20"/>
        <v>DIFERENTE</v>
      </c>
    </row>
    <row r="442" spans="1:11" x14ac:dyDescent="0.25">
      <c r="A442" s="9" t="str">
        <f t="shared" si="18"/>
        <v>Gestão da Marca SebraePG_Imagem junto aos Pequenos Negócios - Pontos (0 a 10) - Obter</v>
      </c>
      <c r="B442" s="9" t="str">
        <f t="shared" si="19"/>
        <v>Gestão da Marca SebraePG_Imagem junto aos Pequenos Negócios - Pontos (0 a 10) - ObterPA</v>
      </c>
      <c r="C442" s="9" t="s">
        <v>220</v>
      </c>
      <c r="D442" s="9" t="s">
        <v>475</v>
      </c>
      <c r="E442" s="9" t="s">
        <v>31</v>
      </c>
      <c r="F442" s="9" t="s">
        <v>419</v>
      </c>
      <c r="G442" s="28">
        <v>8.9</v>
      </c>
      <c r="H442" s="28">
        <v>8.6999999999999993</v>
      </c>
      <c r="I442" s="23" t="str">
        <f>IFERROR(VLOOKUP(A442,'INDICADORES CUBO AGIR'!$I$2:$L$23,4,0),"NÃO")</f>
        <v>SIM</v>
      </c>
      <c r="J442" s="9">
        <f>IFERROR(VLOOKUP(B442,'Valores Boletim'!$A$2:$G$7668,7,0),"-")</f>
        <v>8.7100000000000009</v>
      </c>
      <c r="K442" s="23" t="str">
        <f t="shared" si="20"/>
        <v>DIFERENTE</v>
      </c>
    </row>
    <row r="443" spans="1:11" x14ac:dyDescent="0.25">
      <c r="A443" s="9" t="str">
        <f t="shared" si="18"/>
        <v>Brasil + CompetitivoPG_Produtividade do Trabalho - % - Aumentar</v>
      </c>
      <c r="B443" s="9" t="str">
        <f t="shared" si="19"/>
        <v>Brasil + CompetitivoPG_Produtividade do Trabalho - % - AumentarPA</v>
      </c>
      <c r="C443" s="9" t="s">
        <v>221</v>
      </c>
      <c r="D443" s="9" t="s">
        <v>478</v>
      </c>
      <c r="E443" s="9" t="s">
        <v>27</v>
      </c>
      <c r="F443" s="9" t="s">
        <v>419</v>
      </c>
      <c r="G443" s="28">
        <v>30</v>
      </c>
      <c r="H443" s="28">
        <v>24.3</v>
      </c>
      <c r="I443" s="23" t="str">
        <f>IFERROR(VLOOKUP(A443,'INDICADORES CUBO AGIR'!$I$2:$L$23,4,0),"NÃO")</f>
        <v>SIM</v>
      </c>
      <c r="J443" s="9">
        <f>IFERROR(VLOOKUP(B443,'Valores Boletim'!$A$2:$G$7668,7,0),"-")</f>
        <v>24.3</v>
      </c>
      <c r="K443" s="23" t="str">
        <f t="shared" si="20"/>
        <v>IGUAL</v>
      </c>
    </row>
    <row r="444" spans="1:11" x14ac:dyDescent="0.25">
      <c r="A444" s="9" t="str">
        <f t="shared" si="18"/>
        <v>Brasil + CompetitivoPG_Taxa de Alcance - Custos - % - Obter</v>
      </c>
      <c r="B444" s="9" t="str">
        <f t="shared" si="19"/>
        <v>Brasil + CompetitivoPG_Taxa de Alcance - Custos - % - ObterPA</v>
      </c>
      <c r="C444" s="9" t="s">
        <v>221</v>
      </c>
      <c r="D444" s="9" t="s">
        <v>478</v>
      </c>
      <c r="E444" s="9" t="s">
        <v>222</v>
      </c>
      <c r="F444" s="9" t="s">
        <v>419</v>
      </c>
      <c r="G444" s="28">
        <v>78</v>
      </c>
      <c r="H444" s="28">
        <v>0</v>
      </c>
      <c r="I444" s="23" t="str">
        <f>IFERROR(VLOOKUP(A444,'INDICADORES CUBO AGIR'!$I$2:$L$23,4,0),"NÃO")</f>
        <v>NÃO</v>
      </c>
      <c r="J444" s="9" t="str">
        <f>IFERROR(VLOOKUP(B444,'Valores Boletim'!$A$2:$G$7668,7,0),"-")</f>
        <v>-</v>
      </c>
      <c r="K444" s="23" t="str">
        <f t="shared" si="20"/>
        <v>-</v>
      </c>
    </row>
    <row r="445" spans="1:11" x14ac:dyDescent="0.25">
      <c r="A445" s="9" t="str">
        <f t="shared" si="18"/>
        <v>Brasil + CompetitivoPG_Taxa de Alcance - Faturamento - % - Obter</v>
      </c>
      <c r="B445" s="9" t="str">
        <f t="shared" si="19"/>
        <v>Brasil + CompetitivoPG_Taxa de Alcance - Faturamento - % - ObterPA</v>
      </c>
      <c r="C445" s="9" t="s">
        <v>221</v>
      </c>
      <c r="D445" s="9" t="s">
        <v>478</v>
      </c>
      <c r="E445" s="9" t="s">
        <v>28</v>
      </c>
      <c r="F445" s="9" t="s">
        <v>419</v>
      </c>
      <c r="G445" s="28">
        <v>79</v>
      </c>
      <c r="H445" s="28">
        <v>100</v>
      </c>
      <c r="I445" s="23" t="str">
        <f>IFERROR(VLOOKUP(A445,'INDICADORES CUBO AGIR'!$I$2:$L$23,4,0),"NÃO")</f>
        <v>SIM</v>
      </c>
      <c r="J445" s="9">
        <f>IFERROR(VLOOKUP(B445,'Valores Boletim'!$A$2:$G$7668,7,0),"-")</f>
        <v>100</v>
      </c>
      <c r="K445" s="23" t="str">
        <f t="shared" si="20"/>
        <v>IGUAL</v>
      </c>
    </row>
    <row r="446" spans="1:11" x14ac:dyDescent="0.25">
      <c r="A446" s="9" t="str">
        <f t="shared" si="18"/>
        <v>Educação EmpreendedoraPG_Atendimento a estudantes em soluções de Educação Empreendedora - Número - Obter</v>
      </c>
      <c r="B446" s="9" t="str">
        <f t="shared" si="19"/>
        <v>Educação EmpreendedoraPG_Atendimento a estudantes em soluções de Educação Empreendedora - Número - ObterPA</v>
      </c>
      <c r="C446" s="9" t="s">
        <v>223</v>
      </c>
      <c r="D446" s="9" t="s">
        <v>476</v>
      </c>
      <c r="E446" s="9" t="s">
        <v>32</v>
      </c>
      <c r="F446" s="9" t="s">
        <v>419</v>
      </c>
      <c r="G446" s="28">
        <v>4100</v>
      </c>
      <c r="H446" s="28">
        <v>11886</v>
      </c>
      <c r="I446" s="23" t="str">
        <f>IFERROR(VLOOKUP(A446,'INDICADORES CUBO AGIR'!$I$2:$L$23,4,0),"NÃO")</f>
        <v>SIM</v>
      </c>
      <c r="J446" s="9">
        <f>IFERROR(VLOOKUP(B446,'Valores Boletim'!$A$2:$G$7668,7,0),"-")</f>
        <v>12217</v>
      </c>
      <c r="K446" s="23" t="str">
        <f t="shared" si="20"/>
        <v>DIFERENTE</v>
      </c>
    </row>
    <row r="447" spans="1:11" x14ac:dyDescent="0.25">
      <c r="A447" s="9" t="str">
        <f t="shared" si="18"/>
        <v>Educação EmpreendedoraPG_Escolas com projeto Escola Empreendedora implementado - Número - Obter</v>
      </c>
      <c r="B447" s="9" t="str">
        <f t="shared" si="19"/>
        <v>Educação EmpreendedoraPG_Escolas com projeto Escola Empreendedora implementado - Número - ObterPA</v>
      </c>
      <c r="C447" s="9" t="s">
        <v>223</v>
      </c>
      <c r="D447" s="9" t="s">
        <v>476</v>
      </c>
      <c r="E447" s="9" t="s">
        <v>33</v>
      </c>
      <c r="F447" s="9" t="s">
        <v>419</v>
      </c>
      <c r="G447" s="28">
        <v>5</v>
      </c>
      <c r="H447" s="28">
        <v>5</v>
      </c>
      <c r="I447" s="23" t="str">
        <f>IFERROR(VLOOKUP(A447,'INDICADORES CUBO AGIR'!$I$2:$L$23,4,0),"NÃO")</f>
        <v>NÃO</v>
      </c>
      <c r="J447" s="9" t="str">
        <f>IFERROR(VLOOKUP(B447,'Valores Boletim'!$A$2:$G$7668,7,0),"-")</f>
        <v>-</v>
      </c>
      <c r="K447" s="23" t="str">
        <f t="shared" si="20"/>
        <v>-</v>
      </c>
    </row>
    <row r="448" spans="1:11" x14ac:dyDescent="0.25">
      <c r="A448" s="9" t="str">
        <f t="shared" si="18"/>
        <v>Educação EmpreendedoraPG_Professores atendidos em soluções de Educação Empreendedora - professores - Obter</v>
      </c>
      <c r="B448" s="9" t="str">
        <f t="shared" si="19"/>
        <v>Educação EmpreendedoraPG_Professores atendidos em soluções de Educação Empreendedora - professores - ObterPA</v>
      </c>
      <c r="C448" s="9" t="s">
        <v>223</v>
      </c>
      <c r="D448" s="9" t="s">
        <v>476</v>
      </c>
      <c r="E448" s="9" t="s">
        <v>34</v>
      </c>
      <c r="F448" s="9" t="s">
        <v>419</v>
      </c>
      <c r="G448" s="28">
        <v>2000</v>
      </c>
      <c r="H448" s="28">
        <v>3123</v>
      </c>
      <c r="I448" s="23" t="str">
        <f>IFERROR(VLOOKUP(A448,'INDICADORES CUBO AGIR'!$I$2:$L$23,4,0),"NÃO")</f>
        <v>SIM</v>
      </c>
      <c r="J448" s="9">
        <f>IFERROR(VLOOKUP(B448,'Valores Boletim'!$A$2:$G$7668,7,0),"-")</f>
        <v>3124</v>
      </c>
      <c r="K448" s="23" t="str">
        <f t="shared" si="20"/>
        <v>DIFERENTE</v>
      </c>
    </row>
    <row r="449" spans="1:11" x14ac:dyDescent="0.25">
      <c r="A449" s="9" t="str">
        <f t="shared" si="18"/>
        <v>Educação EmpreendedoraPG_Recomendação (NPS) - Professores - pontos - Obter</v>
      </c>
      <c r="B449" s="9" t="str">
        <f t="shared" si="19"/>
        <v>Educação EmpreendedoraPG_Recomendação (NPS) - Professores - pontos - ObterPA</v>
      </c>
      <c r="C449" s="9" t="s">
        <v>223</v>
      </c>
      <c r="D449" s="9" t="s">
        <v>476</v>
      </c>
      <c r="E449" s="9" t="s">
        <v>35</v>
      </c>
      <c r="F449" s="9" t="s">
        <v>419</v>
      </c>
      <c r="G449" s="28">
        <v>80</v>
      </c>
      <c r="H449" s="28">
        <v>85</v>
      </c>
      <c r="I449" s="23" t="str">
        <f>IFERROR(VLOOKUP(A449,'INDICADORES CUBO AGIR'!$I$2:$L$23,4,0),"NÃO")</f>
        <v>SIM</v>
      </c>
      <c r="J449" s="9">
        <f>IFERROR(VLOOKUP(B449,'Valores Boletim'!$A$2:$G$7668,7,0),"-")</f>
        <v>84.9</v>
      </c>
      <c r="K449" s="23" t="str">
        <f t="shared" si="20"/>
        <v>DIFERENTE</v>
      </c>
    </row>
    <row r="450" spans="1:11" x14ac:dyDescent="0.25">
      <c r="A450" s="9" t="str">
        <f t="shared" si="18"/>
        <v>Portfólio em RedePG_Aplicabilidade - Pontos (0 a 10) - Obter</v>
      </c>
      <c r="B450" s="9" t="str">
        <f t="shared" si="19"/>
        <v>Portfólio em RedePG_Aplicabilidade - Pontos (0 a 10) - ObterPA</v>
      </c>
      <c r="C450" s="9" t="s">
        <v>224</v>
      </c>
      <c r="D450" s="9" t="s">
        <v>474</v>
      </c>
      <c r="E450" s="9" t="s">
        <v>57</v>
      </c>
      <c r="F450" s="9" t="s">
        <v>419</v>
      </c>
      <c r="G450" s="28">
        <v>7</v>
      </c>
      <c r="H450" s="28">
        <v>7.5</v>
      </c>
      <c r="I450" s="23" t="str">
        <f>IFERROR(VLOOKUP(A450,'INDICADORES CUBO AGIR'!$I$2:$L$23,4,0),"NÃO")</f>
        <v>SIM</v>
      </c>
      <c r="J450" s="9">
        <f>IFERROR(VLOOKUP(B450,'Valores Boletim'!$A$2:$G$7668,7,0),"-")</f>
        <v>7.5</v>
      </c>
      <c r="K450" s="23" t="str">
        <f t="shared" si="20"/>
        <v>IGUAL</v>
      </c>
    </row>
    <row r="451" spans="1:11" x14ac:dyDescent="0.25">
      <c r="A451" s="9" t="str">
        <f t="shared" si="18"/>
        <v>Portfólio em RedePG_Efetividade - Pontos (0 a 10) - Obter</v>
      </c>
      <c r="B451" s="9" t="str">
        <f t="shared" si="19"/>
        <v>Portfólio em RedePG_Efetividade - Pontos (0 a 10) - ObterPA</v>
      </c>
      <c r="C451" s="9" t="s">
        <v>224</v>
      </c>
      <c r="D451" s="9" t="s">
        <v>474</v>
      </c>
      <c r="E451" s="9" t="s">
        <v>58</v>
      </c>
      <c r="F451" s="9" t="s">
        <v>419</v>
      </c>
      <c r="G451" s="28">
        <v>8</v>
      </c>
      <c r="H451" s="28">
        <v>7.9</v>
      </c>
      <c r="I451" s="23" t="str">
        <f>IFERROR(VLOOKUP(A451,'INDICADORES CUBO AGIR'!$I$2:$L$23,4,0),"NÃO")</f>
        <v>SIM</v>
      </c>
      <c r="J451" s="9">
        <f>IFERROR(VLOOKUP(B451,'Valores Boletim'!$A$2:$G$7668,7,0),"-")</f>
        <v>7.9</v>
      </c>
      <c r="K451" s="23" t="str">
        <f t="shared" si="20"/>
        <v>IGUAL</v>
      </c>
    </row>
    <row r="452" spans="1:11" x14ac:dyDescent="0.25">
      <c r="A452" s="9" t="str">
        <f t="shared" si="18"/>
        <v>Portfólio em RedePG_NPS (Net Promoter Score) de Produto ou Serviço - pontos - Obter</v>
      </c>
      <c r="B452" s="9" t="str">
        <f t="shared" si="19"/>
        <v>Portfólio em RedePG_NPS (Net Promoter Score) de Produto ou Serviço - pontos - ObterPA</v>
      </c>
      <c r="C452" s="9" t="s">
        <v>224</v>
      </c>
      <c r="D452" s="9" t="s">
        <v>474</v>
      </c>
      <c r="E452" s="9" t="s">
        <v>59</v>
      </c>
      <c r="F452" s="9" t="s">
        <v>419</v>
      </c>
      <c r="G452" s="28">
        <v>75</v>
      </c>
      <c r="H452" s="28">
        <v>84.1</v>
      </c>
      <c r="I452" s="23" t="str">
        <f>IFERROR(VLOOKUP(A452,'INDICADORES CUBO AGIR'!$I$2:$L$23,4,0),"NÃO")</f>
        <v>NÃO</v>
      </c>
      <c r="J452" s="9" t="str">
        <f>IFERROR(VLOOKUP(B452,'Valores Boletim'!$A$2:$G$7668,7,0),"-")</f>
        <v>-</v>
      </c>
      <c r="K452" s="23" t="str">
        <f t="shared" si="20"/>
        <v>-</v>
      </c>
    </row>
    <row r="453" spans="1:11" x14ac:dyDescent="0.25">
      <c r="A453" s="9" t="str">
        <f t="shared" si="18"/>
        <v>Brasil + InovadorPG_Inovação e Modernização - % - Obter</v>
      </c>
      <c r="B453" s="9" t="str">
        <f t="shared" si="19"/>
        <v>Brasil + InovadorPG_Inovação e Modernização - % - ObterPA</v>
      </c>
      <c r="C453" s="9" t="s">
        <v>225</v>
      </c>
      <c r="D453" s="9" t="s">
        <v>472</v>
      </c>
      <c r="E453" s="9" t="s">
        <v>23</v>
      </c>
      <c r="F453" s="9" t="s">
        <v>419</v>
      </c>
      <c r="G453" s="28">
        <v>70</v>
      </c>
      <c r="H453" s="28">
        <v>0</v>
      </c>
      <c r="I453" s="23" t="str">
        <f>IFERROR(VLOOKUP(A453,'INDICADORES CUBO AGIR'!$I$2:$L$23,4,0),"NÃO")</f>
        <v>NÃO</v>
      </c>
      <c r="J453" s="9" t="str">
        <f>IFERROR(VLOOKUP(B453,'Valores Boletim'!$A$2:$G$7668,7,0),"-")</f>
        <v>-</v>
      </c>
      <c r="K453" s="23" t="str">
        <f t="shared" si="20"/>
        <v>-</v>
      </c>
    </row>
    <row r="454" spans="1:11" x14ac:dyDescent="0.25">
      <c r="A454" s="9" t="str">
        <f t="shared" si="18"/>
        <v>Brasil + InovadorPG_Municípios com ecossistemas de inovação mapeados - Número - Obter</v>
      </c>
      <c r="B454" s="9" t="str">
        <f t="shared" si="19"/>
        <v>Brasil + InovadorPG_Municípios com ecossistemas de inovação mapeados - Número - ObterPA</v>
      </c>
      <c r="C454" s="9" t="s">
        <v>225</v>
      </c>
      <c r="D454" s="9" t="s">
        <v>472</v>
      </c>
      <c r="E454" s="9" t="s">
        <v>24</v>
      </c>
      <c r="F454" s="9" t="s">
        <v>419</v>
      </c>
      <c r="G454" s="28">
        <v>0</v>
      </c>
      <c r="H454" s="28">
        <v>0</v>
      </c>
      <c r="I454" s="23" t="str">
        <f>IFERROR(VLOOKUP(A454,'INDICADORES CUBO AGIR'!$I$2:$L$23,4,0),"NÃO")</f>
        <v>NÃO</v>
      </c>
      <c r="J454" s="9" t="str">
        <f>IFERROR(VLOOKUP(B454,'Valores Boletim'!$A$2:$G$7668,7,0),"-")</f>
        <v>-</v>
      </c>
      <c r="K454" s="23" t="str">
        <f t="shared" si="20"/>
        <v>-</v>
      </c>
    </row>
    <row r="455" spans="1:11" x14ac:dyDescent="0.25">
      <c r="A455" s="9" t="str">
        <f t="shared" si="18"/>
        <v>Brasil + InovadorPG_Pequenos Negócios atendidos com solução de Inovação - Número - Obter</v>
      </c>
      <c r="B455" s="9" t="str">
        <f t="shared" si="19"/>
        <v>Brasil + InovadorPG_Pequenos Negócios atendidos com solução de Inovação - Número - ObterPA</v>
      </c>
      <c r="C455" s="9" t="s">
        <v>225</v>
      </c>
      <c r="D455" s="9" t="s">
        <v>472</v>
      </c>
      <c r="E455" s="9" t="s">
        <v>25</v>
      </c>
      <c r="F455" s="9" t="s">
        <v>419</v>
      </c>
      <c r="G455" s="28">
        <v>12883</v>
      </c>
      <c r="H455" s="28">
        <v>46397</v>
      </c>
      <c r="I455" s="23" t="str">
        <f>IFERROR(VLOOKUP(A455,'INDICADORES CUBO AGIR'!$I$2:$L$23,4,0),"NÃO")</f>
        <v>SIM</v>
      </c>
      <c r="J455" s="9">
        <f>IFERROR(VLOOKUP(B455,'Valores Boletim'!$A$2:$G$7668,7,0),"-")</f>
        <v>46397</v>
      </c>
      <c r="K455" s="23" t="str">
        <f t="shared" si="20"/>
        <v>IGUAL</v>
      </c>
    </row>
    <row r="456" spans="1:11" x14ac:dyDescent="0.25">
      <c r="A456" s="9" t="str">
        <f t="shared" si="18"/>
        <v>Cliente em FocoPG_Atendimento por cliente - Número - Obter</v>
      </c>
      <c r="B456" s="9" t="str">
        <f t="shared" si="19"/>
        <v>Cliente em FocoPG_Atendimento por cliente - Número - ObterPA</v>
      </c>
      <c r="C456" s="9" t="s">
        <v>226</v>
      </c>
      <c r="D456" s="9" t="s">
        <v>471</v>
      </c>
      <c r="E456" s="9" t="s">
        <v>18</v>
      </c>
      <c r="F456" s="9" t="s">
        <v>419</v>
      </c>
      <c r="G456" s="28">
        <v>2</v>
      </c>
      <c r="H456" s="28">
        <v>2.27</v>
      </c>
      <c r="I456" s="23" t="str">
        <f>IFERROR(VLOOKUP(A456,'INDICADORES CUBO AGIR'!$I$2:$L$23,4,0),"NÃO")</f>
        <v>SIM</v>
      </c>
      <c r="J456" s="9">
        <f>IFERROR(VLOOKUP(B456,'Valores Boletim'!$A$2:$G$7668,7,0),"-")</f>
        <v>2.2965208619999999</v>
      </c>
      <c r="K456" s="23" t="str">
        <f t="shared" si="20"/>
        <v>DIFERENTE</v>
      </c>
    </row>
    <row r="457" spans="1:11" x14ac:dyDescent="0.25">
      <c r="A457" s="9" t="str">
        <f t="shared" si="18"/>
        <v>Cliente em FocoPG_Clientes atendidos por serviços digitais - Número - Obter</v>
      </c>
      <c r="B457" s="9" t="str">
        <f t="shared" si="19"/>
        <v>Cliente em FocoPG_Clientes atendidos por serviços digitais - Número - ObterPA</v>
      </c>
      <c r="C457" s="9" t="s">
        <v>226</v>
      </c>
      <c r="D457" s="9" t="s">
        <v>471</v>
      </c>
      <c r="E457" s="9" t="s">
        <v>19</v>
      </c>
      <c r="F457" s="9" t="s">
        <v>419</v>
      </c>
      <c r="G457" s="28">
        <v>70000</v>
      </c>
      <c r="H457" s="28">
        <v>92227</v>
      </c>
      <c r="I457" s="23" t="str">
        <f>IFERROR(VLOOKUP(A457,'INDICADORES CUBO AGIR'!$I$2:$L$23,4,0),"NÃO")</f>
        <v>SIM</v>
      </c>
      <c r="J457" s="9">
        <f>IFERROR(VLOOKUP(B457,'Valores Boletim'!$A$2:$G$7668,7,0),"-")</f>
        <v>89591</v>
      </c>
      <c r="K457" s="23" t="str">
        <f t="shared" si="20"/>
        <v>DIFERENTE</v>
      </c>
    </row>
    <row r="458" spans="1:11" x14ac:dyDescent="0.25">
      <c r="A458" s="9" t="str">
        <f t="shared" si="18"/>
        <v>Cliente em FocoPG_Cobertura do Atendimento (microempresas e empresas de pequeno porte) - % - Obter</v>
      </c>
      <c r="B458" s="9" t="str">
        <f t="shared" si="19"/>
        <v>Cliente em FocoPG_Cobertura do Atendimento (microempresas e empresas de pequeno porte) - % - ObterPA</v>
      </c>
      <c r="C458" s="9" t="s">
        <v>226</v>
      </c>
      <c r="D458" s="9" t="s">
        <v>471</v>
      </c>
      <c r="E458" s="9" t="s">
        <v>20</v>
      </c>
      <c r="F458" s="9" t="s">
        <v>419</v>
      </c>
      <c r="G458" s="28">
        <v>20</v>
      </c>
      <c r="H458" s="28">
        <v>21.96</v>
      </c>
      <c r="I458" s="23" t="str">
        <f>IFERROR(VLOOKUP(A458,'INDICADORES CUBO AGIR'!$I$2:$L$23,4,0),"NÃO")</f>
        <v>SIM</v>
      </c>
      <c r="J458" s="9">
        <f>IFERROR(VLOOKUP(B458,'Valores Boletim'!$A$2:$G$7668,7,0),"-")</f>
        <v>19.57</v>
      </c>
      <c r="K458" s="23" t="str">
        <f t="shared" si="20"/>
        <v>DIFERENTE</v>
      </c>
    </row>
    <row r="459" spans="1:11" x14ac:dyDescent="0.25">
      <c r="A459" s="9" t="str">
        <f t="shared" si="18"/>
        <v>Cliente em FocoPG_Pequenos Negócios Atendidos - Número - Obter</v>
      </c>
      <c r="B459" s="9" t="str">
        <f t="shared" si="19"/>
        <v>Cliente em FocoPG_Pequenos Negócios Atendidos - Número - ObterPA</v>
      </c>
      <c r="C459" s="9" t="s">
        <v>226</v>
      </c>
      <c r="D459" s="9" t="s">
        <v>471</v>
      </c>
      <c r="E459" s="9" t="s">
        <v>21</v>
      </c>
      <c r="F459" s="9" t="s">
        <v>419</v>
      </c>
      <c r="G459" s="28">
        <v>57166</v>
      </c>
      <c r="H459" s="28">
        <v>79533</v>
      </c>
      <c r="I459" s="23" t="str">
        <f>IFERROR(VLOOKUP(A459,'INDICADORES CUBO AGIR'!$I$2:$L$23,4,0),"NÃO")</f>
        <v>SIM</v>
      </c>
      <c r="J459" s="9">
        <f>IFERROR(VLOOKUP(B459,'Valores Boletim'!$A$2:$G$7668,7,0),"-")</f>
        <v>70089</v>
      </c>
      <c r="K459" s="23" t="str">
        <f t="shared" si="20"/>
        <v>DIFERENTE</v>
      </c>
    </row>
    <row r="460" spans="1:11" x14ac:dyDescent="0.25">
      <c r="A460" s="9" t="str">
        <f t="shared" si="18"/>
        <v>Cliente em FocoPG_Recomendação (NPS) - pontos - Obter</v>
      </c>
      <c r="B460" s="9" t="str">
        <f t="shared" si="19"/>
        <v>Cliente em FocoPG_Recomendação (NPS) - pontos - ObterPA</v>
      </c>
      <c r="C460" s="9" t="s">
        <v>226</v>
      </c>
      <c r="D460" s="9" t="s">
        <v>471</v>
      </c>
      <c r="E460" s="9" t="s">
        <v>22</v>
      </c>
      <c r="F460" s="9" t="s">
        <v>419</v>
      </c>
      <c r="G460" s="28">
        <v>80</v>
      </c>
      <c r="H460" s="28">
        <v>82.66</v>
      </c>
      <c r="I460" s="23" t="str">
        <f>IFERROR(VLOOKUP(A460,'INDICADORES CUBO AGIR'!$I$2:$L$23,4,0),"NÃO")</f>
        <v>NÃO</v>
      </c>
      <c r="J460" s="9" t="str">
        <f>IFERROR(VLOOKUP(B460,'Valores Boletim'!$A$2:$G$7668,7,0),"-")</f>
        <v>-</v>
      </c>
      <c r="K460" s="23" t="str">
        <f t="shared" si="20"/>
        <v>-</v>
      </c>
    </row>
    <row r="461" spans="1:11" x14ac:dyDescent="0.25">
      <c r="A461" s="9" t="str">
        <f t="shared" ref="A461:A524" si="21">CONCATENATE(D461,E461)</f>
        <v>Inteligência de DadosPG_Índice Gartner de Data &amp; Analytics - Pontos (1 a 5) - Aumentar</v>
      </c>
      <c r="B461" s="9" t="str">
        <f t="shared" ref="B461:B524" si="22">CONCATENATE(D461,E461,IF(F461="NA","SISTEMA SEBRAE",F461))</f>
        <v>Inteligência de DadosPG_Índice Gartner de Data &amp; Analytics - Pontos (1 a 5) - AumentarPA</v>
      </c>
      <c r="C461" s="9" t="s">
        <v>227</v>
      </c>
      <c r="D461" s="9" t="s">
        <v>479</v>
      </c>
      <c r="E461" s="9" t="s">
        <v>26</v>
      </c>
      <c r="F461" s="9" t="s">
        <v>419</v>
      </c>
      <c r="G461" s="28">
        <v>1.85</v>
      </c>
      <c r="H461" s="28">
        <v>1.44</v>
      </c>
      <c r="I461" s="23" t="str">
        <f>IFERROR(VLOOKUP(A461,'INDICADORES CUBO AGIR'!$I$2:$L$23,4,0),"NÃO")</f>
        <v>SIM</v>
      </c>
      <c r="J461" s="9">
        <f>IFERROR(VLOOKUP(B461,'Valores Boletim'!$A$2:$G$7668,7,0),"-")</f>
        <v>1.51</v>
      </c>
      <c r="K461" s="23" t="str">
        <f t="shared" ref="K461:K524" si="23">IF(I461="SIM",IF(J461=H461,"IGUAL","DIFERENTE"),"-")</f>
        <v>DIFERENTE</v>
      </c>
    </row>
    <row r="462" spans="1:11" x14ac:dyDescent="0.25">
      <c r="A462" s="9" t="str">
        <f t="shared" si="21"/>
        <v>Inteligência de DadosPG_Índice Gartner de Data &amp; Analytics - Pontos (1 a 5) - Aumentar</v>
      </c>
      <c r="B462" s="9" t="str">
        <f t="shared" si="22"/>
        <v>Inteligência de DadosPG_Índice Gartner de Data &amp; Analytics - Pontos (1 a 5) - AumentarPB</v>
      </c>
      <c r="C462" s="9" t="s">
        <v>228</v>
      </c>
      <c r="D462" t="s">
        <v>479</v>
      </c>
      <c r="E462" t="s">
        <v>26</v>
      </c>
      <c r="F462" s="9" t="s">
        <v>420</v>
      </c>
      <c r="G462" s="28">
        <v>3.32</v>
      </c>
      <c r="H462" s="28">
        <v>3.16</v>
      </c>
      <c r="I462" s="23" t="str">
        <f>IFERROR(VLOOKUP(A462,'INDICADORES CUBO AGIR'!$I$2:$L$23,4,0),"NÃO")</f>
        <v>SIM</v>
      </c>
      <c r="J462" s="9">
        <f>IFERROR(VLOOKUP(B462,'Valores Boletim'!$A$2:$G$7668,7,0),"-")</f>
        <v>3.16</v>
      </c>
      <c r="K462" s="23" t="str">
        <f t="shared" si="23"/>
        <v>IGUAL</v>
      </c>
    </row>
    <row r="463" spans="1:11" x14ac:dyDescent="0.25">
      <c r="A463" s="9" t="str">
        <f t="shared" si="21"/>
        <v>Cliente em FocoPG_Atendimento por cliente - Número - Obter</v>
      </c>
      <c r="B463" s="9" t="str">
        <f t="shared" si="22"/>
        <v>Cliente em FocoPG_Atendimento por cliente - Número - ObterPB</v>
      </c>
      <c r="C463" s="9" t="s">
        <v>229</v>
      </c>
      <c r="D463" s="9" t="s">
        <v>471</v>
      </c>
      <c r="E463" s="9" t="s">
        <v>18</v>
      </c>
      <c r="F463" s="9" t="s">
        <v>420</v>
      </c>
      <c r="G463" s="28">
        <v>2.5</v>
      </c>
      <c r="H463" s="28">
        <v>2.2999999999999998</v>
      </c>
      <c r="I463" s="23" t="str">
        <f>IFERROR(VLOOKUP(A463,'INDICADORES CUBO AGIR'!$I$2:$L$23,4,0),"NÃO")</f>
        <v>SIM</v>
      </c>
      <c r="J463" s="9">
        <f>IFERROR(VLOOKUP(B463,'Valores Boletim'!$A$2:$G$7668,7,0),"-")</f>
        <v>2.2680911109999999</v>
      </c>
      <c r="K463" s="23" t="str">
        <f t="shared" si="23"/>
        <v>DIFERENTE</v>
      </c>
    </row>
    <row r="464" spans="1:11" x14ac:dyDescent="0.25">
      <c r="A464" s="9" t="str">
        <f t="shared" si="21"/>
        <v>Cliente em FocoPG_Clientes atendidos por serviços digitais - Número - Obter</v>
      </c>
      <c r="B464" s="9" t="str">
        <f t="shared" si="22"/>
        <v>Cliente em FocoPG_Clientes atendidos por serviços digitais - Número - ObterPB</v>
      </c>
      <c r="C464" s="9" t="s">
        <v>229</v>
      </c>
      <c r="D464" s="9" t="s">
        <v>471</v>
      </c>
      <c r="E464" s="9" t="s">
        <v>19</v>
      </c>
      <c r="F464" s="9" t="s">
        <v>420</v>
      </c>
      <c r="G464" s="28">
        <v>50000</v>
      </c>
      <c r="H464" s="28">
        <v>73928</v>
      </c>
      <c r="I464" s="23" t="str">
        <f>IFERROR(VLOOKUP(A464,'INDICADORES CUBO AGIR'!$I$2:$L$23,4,0),"NÃO")</f>
        <v>SIM</v>
      </c>
      <c r="J464" s="9">
        <f>IFERROR(VLOOKUP(B464,'Valores Boletim'!$A$2:$G$7668,7,0),"-")</f>
        <v>73928</v>
      </c>
      <c r="K464" s="23" t="str">
        <f t="shared" si="23"/>
        <v>IGUAL</v>
      </c>
    </row>
    <row r="465" spans="1:11" x14ac:dyDescent="0.25">
      <c r="A465" s="9" t="str">
        <f t="shared" si="21"/>
        <v>Cliente em FocoPG_Cobertura do Atendimento (microempresas e empresas de pequeno porte) - % - Obter</v>
      </c>
      <c r="B465" s="9" t="str">
        <f t="shared" si="22"/>
        <v>Cliente em FocoPG_Cobertura do Atendimento (microempresas e empresas de pequeno porte) - % - ObterPB</v>
      </c>
      <c r="C465" s="9" t="s">
        <v>229</v>
      </c>
      <c r="D465" s="9" t="s">
        <v>471</v>
      </c>
      <c r="E465" s="9" t="s">
        <v>20</v>
      </c>
      <c r="F465" s="9" t="s">
        <v>420</v>
      </c>
      <c r="G465" s="28">
        <v>23</v>
      </c>
      <c r="H465" s="28">
        <v>26</v>
      </c>
      <c r="I465" s="23" t="str">
        <f>IFERROR(VLOOKUP(A465,'INDICADORES CUBO AGIR'!$I$2:$L$23,4,0),"NÃO")</f>
        <v>SIM</v>
      </c>
      <c r="J465" s="9">
        <f>IFERROR(VLOOKUP(B465,'Valores Boletim'!$A$2:$G$7668,7,0),"-")</f>
        <v>25.979999999999997</v>
      </c>
      <c r="K465" s="23" t="str">
        <f t="shared" si="23"/>
        <v>DIFERENTE</v>
      </c>
    </row>
    <row r="466" spans="1:11" x14ac:dyDescent="0.25">
      <c r="A466" s="9" t="str">
        <f t="shared" si="21"/>
        <v>Cliente em FocoPG_Pequenos Negócios Atendidos - Número - Obter</v>
      </c>
      <c r="B466" s="9" t="str">
        <f t="shared" si="22"/>
        <v>Cliente em FocoPG_Pequenos Negócios Atendidos - Número - ObterPB</v>
      </c>
      <c r="C466" s="9" t="s">
        <v>229</v>
      </c>
      <c r="D466" s="9" t="s">
        <v>471</v>
      </c>
      <c r="E466" s="9" t="s">
        <v>21</v>
      </c>
      <c r="F466" s="9" t="s">
        <v>420</v>
      </c>
      <c r="G466" s="28">
        <v>38000</v>
      </c>
      <c r="H466" s="28">
        <v>52341</v>
      </c>
      <c r="I466" s="23" t="str">
        <f>IFERROR(VLOOKUP(A466,'INDICADORES CUBO AGIR'!$I$2:$L$23,4,0),"NÃO")</f>
        <v>SIM</v>
      </c>
      <c r="J466" s="9">
        <f>IFERROR(VLOOKUP(B466,'Valores Boletim'!$A$2:$G$7668,7,0),"-")</f>
        <v>52341</v>
      </c>
      <c r="K466" s="23" t="str">
        <f t="shared" si="23"/>
        <v>IGUAL</v>
      </c>
    </row>
    <row r="467" spans="1:11" x14ac:dyDescent="0.25">
      <c r="A467" s="9" t="str">
        <f t="shared" si="21"/>
        <v>Cliente em FocoPG_Recomendação (NPS) - pontos - Obter</v>
      </c>
      <c r="B467" s="9" t="str">
        <f t="shared" si="22"/>
        <v>Cliente em FocoPG_Recomendação (NPS) - pontos - ObterPB</v>
      </c>
      <c r="C467" s="9" t="s">
        <v>229</v>
      </c>
      <c r="D467" s="9" t="s">
        <v>471</v>
      </c>
      <c r="E467" s="9" t="s">
        <v>22</v>
      </c>
      <c r="F467" s="9" t="s">
        <v>420</v>
      </c>
      <c r="G467" s="28">
        <v>86.4</v>
      </c>
      <c r="H467" s="28">
        <v>84.95</v>
      </c>
      <c r="I467" s="23" t="str">
        <f>IFERROR(VLOOKUP(A467,'INDICADORES CUBO AGIR'!$I$2:$L$23,4,0),"NÃO")</f>
        <v>NÃO</v>
      </c>
      <c r="J467" s="9" t="str">
        <f>IFERROR(VLOOKUP(B467,'Valores Boletim'!$A$2:$G$7668,7,0),"-")</f>
        <v>-</v>
      </c>
      <c r="K467" s="23" t="str">
        <f t="shared" si="23"/>
        <v>-</v>
      </c>
    </row>
    <row r="468" spans="1:11" x14ac:dyDescent="0.25">
      <c r="A468" s="9" t="str">
        <f t="shared" si="21"/>
        <v>Gestão Estratégica de PessoasPG_Diagnóstico de Maturidade dos processos de gestão de pessoas - pontos - Obter</v>
      </c>
      <c r="B468" s="9" t="str">
        <f t="shared" si="22"/>
        <v>Gestão Estratégica de PessoasPG_Diagnóstico de Maturidade dos processos de gestão de pessoas - pontos - ObterPB</v>
      </c>
      <c r="C468" s="9" t="s">
        <v>230</v>
      </c>
      <c r="D468" s="9" t="s">
        <v>470</v>
      </c>
      <c r="E468" s="9" t="s">
        <v>67</v>
      </c>
      <c r="F468" s="9" t="s">
        <v>420</v>
      </c>
      <c r="G468" s="28">
        <v>4</v>
      </c>
      <c r="H468" s="28">
        <v>3.85</v>
      </c>
      <c r="I468" s="23" t="str">
        <f>IFERROR(VLOOKUP(A468,'INDICADORES CUBO AGIR'!$I$2:$L$23,4,0),"NÃO")</f>
        <v>SIM</v>
      </c>
      <c r="J468" s="9">
        <f>IFERROR(VLOOKUP(B468,'Valores Boletim'!$A$2:$G$7668,7,0),"-")</f>
        <v>3.85</v>
      </c>
      <c r="K468" s="23" t="str">
        <f t="shared" si="23"/>
        <v>IGUAL</v>
      </c>
    </row>
    <row r="469" spans="1:11" x14ac:dyDescent="0.25">
      <c r="A469" s="9" t="str">
        <f t="shared" si="21"/>
        <v>Gestão Estratégica de PessoasPG_Grau de implementação do SGP 9.0 no Sistema Sebrae - % - Obter</v>
      </c>
      <c r="B469" s="9" t="str">
        <f t="shared" si="22"/>
        <v>Gestão Estratégica de PessoasPG_Grau de implementação do SGP 9.0 no Sistema Sebrae - % - ObterPB</v>
      </c>
      <c r="C469" s="9" t="s">
        <v>230</v>
      </c>
      <c r="D469" s="9" t="s">
        <v>470</v>
      </c>
      <c r="E469" s="9" t="s">
        <v>68</v>
      </c>
      <c r="F469" s="9" t="s">
        <v>420</v>
      </c>
      <c r="G469" s="28">
        <v>44.44</v>
      </c>
      <c r="H469" s="28">
        <v>11.1</v>
      </c>
      <c r="I469" s="23" t="str">
        <f>IFERROR(VLOOKUP(A469,'INDICADORES CUBO AGIR'!$I$2:$L$23,4,0),"NÃO")</f>
        <v>NÃO</v>
      </c>
      <c r="J469" s="9" t="str">
        <f>IFERROR(VLOOKUP(B469,'Valores Boletim'!$A$2:$G$7668,7,0),"-")</f>
        <v>-</v>
      </c>
      <c r="K469" s="23" t="str">
        <f t="shared" si="23"/>
        <v>-</v>
      </c>
    </row>
    <row r="470" spans="1:11" x14ac:dyDescent="0.25">
      <c r="A470" s="9" t="str">
        <f t="shared" si="21"/>
        <v>Brasil + InovadorPG_Inovação e Modernização - % - Obter</v>
      </c>
      <c r="B470" s="9" t="str">
        <f t="shared" si="22"/>
        <v>Brasil + InovadorPG_Inovação e Modernização - % - ObterPB</v>
      </c>
      <c r="C470" s="9" t="s">
        <v>231</v>
      </c>
      <c r="D470" s="9" t="s">
        <v>472</v>
      </c>
      <c r="E470" s="9" t="s">
        <v>23</v>
      </c>
      <c r="F470" s="9" t="s">
        <v>420</v>
      </c>
      <c r="G470" s="28">
        <v>70</v>
      </c>
      <c r="H470" s="28">
        <v>0</v>
      </c>
      <c r="I470" s="23" t="str">
        <f>IFERROR(VLOOKUP(A470,'INDICADORES CUBO AGIR'!$I$2:$L$23,4,0),"NÃO")</f>
        <v>NÃO</v>
      </c>
      <c r="J470" s="9" t="str">
        <f>IFERROR(VLOOKUP(B470,'Valores Boletim'!$A$2:$G$7668,7,0),"-")</f>
        <v>-</v>
      </c>
      <c r="K470" s="23" t="str">
        <f t="shared" si="23"/>
        <v>-</v>
      </c>
    </row>
    <row r="471" spans="1:11" x14ac:dyDescent="0.25">
      <c r="A471" s="9" t="str">
        <f t="shared" si="21"/>
        <v>Brasil + InovadorPG_Municípios com ecossistemas de inovação mapeados - Número - Obter</v>
      </c>
      <c r="B471" s="9" t="str">
        <f t="shared" si="22"/>
        <v>Brasil + InovadorPG_Municípios com ecossistemas de inovação mapeados - Número - ObterPB</v>
      </c>
      <c r="C471" s="9" t="s">
        <v>231</v>
      </c>
      <c r="D471" s="9" t="s">
        <v>472</v>
      </c>
      <c r="E471" s="9" t="s">
        <v>24</v>
      </c>
      <c r="F471" s="9" t="s">
        <v>420</v>
      </c>
      <c r="G471" s="28">
        <v>1</v>
      </c>
      <c r="H471" s="28">
        <v>1</v>
      </c>
      <c r="I471" s="23" t="str">
        <f>IFERROR(VLOOKUP(A471,'INDICADORES CUBO AGIR'!$I$2:$L$23,4,0),"NÃO")</f>
        <v>NÃO</v>
      </c>
      <c r="J471" s="9" t="str">
        <f>IFERROR(VLOOKUP(B471,'Valores Boletim'!$A$2:$G$7668,7,0),"-")</f>
        <v>-</v>
      </c>
      <c r="K471" s="23" t="str">
        <f t="shared" si="23"/>
        <v>-</v>
      </c>
    </row>
    <row r="472" spans="1:11" x14ac:dyDescent="0.25">
      <c r="A472" s="9" t="str">
        <f t="shared" si="21"/>
        <v>Brasil + InovadorPG_Pequenos Negócios atendidos com solução de Inovação - Número - Obter</v>
      </c>
      <c r="B472" s="9" t="str">
        <f t="shared" si="22"/>
        <v>Brasil + InovadorPG_Pequenos Negócios atendidos com solução de Inovação - Número - ObterPB</v>
      </c>
      <c r="C472" s="9" t="s">
        <v>231</v>
      </c>
      <c r="D472" s="9" t="s">
        <v>472</v>
      </c>
      <c r="E472" s="9" t="s">
        <v>25</v>
      </c>
      <c r="F472" s="9" t="s">
        <v>420</v>
      </c>
      <c r="G472" s="28">
        <v>7400</v>
      </c>
      <c r="H472" s="28">
        <v>20946</v>
      </c>
      <c r="I472" s="23" t="str">
        <f>IFERROR(VLOOKUP(A472,'INDICADORES CUBO AGIR'!$I$2:$L$23,4,0),"NÃO")</f>
        <v>SIM</v>
      </c>
      <c r="J472" s="9">
        <f>IFERROR(VLOOKUP(B472,'Valores Boletim'!$A$2:$G$7668,7,0),"-")</f>
        <v>20946</v>
      </c>
      <c r="K472" s="23" t="str">
        <f t="shared" si="23"/>
        <v>IGUAL</v>
      </c>
    </row>
    <row r="473" spans="1:11" x14ac:dyDescent="0.25">
      <c r="A473" s="9" t="str">
        <f t="shared" si="21"/>
        <v>Ambiente de NegóciosPG_Município com presença continuada de técnico residente do Sebrae na microrregião. - Número - Obter</v>
      </c>
      <c r="B473" s="9" t="str">
        <f t="shared" si="22"/>
        <v>Ambiente de NegóciosPG_Município com presença continuada de técnico residente do Sebrae na microrregião. - Número - ObterPB</v>
      </c>
      <c r="C473" s="9" t="s">
        <v>232</v>
      </c>
      <c r="D473" s="9" t="s">
        <v>473</v>
      </c>
      <c r="E473" s="9" t="s">
        <v>14</v>
      </c>
      <c r="F473" s="9" t="s">
        <v>420</v>
      </c>
      <c r="G473" s="28">
        <v>11</v>
      </c>
      <c r="H473" s="28">
        <v>11</v>
      </c>
      <c r="I473" s="23" t="str">
        <f>IFERROR(VLOOKUP(A473,'INDICADORES CUBO AGIR'!$I$2:$L$23,4,0),"NÃO")</f>
        <v>NÃO</v>
      </c>
      <c r="J473" s="9" t="str">
        <f>IFERROR(VLOOKUP(B473,'Valores Boletim'!$A$2:$G$7668,7,0),"-")</f>
        <v>-</v>
      </c>
      <c r="K473" s="23" t="str">
        <f t="shared" si="23"/>
        <v>-</v>
      </c>
    </row>
    <row r="474" spans="1:11" x14ac:dyDescent="0.25">
      <c r="A474" s="9" t="str">
        <f t="shared" si="21"/>
        <v>Ambiente de NegóciosPG_Municípios com conjunto de políticas públicas para melhoria do ambiente de negócios implementado - Número - Obter</v>
      </c>
      <c r="B474" s="9" t="str">
        <f t="shared" si="22"/>
        <v>Ambiente de NegóciosPG_Municípios com conjunto de políticas públicas para melhoria do ambiente de negócios implementado - Número - ObterPB</v>
      </c>
      <c r="C474" s="9" t="s">
        <v>232</v>
      </c>
      <c r="D474" s="9" t="s">
        <v>473</v>
      </c>
      <c r="E474" s="9" t="s">
        <v>15</v>
      </c>
      <c r="F474" s="9" t="s">
        <v>420</v>
      </c>
      <c r="G474" s="28">
        <v>10</v>
      </c>
      <c r="H474" s="28">
        <v>8</v>
      </c>
      <c r="I474" s="23" t="str">
        <f>IFERROR(VLOOKUP(A474,'INDICADORES CUBO AGIR'!$I$2:$L$23,4,0),"NÃO")</f>
        <v>NÃO</v>
      </c>
      <c r="J474" s="9" t="str">
        <f>IFERROR(VLOOKUP(B474,'Valores Boletim'!$A$2:$G$7668,7,0),"-")</f>
        <v>-</v>
      </c>
      <c r="K474" s="23" t="str">
        <f t="shared" si="23"/>
        <v>-</v>
      </c>
    </row>
    <row r="475" spans="1:11" x14ac:dyDescent="0.25">
      <c r="A475" s="9" t="str">
        <f t="shared" si="21"/>
        <v>Ambiente de NegóciosPG_Municípios com projetos de mobilização e articulação de lideranças implementados - Número - Obter</v>
      </c>
      <c r="B475" s="9" t="str">
        <f t="shared" si="22"/>
        <v>Ambiente de NegóciosPG_Municípios com projetos de mobilização e articulação de lideranças implementados - Número - ObterPB</v>
      </c>
      <c r="C475" s="9" t="s">
        <v>232</v>
      </c>
      <c r="D475" s="9" t="s">
        <v>473</v>
      </c>
      <c r="E475" s="9" t="s">
        <v>16</v>
      </c>
      <c r="F475" s="9" t="s">
        <v>420</v>
      </c>
      <c r="G475" s="28">
        <v>10</v>
      </c>
      <c r="H475" s="28">
        <v>32</v>
      </c>
      <c r="I475" s="23" t="str">
        <f>IFERROR(VLOOKUP(A475,'INDICADORES CUBO AGIR'!$I$2:$L$23,4,0),"NÃO")</f>
        <v>NÃO</v>
      </c>
      <c r="J475" s="9" t="str">
        <f>IFERROR(VLOOKUP(B475,'Valores Boletim'!$A$2:$G$7668,7,0),"-")</f>
        <v>-</v>
      </c>
      <c r="K475" s="23" t="str">
        <f t="shared" si="23"/>
        <v>-</v>
      </c>
    </row>
    <row r="476" spans="1:11" x14ac:dyDescent="0.25">
      <c r="A476" s="9" t="str">
        <f t="shared" si="21"/>
        <v>Ambiente de NegóciosPG_Tempo de abertura de empresas - horas - Obter</v>
      </c>
      <c r="B476" s="9" t="str">
        <f t="shared" si="22"/>
        <v>Ambiente de NegóciosPG_Tempo de abertura de empresas - horas - ObterPB</v>
      </c>
      <c r="C476" s="9" t="s">
        <v>232</v>
      </c>
      <c r="D476" s="9" t="s">
        <v>473</v>
      </c>
      <c r="E476" s="9" t="s">
        <v>17</v>
      </c>
      <c r="F476" s="9" t="s">
        <v>420</v>
      </c>
      <c r="G476" s="28">
        <v>48</v>
      </c>
      <c r="H476" s="28">
        <v>32.409999999999997</v>
      </c>
      <c r="I476" s="23" t="str">
        <f>IFERROR(VLOOKUP(A476,'INDICADORES CUBO AGIR'!$I$2:$L$23,4,0),"NÃO")</f>
        <v>SIM</v>
      </c>
      <c r="J476" s="9">
        <f>IFERROR(VLOOKUP(B476,'Valores Boletim'!$A$2:$G$7668,7,0),"-")</f>
        <v>32.409999999999997</v>
      </c>
      <c r="K476" s="23" t="str">
        <f t="shared" si="23"/>
        <v>IGUAL</v>
      </c>
    </row>
    <row r="477" spans="1:11" x14ac:dyDescent="0.25">
      <c r="A477" s="9" t="str">
        <f t="shared" si="21"/>
        <v>Sebrae + FinançasPG_Clientes com garantia do Fampe assistidos na fase pós-crédito - % - Obter</v>
      </c>
      <c r="B477" s="9" t="str">
        <f t="shared" si="22"/>
        <v>Sebrae + FinançasPG_Clientes com garantia do Fampe assistidos na fase pós-crédito - % - ObterPB</v>
      </c>
      <c r="C477" s="9" t="s">
        <v>233</v>
      </c>
      <c r="D477" s="9" t="s">
        <v>477</v>
      </c>
      <c r="E477" s="9" t="s">
        <v>71</v>
      </c>
      <c r="F477" s="9" t="s">
        <v>420</v>
      </c>
      <c r="G477" s="28">
        <v>70</v>
      </c>
      <c r="H477" s="28">
        <v>77.3</v>
      </c>
      <c r="I477" s="23" t="str">
        <f>IFERROR(VLOOKUP(A477,'INDICADORES CUBO AGIR'!$I$2:$L$23,4,0),"NÃO")</f>
        <v>SIM</v>
      </c>
      <c r="J477" s="9">
        <f>IFERROR(VLOOKUP(B477,'Valores Boletim'!$A$2:$G$7668,7,0),"-")</f>
        <v>77.3</v>
      </c>
      <c r="K477" s="23" t="str">
        <f t="shared" si="23"/>
        <v>IGUAL</v>
      </c>
    </row>
    <row r="478" spans="1:11" x14ac:dyDescent="0.25">
      <c r="A478" s="9" t="str">
        <f t="shared" si="21"/>
        <v>Brasil + CompetitivoPG_Produtividade do Trabalho - % - Aumentar</v>
      </c>
      <c r="B478" s="9" t="str">
        <f t="shared" si="22"/>
        <v>Brasil + CompetitivoPG_Produtividade do Trabalho - % - AumentarPB</v>
      </c>
      <c r="C478" s="9" t="s">
        <v>234</v>
      </c>
      <c r="D478" s="9" t="s">
        <v>478</v>
      </c>
      <c r="E478" s="9" t="s">
        <v>27</v>
      </c>
      <c r="F478" s="9" t="s">
        <v>420</v>
      </c>
      <c r="G478" s="28">
        <v>15</v>
      </c>
      <c r="H478" s="28">
        <v>29.1</v>
      </c>
      <c r="I478" s="23" t="str">
        <f>IFERROR(VLOOKUP(A478,'INDICADORES CUBO AGIR'!$I$2:$L$23,4,0),"NÃO")</f>
        <v>SIM</v>
      </c>
      <c r="J478" s="9">
        <f>IFERROR(VLOOKUP(B478,'Valores Boletim'!$A$2:$G$7668,7,0),"-")</f>
        <v>29.1</v>
      </c>
      <c r="K478" s="23" t="str">
        <f t="shared" si="23"/>
        <v>IGUAL</v>
      </c>
    </row>
    <row r="479" spans="1:11" x14ac:dyDescent="0.25">
      <c r="A479" s="9" t="str">
        <f t="shared" si="21"/>
        <v>Brasil + CompetitivoPG_Taxa de Alcance - Faturamento - % - Obter</v>
      </c>
      <c r="B479" s="9" t="str">
        <f t="shared" si="22"/>
        <v>Brasil + CompetitivoPG_Taxa de Alcance - Faturamento - % - ObterPB</v>
      </c>
      <c r="C479" s="9" t="s">
        <v>234</v>
      </c>
      <c r="D479" s="9" t="s">
        <v>478</v>
      </c>
      <c r="E479" s="9" t="s">
        <v>28</v>
      </c>
      <c r="F479" s="9" t="s">
        <v>420</v>
      </c>
      <c r="G479" s="28">
        <v>79</v>
      </c>
      <c r="H479" s="28">
        <v>50</v>
      </c>
      <c r="I479" s="23" t="str">
        <f>IFERROR(VLOOKUP(A479,'INDICADORES CUBO AGIR'!$I$2:$L$23,4,0),"NÃO")</f>
        <v>SIM</v>
      </c>
      <c r="J479" s="9">
        <f>IFERROR(VLOOKUP(B479,'Valores Boletim'!$A$2:$G$7668,7,0),"-")</f>
        <v>50</v>
      </c>
      <c r="K479" s="23" t="str">
        <f t="shared" si="23"/>
        <v>IGUAL</v>
      </c>
    </row>
    <row r="480" spans="1:11" x14ac:dyDescent="0.25">
      <c r="A480" s="9" t="str">
        <f t="shared" si="21"/>
        <v>Gestão da Marca SebraePG_Imagem junto à Sociedade - Pontos (0 a 10) - Obter</v>
      </c>
      <c r="B480" s="9" t="str">
        <f t="shared" si="22"/>
        <v>Gestão da Marca SebraePG_Imagem junto à Sociedade - Pontos (0 a 10) - ObterPB</v>
      </c>
      <c r="C480" s="9" t="s">
        <v>235</v>
      </c>
      <c r="D480" s="9" t="s">
        <v>475</v>
      </c>
      <c r="E480" s="9" t="s">
        <v>30</v>
      </c>
      <c r="F480" s="9" t="s">
        <v>420</v>
      </c>
      <c r="G480" s="28">
        <v>8.3000000000000007</v>
      </c>
      <c r="H480" s="28">
        <v>8.4</v>
      </c>
      <c r="I480" s="23" t="str">
        <f>IFERROR(VLOOKUP(A480,'INDICADORES CUBO AGIR'!$I$2:$L$23,4,0),"NÃO")</f>
        <v>SIM</v>
      </c>
      <c r="J480" s="9">
        <f>IFERROR(VLOOKUP(B480,'Valores Boletim'!$A$2:$G$7668,7,0),"-")</f>
        <v>8.39</v>
      </c>
      <c r="K480" s="23" t="str">
        <f t="shared" si="23"/>
        <v>DIFERENTE</v>
      </c>
    </row>
    <row r="481" spans="1:11" x14ac:dyDescent="0.25">
      <c r="A481" s="9" t="str">
        <f t="shared" si="21"/>
        <v>Gestão da Marca SebraePG_Imagem junto aos Pequenos Negócios - Pontos (0 a 10) - Obter</v>
      </c>
      <c r="B481" s="9" t="str">
        <f t="shared" si="22"/>
        <v>Gestão da Marca SebraePG_Imagem junto aos Pequenos Negócios - Pontos (0 a 10) - ObterPB</v>
      </c>
      <c r="C481" s="9" t="s">
        <v>235</v>
      </c>
      <c r="D481" s="9" t="s">
        <v>475</v>
      </c>
      <c r="E481" s="9" t="s">
        <v>31</v>
      </c>
      <c r="F481" s="9" t="s">
        <v>420</v>
      </c>
      <c r="G481" s="28">
        <v>8.4</v>
      </c>
      <c r="H481" s="28">
        <v>8.6999999999999993</v>
      </c>
      <c r="I481" s="23" t="str">
        <f>IFERROR(VLOOKUP(A481,'INDICADORES CUBO AGIR'!$I$2:$L$23,4,0),"NÃO")</f>
        <v>SIM</v>
      </c>
      <c r="J481" s="9">
        <f>IFERROR(VLOOKUP(B481,'Valores Boletim'!$A$2:$G$7668,7,0),"-")</f>
        <v>8.7100000000000009</v>
      </c>
      <c r="K481" s="23" t="str">
        <f t="shared" si="23"/>
        <v>DIFERENTE</v>
      </c>
    </row>
    <row r="482" spans="1:11" x14ac:dyDescent="0.25">
      <c r="A482" s="9" t="str">
        <f t="shared" si="21"/>
        <v>PROGRAMA NACIONAL - Sebrae + ReceitasPG_Geração de Receita Própria - % - Obter</v>
      </c>
      <c r="B482" s="9" t="str">
        <f t="shared" si="22"/>
        <v>PROGRAMA NACIONAL - Sebrae + ReceitasPG_Geração de Receita Própria - % - ObterPB</v>
      </c>
      <c r="C482" s="9" t="s">
        <v>236</v>
      </c>
      <c r="D482" s="9" t="s">
        <v>41</v>
      </c>
      <c r="E482" s="9" t="s">
        <v>29</v>
      </c>
      <c r="F482" s="9" t="s">
        <v>420</v>
      </c>
      <c r="G482" s="28">
        <v>10</v>
      </c>
      <c r="H482" s="28">
        <v>20.3</v>
      </c>
      <c r="I482" s="23" t="str">
        <f>IFERROR(VLOOKUP(A482,'INDICADORES CUBO AGIR'!$I$2:$L$23,4,0),"NÃO")</f>
        <v>SIM</v>
      </c>
      <c r="J482" s="9">
        <f>IFERROR(VLOOKUP(B482,'Valores Boletim'!$A$2:$G$7668,7,0),"-")</f>
        <v>19.97</v>
      </c>
      <c r="K482" s="23" t="str">
        <f t="shared" si="23"/>
        <v>DIFERENTE</v>
      </c>
    </row>
    <row r="483" spans="1:11" x14ac:dyDescent="0.25">
      <c r="A483" s="9" t="str">
        <f t="shared" si="21"/>
        <v>PROGRAMA NACIONAL - Transformação OrganizacionalPG_Equipamentos de TI com vida útil exaurida - % - Obter</v>
      </c>
      <c r="B483" s="9" t="str">
        <f t="shared" si="22"/>
        <v>PROGRAMA NACIONAL - Transformação OrganizacionalPG_Equipamentos de TI com vida útil exaurida - % - ObterPB</v>
      </c>
      <c r="C483" s="9" t="s">
        <v>237</v>
      </c>
      <c r="D483" s="9" t="s">
        <v>73</v>
      </c>
      <c r="E483" s="9" t="s">
        <v>74</v>
      </c>
      <c r="F483" s="9" t="s">
        <v>420</v>
      </c>
      <c r="G483" s="28">
        <v>20</v>
      </c>
      <c r="H483" s="28">
        <v>0.98</v>
      </c>
      <c r="I483" s="23" t="str">
        <f>IFERROR(VLOOKUP(A483,'INDICADORES CUBO AGIR'!$I$2:$L$23,4,0),"NÃO")</f>
        <v>NÃO</v>
      </c>
      <c r="J483" s="9" t="str">
        <f>IFERROR(VLOOKUP(B483,'Valores Boletim'!$A$2:$G$7668,7,0),"-")</f>
        <v>-</v>
      </c>
      <c r="K483" s="23" t="str">
        <f t="shared" si="23"/>
        <v>-</v>
      </c>
    </row>
    <row r="484" spans="1:11" x14ac:dyDescent="0.25">
      <c r="A484" s="9" t="str">
        <f t="shared" si="21"/>
        <v>PROGRAMA NACIONAL - Transformação OrganizacionalPG_Incidentes de segurança tratados - % - Obter</v>
      </c>
      <c r="B484" s="9" t="str">
        <f t="shared" si="22"/>
        <v>PROGRAMA NACIONAL - Transformação OrganizacionalPG_Incidentes de segurança tratados - % - ObterPB</v>
      </c>
      <c r="C484" s="9" t="s">
        <v>237</v>
      </c>
      <c r="D484" s="9" t="s">
        <v>73</v>
      </c>
      <c r="E484" s="9" t="s">
        <v>75</v>
      </c>
      <c r="F484" s="9" t="s">
        <v>420</v>
      </c>
      <c r="G484" s="28">
        <v>90</v>
      </c>
      <c r="H484" s="28">
        <v>99</v>
      </c>
      <c r="I484" s="23" t="str">
        <f>IFERROR(VLOOKUP(A484,'INDICADORES CUBO AGIR'!$I$2:$L$23,4,0),"NÃO")</f>
        <v>NÃO</v>
      </c>
      <c r="J484" s="9" t="str">
        <f>IFERROR(VLOOKUP(B484,'Valores Boletim'!$A$2:$G$7668,7,0),"-")</f>
        <v>-</v>
      </c>
      <c r="K484" s="23" t="str">
        <f t="shared" si="23"/>
        <v>-</v>
      </c>
    </row>
    <row r="485" spans="1:11" x14ac:dyDescent="0.25">
      <c r="A485" s="9" t="str">
        <f t="shared" si="21"/>
        <v>PROGRAMA NACIONAL - Transformação OrganizacionalPG_Unidades do Sebrae com Office 365 implementado - % - Obter</v>
      </c>
      <c r="B485" s="9" t="str">
        <f t="shared" si="22"/>
        <v>PROGRAMA NACIONAL - Transformação OrganizacionalPG_Unidades do Sebrae com Office 365 implementado - % - ObterPB</v>
      </c>
      <c r="C485" s="9" t="s">
        <v>237</v>
      </c>
      <c r="D485" s="9" t="s">
        <v>73</v>
      </c>
      <c r="E485" s="9" t="s">
        <v>76</v>
      </c>
      <c r="F485" s="9" t="s">
        <v>420</v>
      </c>
      <c r="G485" s="28">
        <v>100</v>
      </c>
      <c r="H485" s="28">
        <v>100</v>
      </c>
      <c r="I485" s="23" t="str">
        <f>IFERROR(VLOOKUP(A485,'INDICADORES CUBO AGIR'!$I$2:$L$23,4,0),"NÃO")</f>
        <v>NÃO</v>
      </c>
      <c r="J485" s="9" t="str">
        <f>IFERROR(VLOOKUP(B485,'Valores Boletim'!$A$2:$G$7668,7,0),"-")</f>
        <v>-</v>
      </c>
      <c r="K485" s="23" t="str">
        <f t="shared" si="23"/>
        <v>-</v>
      </c>
    </row>
    <row r="486" spans="1:11" x14ac:dyDescent="0.25">
      <c r="A486" s="9" t="str">
        <f t="shared" si="21"/>
        <v>Educação EmpreendedoraPG_Atendimento a estudantes em soluções de Educação Empreendedora - Número - Obter</v>
      </c>
      <c r="B486" s="9" t="str">
        <f t="shared" si="22"/>
        <v>Educação EmpreendedoraPG_Atendimento a estudantes em soluções de Educação Empreendedora - Número - ObterPB</v>
      </c>
      <c r="C486" s="9" t="s">
        <v>238</v>
      </c>
      <c r="D486" s="9" t="s">
        <v>476</v>
      </c>
      <c r="E486" s="9" t="s">
        <v>32</v>
      </c>
      <c r="F486" s="9" t="s">
        <v>420</v>
      </c>
      <c r="G486" s="28">
        <v>10000</v>
      </c>
      <c r="H486" s="28">
        <v>61614</v>
      </c>
      <c r="I486" s="23" t="str">
        <f>IFERROR(VLOOKUP(A486,'INDICADORES CUBO AGIR'!$I$2:$L$23,4,0),"NÃO")</f>
        <v>SIM</v>
      </c>
      <c r="J486" s="9">
        <f>IFERROR(VLOOKUP(B486,'Valores Boletim'!$A$2:$G$7668,7,0),"-")</f>
        <v>61614</v>
      </c>
      <c r="K486" s="23" t="str">
        <f t="shared" si="23"/>
        <v>IGUAL</v>
      </c>
    </row>
    <row r="487" spans="1:11" x14ac:dyDescent="0.25">
      <c r="A487" s="9" t="str">
        <f t="shared" si="21"/>
        <v>Educação EmpreendedoraPG_Escolas com projeto Escola Empreendedora implementado - Número - Obter</v>
      </c>
      <c r="B487" s="9" t="str">
        <f t="shared" si="22"/>
        <v>Educação EmpreendedoraPG_Escolas com projeto Escola Empreendedora implementado - Número - ObterPB</v>
      </c>
      <c r="C487" s="9" t="s">
        <v>238</v>
      </c>
      <c r="D487" s="9" t="s">
        <v>476</v>
      </c>
      <c r="E487" s="9" t="s">
        <v>33</v>
      </c>
      <c r="F487" s="9" t="s">
        <v>420</v>
      </c>
      <c r="G487" s="28">
        <v>5</v>
      </c>
      <c r="H487" s="28">
        <v>5</v>
      </c>
      <c r="I487" s="23" t="str">
        <f>IFERROR(VLOOKUP(A487,'INDICADORES CUBO AGIR'!$I$2:$L$23,4,0),"NÃO")</f>
        <v>NÃO</v>
      </c>
      <c r="J487" s="9" t="str">
        <f>IFERROR(VLOOKUP(B487,'Valores Boletim'!$A$2:$G$7668,7,0),"-")</f>
        <v>-</v>
      </c>
      <c r="K487" s="23" t="str">
        <f t="shared" si="23"/>
        <v>-</v>
      </c>
    </row>
    <row r="488" spans="1:11" x14ac:dyDescent="0.25">
      <c r="A488" s="9" t="str">
        <f t="shared" si="21"/>
        <v>Educação EmpreendedoraPG_Professores atendidos em soluções de Educação Empreendedora - professores - Obter</v>
      </c>
      <c r="B488" s="9" t="str">
        <f t="shared" si="22"/>
        <v>Educação EmpreendedoraPG_Professores atendidos em soluções de Educação Empreendedora - professores - ObterPB</v>
      </c>
      <c r="C488" s="9" t="s">
        <v>238</v>
      </c>
      <c r="D488" s="9" t="s">
        <v>476</v>
      </c>
      <c r="E488" s="9" t="s">
        <v>34</v>
      </c>
      <c r="F488" s="9" t="s">
        <v>420</v>
      </c>
      <c r="G488" s="28">
        <v>13300</v>
      </c>
      <c r="H488" s="28">
        <v>9344</v>
      </c>
      <c r="I488" s="23" t="str">
        <f>IFERROR(VLOOKUP(A488,'INDICADORES CUBO AGIR'!$I$2:$L$23,4,0),"NÃO")</f>
        <v>SIM</v>
      </c>
      <c r="J488" s="9">
        <f>IFERROR(VLOOKUP(B488,'Valores Boletim'!$A$2:$G$7668,7,0),"-")</f>
        <v>9344</v>
      </c>
      <c r="K488" s="23" t="str">
        <f t="shared" si="23"/>
        <v>IGUAL</v>
      </c>
    </row>
    <row r="489" spans="1:11" x14ac:dyDescent="0.25">
      <c r="A489" s="9" t="str">
        <f t="shared" si="21"/>
        <v>Educação EmpreendedoraPG_Recomendação (NPS) - Professores - pontos - Obter</v>
      </c>
      <c r="B489" s="9" t="str">
        <f t="shared" si="22"/>
        <v>Educação EmpreendedoraPG_Recomendação (NPS) - Professores - pontos - ObterPB</v>
      </c>
      <c r="C489" s="9" t="s">
        <v>238</v>
      </c>
      <c r="D489" s="9" t="s">
        <v>476</v>
      </c>
      <c r="E489" s="9" t="s">
        <v>35</v>
      </c>
      <c r="F489" s="9" t="s">
        <v>420</v>
      </c>
      <c r="G489" s="28">
        <v>80</v>
      </c>
      <c r="H489" s="28">
        <v>79</v>
      </c>
      <c r="I489" s="23" t="str">
        <f>IFERROR(VLOOKUP(A489,'INDICADORES CUBO AGIR'!$I$2:$L$23,4,0),"NÃO")</f>
        <v>SIM</v>
      </c>
      <c r="J489" s="9">
        <f>IFERROR(VLOOKUP(B489,'Valores Boletim'!$A$2:$G$7668,7,0),"-")</f>
        <v>78.8</v>
      </c>
      <c r="K489" s="23" t="str">
        <f t="shared" si="23"/>
        <v>DIFERENTE</v>
      </c>
    </row>
    <row r="490" spans="1:11" x14ac:dyDescent="0.25">
      <c r="A490" s="9" t="str">
        <f t="shared" si="21"/>
        <v>PROGRAMA NACIONAL - Transformação DigitalPG_Clientes atendidos por serviços digitais - Número - Obter</v>
      </c>
      <c r="B490" s="9" t="str">
        <f t="shared" si="22"/>
        <v>PROGRAMA NACIONAL - Transformação DigitalPG_Clientes atendidos por serviços digitais - Número - ObterPB</v>
      </c>
      <c r="C490" s="9" t="s">
        <v>239</v>
      </c>
      <c r="D490" s="9" t="s">
        <v>51</v>
      </c>
      <c r="E490" s="9" t="s">
        <v>19</v>
      </c>
      <c r="F490" s="9" t="s">
        <v>420</v>
      </c>
      <c r="G490" s="28">
        <v>61500</v>
      </c>
      <c r="H490" s="28">
        <v>79970</v>
      </c>
      <c r="I490" s="23" t="str">
        <f>IFERROR(VLOOKUP(A490,'INDICADORES CUBO AGIR'!$I$2:$L$23,4,0),"NÃO")</f>
        <v>NÃO</v>
      </c>
      <c r="J490" s="9" t="str">
        <f>IFERROR(VLOOKUP(B490,'Valores Boletim'!$A$2:$G$7668,7,0),"-")</f>
        <v>-</v>
      </c>
      <c r="K490" s="23" t="str">
        <f t="shared" si="23"/>
        <v>-</v>
      </c>
    </row>
    <row r="491" spans="1:11" x14ac:dyDescent="0.25">
      <c r="A491" s="9" t="str">
        <f t="shared" si="21"/>
        <v>PROGRAMA NACIONAL - Transformação DigitalPG_Downloads do aplicativo Sebrae - Número - Obter</v>
      </c>
      <c r="B491" s="9" t="str">
        <f t="shared" si="22"/>
        <v>PROGRAMA NACIONAL - Transformação DigitalPG_Downloads do aplicativo Sebrae - Número - ObterPB</v>
      </c>
      <c r="C491" s="9" t="s">
        <v>239</v>
      </c>
      <c r="D491" s="9" t="s">
        <v>51</v>
      </c>
      <c r="E491" s="9" t="s">
        <v>52</v>
      </c>
      <c r="F491" s="9" t="s">
        <v>420</v>
      </c>
      <c r="G491" s="28">
        <v>14000</v>
      </c>
      <c r="H491" s="28">
        <v>19737</v>
      </c>
      <c r="I491" s="23" t="str">
        <f>IFERROR(VLOOKUP(A491,'INDICADORES CUBO AGIR'!$I$2:$L$23,4,0),"NÃO")</f>
        <v>SIM</v>
      </c>
      <c r="J491" s="9">
        <f>IFERROR(VLOOKUP(B491,'Valores Boletim'!$A$2:$G$7668,7,0),"-")</f>
        <v>19737</v>
      </c>
      <c r="K491" s="23" t="str">
        <f t="shared" si="23"/>
        <v>IGUAL</v>
      </c>
    </row>
    <row r="492" spans="1:11" x14ac:dyDescent="0.25">
      <c r="A492" s="9" t="str">
        <f t="shared" si="21"/>
        <v>PROGRAMA NACIONAL - Transformação DigitalPG_Índice de Maturidade Digital do Sistema Sebrae - Pontos (1 a 5) - Obter</v>
      </c>
      <c r="B492" s="9" t="str">
        <f t="shared" si="22"/>
        <v>PROGRAMA NACIONAL - Transformação DigitalPG_Índice de Maturidade Digital do Sistema Sebrae - Pontos (1 a 5) - ObterPB</v>
      </c>
      <c r="C492" s="9" t="s">
        <v>239</v>
      </c>
      <c r="D492" s="9" t="s">
        <v>51</v>
      </c>
      <c r="E492" s="9" t="s">
        <v>53</v>
      </c>
      <c r="F492" s="9" t="s">
        <v>420</v>
      </c>
      <c r="G492" s="28">
        <v>2.5</v>
      </c>
      <c r="H492" s="28">
        <v>3.21</v>
      </c>
      <c r="I492" s="23" t="str">
        <f>IFERROR(VLOOKUP(A492,'INDICADORES CUBO AGIR'!$I$2:$L$23,4,0),"NÃO")</f>
        <v>SIM</v>
      </c>
      <c r="J492" s="9">
        <f>IFERROR(VLOOKUP(B492,'Valores Boletim'!$A$2:$G$7668,7,0),"-")</f>
        <v>3.21</v>
      </c>
      <c r="K492" s="23" t="str">
        <f t="shared" si="23"/>
        <v>IGUAL</v>
      </c>
    </row>
    <row r="493" spans="1:11" x14ac:dyDescent="0.25">
      <c r="A493" s="9" t="str">
        <f t="shared" si="21"/>
        <v>Ambiente de NegóciosPG_Município com presença continuada de técnico residente do Sebrae na microrregião. - Número - Obter</v>
      </c>
      <c r="B493" s="9" t="str">
        <f t="shared" si="22"/>
        <v>Ambiente de NegóciosPG_Município com presença continuada de técnico residente do Sebrae na microrregião. - Número - ObterPE</v>
      </c>
      <c r="C493" s="9" t="s">
        <v>240</v>
      </c>
      <c r="D493" s="9" t="s">
        <v>473</v>
      </c>
      <c r="E493" s="9" t="s">
        <v>14</v>
      </c>
      <c r="F493" s="9" t="s">
        <v>421</v>
      </c>
      <c r="G493" s="28">
        <v>55</v>
      </c>
      <c r="H493" s="28">
        <v>81</v>
      </c>
      <c r="I493" s="23" t="str">
        <f>IFERROR(VLOOKUP(A493,'INDICADORES CUBO AGIR'!$I$2:$L$23,4,0),"NÃO")</f>
        <v>NÃO</v>
      </c>
      <c r="J493" s="9" t="str">
        <f>IFERROR(VLOOKUP(B493,'Valores Boletim'!$A$2:$G$7668,7,0),"-")</f>
        <v>-</v>
      </c>
      <c r="K493" s="23" t="str">
        <f t="shared" si="23"/>
        <v>-</v>
      </c>
    </row>
    <row r="494" spans="1:11" x14ac:dyDescent="0.25">
      <c r="A494" s="9" t="str">
        <f t="shared" si="21"/>
        <v>Ambiente de NegóciosPG_Municípios com conjunto de políticas públicas para melhoria do ambiente de negócios implementado - Número - Obter</v>
      </c>
      <c r="B494" s="9" t="str">
        <f t="shared" si="22"/>
        <v>Ambiente de NegóciosPG_Municípios com conjunto de políticas públicas para melhoria do ambiente de negócios implementado - Número - ObterPE</v>
      </c>
      <c r="C494" s="9" t="s">
        <v>240</v>
      </c>
      <c r="D494" s="9" t="s">
        <v>473</v>
      </c>
      <c r="E494" s="9" t="s">
        <v>15</v>
      </c>
      <c r="F494" s="9" t="s">
        <v>421</v>
      </c>
      <c r="G494" s="28">
        <v>14</v>
      </c>
      <c r="H494" s="28">
        <v>14</v>
      </c>
      <c r="I494" s="23" t="str">
        <f>IFERROR(VLOOKUP(A494,'INDICADORES CUBO AGIR'!$I$2:$L$23,4,0),"NÃO")</f>
        <v>NÃO</v>
      </c>
      <c r="J494" s="9" t="str">
        <f>IFERROR(VLOOKUP(B494,'Valores Boletim'!$A$2:$G$7668,7,0),"-")</f>
        <v>-</v>
      </c>
      <c r="K494" s="23" t="str">
        <f t="shared" si="23"/>
        <v>-</v>
      </c>
    </row>
    <row r="495" spans="1:11" x14ac:dyDescent="0.25">
      <c r="A495" s="9" t="str">
        <f t="shared" si="21"/>
        <v>Ambiente de NegóciosPG_Municípios com projetos de mobilização e articulação de lideranças implementados - Número - Obter</v>
      </c>
      <c r="B495" s="9" t="str">
        <f t="shared" si="22"/>
        <v>Ambiente de NegóciosPG_Municípios com projetos de mobilização e articulação de lideranças implementados - Número - ObterPE</v>
      </c>
      <c r="C495" s="9" t="s">
        <v>240</v>
      </c>
      <c r="D495" s="9" t="s">
        <v>473</v>
      </c>
      <c r="E495" s="9" t="s">
        <v>16</v>
      </c>
      <c r="F495" s="9" t="s">
        <v>421</v>
      </c>
      <c r="G495" s="28">
        <v>28</v>
      </c>
      <c r="H495" s="28">
        <v>51</v>
      </c>
      <c r="I495" s="23" t="str">
        <f>IFERROR(VLOOKUP(A495,'INDICADORES CUBO AGIR'!$I$2:$L$23,4,0),"NÃO")</f>
        <v>NÃO</v>
      </c>
      <c r="J495" s="9" t="str">
        <f>IFERROR(VLOOKUP(B495,'Valores Boletim'!$A$2:$G$7668,7,0),"-")</f>
        <v>-</v>
      </c>
      <c r="K495" s="23" t="str">
        <f t="shared" si="23"/>
        <v>-</v>
      </c>
    </row>
    <row r="496" spans="1:11" x14ac:dyDescent="0.25">
      <c r="A496" s="9" t="str">
        <f t="shared" si="21"/>
        <v>Ambiente de NegóciosPG_Tempo de abertura de empresas - horas - Obter</v>
      </c>
      <c r="B496" s="9" t="str">
        <f t="shared" si="22"/>
        <v>Ambiente de NegóciosPG_Tempo de abertura de empresas - horas - ObterPE</v>
      </c>
      <c r="C496" s="9" t="s">
        <v>240</v>
      </c>
      <c r="D496" s="9" t="s">
        <v>473</v>
      </c>
      <c r="E496" s="9" t="s">
        <v>17</v>
      </c>
      <c r="F496" s="9" t="s">
        <v>421</v>
      </c>
      <c r="G496" s="28">
        <v>48</v>
      </c>
      <c r="H496" s="28">
        <v>30</v>
      </c>
      <c r="I496" s="23" t="str">
        <f>IFERROR(VLOOKUP(A496,'INDICADORES CUBO AGIR'!$I$2:$L$23,4,0),"NÃO")</f>
        <v>SIM</v>
      </c>
      <c r="J496" s="9">
        <f>IFERROR(VLOOKUP(B496,'Valores Boletim'!$A$2:$G$7668,7,0),"-")</f>
        <v>29.57</v>
      </c>
      <c r="K496" s="23" t="str">
        <f t="shared" si="23"/>
        <v>DIFERENTE</v>
      </c>
    </row>
    <row r="497" spans="1:11" x14ac:dyDescent="0.25">
      <c r="A497" s="9" t="str">
        <f t="shared" si="21"/>
        <v>Gestão Estratégica de PessoasPG_Diagnóstico de Maturidade dos processos de gestão de pessoas - pontos - Obter</v>
      </c>
      <c r="B497" s="9" t="str">
        <f t="shared" si="22"/>
        <v>Gestão Estratégica de PessoasPG_Diagnóstico de Maturidade dos processos de gestão de pessoas - pontos - ObterPE</v>
      </c>
      <c r="C497" s="9" t="s">
        <v>241</v>
      </c>
      <c r="D497" s="9" t="s">
        <v>470</v>
      </c>
      <c r="E497" s="9" t="s">
        <v>67</v>
      </c>
      <c r="F497" s="9" t="s">
        <v>421</v>
      </c>
      <c r="G497" s="28">
        <v>4.2</v>
      </c>
      <c r="H497" s="28">
        <v>3.79</v>
      </c>
      <c r="I497" s="23" t="str">
        <f>IFERROR(VLOOKUP(A497,'INDICADORES CUBO AGIR'!$I$2:$L$23,4,0),"NÃO")</f>
        <v>SIM</v>
      </c>
      <c r="J497" s="9">
        <f>IFERROR(VLOOKUP(B497,'Valores Boletim'!$A$2:$G$7668,7,0),"-")</f>
        <v>3.79</v>
      </c>
      <c r="K497" s="23" t="str">
        <f t="shared" si="23"/>
        <v>IGUAL</v>
      </c>
    </row>
    <row r="498" spans="1:11" x14ac:dyDescent="0.25">
      <c r="A498" s="9" t="str">
        <f t="shared" si="21"/>
        <v>Gestão Estratégica de PessoasPG_Grau de implementação do SGP 9.0 no Sistema Sebrae - % - Obter</v>
      </c>
      <c r="B498" s="9" t="str">
        <f t="shared" si="22"/>
        <v>Gestão Estratégica de PessoasPG_Grau de implementação do SGP 9.0 no Sistema Sebrae - % - ObterPE</v>
      </c>
      <c r="C498" s="9" t="s">
        <v>241</v>
      </c>
      <c r="D498" s="9" t="s">
        <v>470</v>
      </c>
      <c r="E498" s="9" t="s">
        <v>68</v>
      </c>
      <c r="F498" s="9" t="s">
        <v>421</v>
      </c>
      <c r="G498" s="28">
        <v>100</v>
      </c>
      <c r="H498" s="28">
        <v>78</v>
      </c>
      <c r="I498" s="23" t="str">
        <f>IFERROR(VLOOKUP(A498,'INDICADORES CUBO AGIR'!$I$2:$L$23,4,0),"NÃO")</f>
        <v>NÃO</v>
      </c>
      <c r="J498" s="9" t="str">
        <f>IFERROR(VLOOKUP(B498,'Valores Boletim'!$A$2:$G$7668,7,0),"-")</f>
        <v>-</v>
      </c>
      <c r="K498" s="23" t="str">
        <f t="shared" si="23"/>
        <v>-</v>
      </c>
    </row>
    <row r="499" spans="1:11" x14ac:dyDescent="0.25">
      <c r="A499" s="9" t="str">
        <f t="shared" si="21"/>
        <v>Brasil + InovadorPG_Inovação e Modernização - % - Obter</v>
      </c>
      <c r="B499" s="9" t="str">
        <f t="shared" si="22"/>
        <v>Brasil + InovadorPG_Inovação e Modernização - % - ObterPE</v>
      </c>
      <c r="C499" s="9" t="s">
        <v>242</v>
      </c>
      <c r="D499" s="9" t="s">
        <v>472</v>
      </c>
      <c r="E499" s="9" t="s">
        <v>23</v>
      </c>
      <c r="F499" s="9" t="s">
        <v>421</v>
      </c>
      <c r="G499" s="28">
        <v>70</v>
      </c>
      <c r="H499" s="28">
        <v>0</v>
      </c>
      <c r="I499" s="23" t="str">
        <f>IFERROR(VLOOKUP(A499,'INDICADORES CUBO AGIR'!$I$2:$L$23,4,0),"NÃO")</f>
        <v>NÃO</v>
      </c>
      <c r="J499" s="9" t="str">
        <f>IFERROR(VLOOKUP(B499,'Valores Boletim'!$A$2:$G$7668,7,0),"-")</f>
        <v>-</v>
      </c>
      <c r="K499" s="23" t="str">
        <f t="shared" si="23"/>
        <v>-</v>
      </c>
    </row>
    <row r="500" spans="1:11" x14ac:dyDescent="0.25">
      <c r="A500" s="9" t="str">
        <f t="shared" si="21"/>
        <v>Brasil + InovadorPG_Municípios com ecossistemas de inovação mapeados - Número - Obter</v>
      </c>
      <c r="B500" s="9" t="str">
        <f t="shared" si="22"/>
        <v>Brasil + InovadorPG_Municípios com ecossistemas de inovação mapeados - Número - ObterPE</v>
      </c>
      <c r="C500" s="9" t="s">
        <v>242</v>
      </c>
      <c r="D500" s="9" t="s">
        <v>472</v>
      </c>
      <c r="E500" s="9" t="s">
        <v>24</v>
      </c>
      <c r="F500" s="9" t="s">
        <v>421</v>
      </c>
      <c r="G500" s="28">
        <v>2</v>
      </c>
      <c r="H500" s="28">
        <v>9</v>
      </c>
      <c r="I500" s="23" t="str">
        <f>IFERROR(VLOOKUP(A500,'INDICADORES CUBO AGIR'!$I$2:$L$23,4,0),"NÃO")</f>
        <v>NÃO</v>
      </c>
      <c r="J500" s="9" t="str">
        <f>IFERROR(VLOOKUP(B500,'Valores Boletim'!$A$2:$G$7668,7,0),"-")</f>
        <v>-</v>
      </c>
      <c r="K500" s="23" t="str">
        <f t="shared" si="23"/>
        <v>-</v>
      </c>
    </row>
    <row r="501" spans="1:11" x14ac:dyDescent="0.25">
      <c r="A501" s="9" t="str">
        <f t="shared" si="21"/>
        <v>Brasil + InovadorPG_Pequenos Negócios atendidos com solução de Inovação - Número - Obter</v>
      </c>
      <c r="B501" s="9" t="str">
        <f t="shared" si="22"/>
        <v>Brasil + InovadorPG_Pequenos Negócios atendidos com solução de Inovação - Número - ObterPE</v>
      </c>
      <c r="C501" s="9" t="s">
        <v>242</v>
      </c>
      <c r="D501" s="9" t="s">
        <v>472</v>
      </c>
      <c r="E501" s="9" t="s">
        <v>25</v>
      </c>
      <c r="F501" s="9" t="s">
        <v>421</v>
      </c>
      <c r="G501" s="28">
        <v>16500</v>
      </c>
      <c r="H501" s="28">
        <v>18142</v>
      </c>
      <c r="I501" s="23" t="str">
        <f>IFERROR(VLOOKUP(A501,'INDICADORES CUBO AGIR'!$I$2:$L$23,4,0),"NÃO")</f>
        <v>SIM</v>
      </c>
      <c r="J501" s="9">
        <f>IFERROR(VLOOKUP(B501,'Valores Boletim'!$A$2:$G$7668,7,0),"-")</f>
        <v>18142</v>
      </c>
      <c r="K501" s="23" t="str">
        <f t="shared" si="23"/>
        <v>IGUAL</v>
      </c>
    </row>
    <row r="502" spans="1:11" x14ac:dyDescent="0.25">
      <c r="A502" s="9" t="str">
        <f t="shared" si="21"/>
        <v>Cliente em FocoPG_Atendimento por cliente - Número - Obter</v>
      </c>
      <c r="B502" s="9" t="str">
        <f t="shared" si="22"/>
        <v>Cliente em FocoPG_Atendimento por cliente - Número - ObterPE</v>
      </c>
      <c r="C502" s="9" t="s">
        <v>243</v>
      </c>
      <c r="D502" s="9" t="s">
        <v>471</v>
      </c>
      <c r="E502" s="9" t="s">
        <v>18</v>
      </c>
      <c r="F502" s="9" t="s">
        <v>421</v>
      </c>
      <c r="G502" s="28">
        <v>2</v>
      </c>
      <c r="H502" s="28">
        <v>2.11</v>
      </c>
      <c r="I502" s="23" t="str">
        <f>IFERROR(VLOOKUP(A502,'INDICADORES CUBO AGIR'!$I$2:$L$23,4,0),"NÃO")</f>
        <v>SIM</v>
      </c>
      <c r="J502" s="9">
        <f>IFERROR(VLOOKUP(B502,'Valores Boletim'!$A$2:$G$7668,7,0),"-")</f>
        <v>2.4678270859999998</v>
      </c>
      <c r="K502" s="23" t="str">
        <f t="shared" si="23"/>
        <v>DIFERENTE</v>
      </c>
    </row>
    <row r="503" spans="1:11" x14ac:dyDescent="0.25">
      <c r="A503" s="9" t="str">
        <f t="shared" si="21"/>
        <v>Cliente em FocoPG_Clientes atendidos por serviços digitais - Número - Obter</v>
      </c>
      <c r="B503" s="9" t="str">
        <f t="shared" si="22"/>
        <v>Cliente em FocoPG_Clientes atendidos por serviços digitais - Número - ObterPE</v>
      </c>
      <c r="C503" s="9" t="s">
        <v>243</v>
      </c>
      <c r="D503" s="9" t="s">
        <v>471</v>
      </c>
      <c r="E503" s="9" t="s">
        <v>19</v>
      </c>
      <c r="F503" s="9" t="s">
        <v>421</v>
      </c>
      <c r="G503" s="28">
        <v>110000</v>
      </c>
      <c r="H503" s="28">
        <v>148390</v>
      </c>
      <c r="I503" s="23" t="str">
        <f>IFERROR(VLOOKUP(A503,'INDICADORES CUBO AGIR'!$I$2:$L$23,4,0),"NÃO")</f>
        <v>SIM</v>
      </c>
      <c r="J503" s="9">
        <f>IFERROR(VLOOKUP(B503,'Valores Boletim'!$A$2:$G$7668,7,0),"-")</f>
        <v>139597</v>
      </c>
      <c r="K503" s="23" t="str">
        <f t="shared" si="23"/>
        <v>DIFERENTE</v>
      </c>
    </row>
    <row r="504" spans="1:11" x14ac:dyDescent="0.25">
      <c r="A504" s="9" t="str">
        <f t="shared" si="21"/>
        <v>Cliente em FocoPG_Cobertura do Atendimento (microempresas e empresas de pequeno porte) - % - Obter</v>
      </c>
      <c r="B504" s="9" t="str">
        <f t="shared" si="22"/>
        <v>Cliente em FocoPG_Cobertura do Atendimento (microempresas e empresas de pequeno porte) - % - ObterPE</v>
      </c>
      <c r="C504" s="9" t="s">
        <v>243</v>
      </c>
      <c r="D504" s="9" t="s">
        <v>471</v>
      </c>
      <c r="E504" s="9" t="s">
        <v>20</v>
      </c>
      <c r="F504" s="9" t="s">
        <v>421</v>
      </c>
      <c r="G504" s="28">
        <v>23</v>
      </c>
      <c r="H504" s="28">
        <v>30.4</v>
      </c>
      <c r="I504" s="23" t="str">
        <f>IFERROR(VLOOKUP(A504,'INDICADORES CUBO AGIR'!$I$2:$L$23,4,0),"NÃO")</f>
        <v>SIM</v>
      </c>
      <c r="J504" s="9">
        <f>IFERROR(VLOOKUP(B504,'Valores Boletim'!$A$2:$G$7668,7,0),"-")</f>
        <v>29.270000000000003</v>
      </c>
      <c r="K504" s="23" t="str">
        <f t="shared" si="23"/>
        <v>DIFERENTE</v>
      </c>
    </row>
    <row r="505" spans="1:11" x14ac:dyDescent="0.25">
      <c r="A505" s="9" t="str">
        <f t="shared" si="21"/>
        <v>Cliente em FocoPG_Pequenos Negócios Atendidos - Número - Obter</v>
      </c>
      <c r="B505" s="9" t="str">
        <f t="shared" si="22"/>
        <v>Cliente em FocoPG_Pequenos Negócios Atendidos - Número - ObterPE</v>
      </c>
      <c r="C505" s="9" t="s">
        <v>243</v>
      </c>
      <c r="D505" s="9" t="s">
        <v>471</v>
      </c>
      <c r="E505" s="9" t="s">
        <v>21</v>
      </c>
      <c r="F505" s="9" t="s">
        <v>421</v>
      </c>
      <c r="G505" s="28">
        <v>167000</v>
      </c>
      <c r="H505" s="28">
        <v>175644</v>
      </c>
      <c r="I505" s="23" t="str">
        <f>IFERROR(VLOOKUP(A505,'INDICADORES CUBO AGIR'!$I$2:$L$23,4,0),"NÃO")</f>
        <v>SIM</v>
      </c>
      <c r="J505" s="9">
        <f>IFERROR(VLOOKUP(B505,'Valores Boletim'!$A$2:$G$7668,7,0),"-")</f>
        <v>171653</v>
      </c>
      <c r="K505" s="23" t="str">
        <f t="shared" si="23"/>
        <v>DIFERENTE</v>
      </c>
    </row>
    <row r="506" spans="1:11" x14ac:dyDescent="0.25">
      <c r="A506" s="9" t="str">
        <f t="shared" si="21"/>
        <v>Cliente em FocoPG_Recomendação (NPS) - pontos - Obter</v>
      </c>
      <c r="B506" s="9" t="str">
        <f t="shared" si="22"/>
        <v>Cliente em FocoPG_Recomendação (NPS) - pontos - ObterPE</v>
      </c>
      <c r="C506" s="9" t="s">
        <v>243</v>
      </c>
      <c r="D506" s="9" t="s">
        <v>471</v>
      </c>
      <c r="E506" s="9" t="s">
        <v>22</v>
      </c>
      <c r="F506" s="9" t="s">
        <v>421</v>
      </c>
      <c r="G506" s="28">
        <v>85</v>
      </c>
      <c r="H506" s="28">
        <v>82.84</v>
      </c>
      <c r="I506" s="23" t="str">
        <f>IFERROR(VLOOKUP(A506,'INDICADORES CUBO AGIR'!$I$2:$L$23,4,0),"NÃO")</f>
        <v>NÃO</v>
      </c>
      <c r="J506" s="9" t="str">
        <f>IFERROR(VLOOKUP(B506,'Valores Boletim'!$A$2:$G$7668,7,0),"-")</f>
        <v>-</v>
      </c>
      <c r="K506" s="23" t="str">
        <f t="shared" si="23"/>
        <v>-</v>
      </c>
    </row>
    <row r="507" spans="1:11" x14ac:dyDescent="0.25">
      <c r="A507" s="9" t="str">
        <f t="shared" si="21"/>
        <v>Brasil + CompetitivoPG_Produtividade do Trabalho - % - Aumentar</v>
      </c>
      <c r="B507" s="9" t="str">
        <f t="shared" si="22"/>
        <v>Brasil + CompetitivoPG_Produtividade do Trabalho - % - AumentarPE</v>
      </c>
      <c r="C507" s="9" t="s">
        <v>244</v>
      </c>
      <c r="D507" s="9" t="s">
        <v>478</v>
      </c>
      <c r="E507" s="9" t="s">
        <v>27</v>
      </c>
      <c r="F507" s="9" t="s">
        <v>421</v>
      </c>
      <c r="G507" s="28">
        <v>15</v>
      </c>
      <c r="H507" s="28">
        <v>20.2</v>
      </c>
      <c r="I507" s="23" t="str">
        <f>IFERROR(VLOOKUP(A507,'INDICADORES CUBO AGIR'!$I$2:$L$23,4,0),"NÃO")</f>
        <v>SIM</v>
      </c>
      <c r="J507" s="9">
        <f>IFERROR(VLOOKUP(B507,'Valores Boletim'!$A$2:$G$7668,7,0),"-")</f>
        <v>20.2</v>
      </c>
      <c r="K507" s="23" t="str">
        <f t="shared" si="23"/>
        <v>IGUAL</v>
      </c>
    </row>
    <row r="508" spans="1:11" x14ac:dyDescent="0.25">
      <c r="A508" s="9" t="str">
        <f t="shared" si="21"/>
        <v>Brasil + CompetitivoPG_Taxa de Alcance - Faturamento - % - Obter</v>
      </c>
      <c r="B508" s="9" t="str">
        <f t="shared" si="22"/>
        <v>Brasil + CompetitivoPG_Taxa de Alcance - Faturamento - % - ObterPE</v>
      </c>
      <c r="C508" s="9" t="s">
        <v>244</v>
      </c>
      <c r="D508" s="9" t="s">
        <v>478</v>
      </c>
      <c r="E508" s="9" t="s">
        <v>28</v>
      </c>
      <c r="F508" s="9" t="s">
        <v>421</v>
      </c>
      <c r="G508" s="28">
        <v>75</v>
      </c>
      <c r="H508" s="28">
        <v>75</v>
      </c>
      <c r="I508" s="23" t="str">
        <f>IFERROR(VLOOKUP(A508,'INDICADORES CUBO AGIR'!$I$2:$L$23,4,0),"NÃO")</f>
        <v>SIM</v>
      </c>
      <c r="J508" s="9">
        <f>IFERROR(VLOOKUP(B508,'Valores Boletim'!$A$2:$G$7668,7,0),"-")</f>
        <v>75</v>
      </c>
      <c r="K508" s="23" t="str">
        <f t="shared" si="23"/>
        <v>IGUAL</v>
      </c>
    </row>
    <row r="509" spans="1:11" x14ac:dyDescent="0.25">
      <c r="A509" s="9" t="str">
        <f t="shared" si="21"/>
        <v>Gestão da Marca SebraePG_Imagem junto à Sociedade - Pontos (0 a 10) - Obter</v>
      </c>
      <c r="B509" s="9" t="str">
        <f t="shared" si="22"/>
        <v>Gestão da Marca SebraePG_Imagem junto à Sociedade - Pontos (0 a 10) - ObterPE</v>
      </c>
      <c r="C509" s="9" t="s">
        <v>245</v>
      </c>
      <c r="D509" s="9" t="s">
        <v>475</v>
      </c>
      <c r="E509" s="9" t="s">
        <v>30</v>
      </c>
      <c r="F509" s="9" t="s">
        <v>421</v>
      </c>
      <c r="G509" s="28">
        <v>8.6999999999999993</v>
      </c>
      <c r="H509" s="28">
        <v>8.6999999999999993</v>
      </c>
      <c r="I509" s="23" t="str">
        <f>IFERROR(VLOOKUP(A509,'INDICADORES CUBO AGIR'!$I$2:$L$23,4,0),"NÃO")</f>
        <v>SIM</v>
      </c>
      <c r="J509" s="9">
        <f>IFERROR(VLOOKUP(B509,'Valores Boletim'!$A$2:$G$7668,7,0),"-")</f>
        <v>8.7100000000000009</v>
      </c>
      <c r="K509" s="23" t="str">
        <f t="shared" si="23"/>
        <v>DIFERENTE</v>
      </c>
    </row>
    <row r="510" spans="1:11" x14ac:dyDescent="0.25">
      <c r="A510" s="9" t="str">
        <f t="shared" si="21"/>
        <v>Gestão da Marca SebraePG_Imagem junto aos Pequenos Negócios - Pontos (0 a 10) - Obter</v>
      </c>
      <c r="B510" s="9" t="str">
        <f t="shared" si="22"/>
        <v>Gestão da Marca SebraePG_Imagem junto aos Pequenos Negócios - Pontos (0 a 10) - ObterPE</v>
      </c>
      <c r="C510" s="9" t="s">
        <v>245</v>
      </c>
      <c r="D510" s="9" t="s">
        <v>475</v>
      </c>
      <c r="E510" s="9" t="s">
        <v>31</v>
      </c>
      <c r="F510" s="9" t="s">
        <v>421</v>
      </c>
      <c r="G510" s="28">
        <v>8.9</v>
      </c>
      <c r="H510" s="28">
        <v>8.8000000000000007</v>
      </c>
      <c r="I510" s="23" t="str">
        <f>IFERROR(VLOOKUP(A510,'INDICADORES CUBO AGIR'!$I$2:$L$23,4,0),"NÃO")</f>
        <v>SIM</v>
      </c>
      <c r="J510" s="9">
        <f>IFERROR(VLOOKUP(B510,'Valores Boletim'!$A$2:$G$7668,7,0),"-")</f>
        <v>8.77</v>
      </c>
      <c r="K510" s="23" t="str">
        <f t="shared" si="23"/>
        <v>DIFERENTE</v>
      </c>
    </row>
    <row r="511" spans="1:11" x14ac:dyDescent="0.25">
      <c r="A511" s="9" t="str">
        <f t="shared" si="21"/>
        <v>Educação EmpreendedoraPG_Atendimento a estudantes em soluções de Educação Empreendedora - Número - Obter</v>
      </c>
      <c r="B511" s="9" t="str">
        <f t="shared" si="22"/>
        <v>Educação EmpreendedoraPG_Atendimento a estudantes em soluções de Educação Empreendedora - Número - ObterPE</v>
      </c>
      <c r="C511" s="9" t="s">
        <v>246</v>
      </c>
      <c r="D511" s="9" t="s">
        <v>476</v>
      </c>
      <c r="E511" s="9" t="s">
        <v>32</v>
      </c>
      <c r="F511" s="9" t="s">
        <v>421</v>
      </c>
      <c r="G511" s="28">
        <v>50000</v>
      </c>
      <c r="H511" s="28">
        <v>77056</v>
      </c>
      <c r="I511" s="23" t="str">
        <f>IFERROR(VLOOKUP(A511,'INDICADORES CUBO AGIR'!$I$2:$L$23,4,0),"NÃO")</f>
        <v>SIM</v>
      </c>
      <c r="J511" s="9">
        <f>IFERROR(VLOOKUP(B511,'Valores Boletim'!$A$2:$G$7668,7,0),"-")</f>
        <v>75597</v>
      </c>
      <c r="K511" s="23" t="str">
        <f t="shared" si="23"/>
        <v>DIFERENTE</v>
      </c>
    </row>
    <row r="512" spans="1:11" x14ac:dyDescent="0.25">
      <c r="A512" s="9" t="str">
        <f t="shared" si="21"/>
        <v>Educação EmpreendedoraPG_Escolas com projeto Escola Empreendedora implementado - Número - Obter</v>
      </c>
      <c r="B512" s="9" t="str">
        <f t="shared" si="22"/>
        <v>Educação EmpreendedoraPG_Escolas com projeto Escola Empreendedora implementado - Número - ObterPE</v>
      </c>
      <c r="C512" s="9" t="s">
        <v>246</v>
      </c>
      <c r="D512" s="9" t="s">
        <v>476</v>
      </c>
      <c r="E512" s="9" t="s">
        <v>33</v>
      </c>
      <c r="F512" s="9" t="s">
        <v>421</v>
      </c>
      <c r="G512" s="28">
        <v>5</v>
      </c>
      <c r="H512" s="28">
        <v>0</v>
      </c>
      <c r="I512" s="23" t="str">
        <f>IFERROR(VLOOKUP(A512,'INDICADORES CUBO AGIR'!$I$2:$L$23,4,0),"NÃO")</f>
        <v>NÃO</v>
      </c>
      <c r="J512" s="9" t="str">
        <f>IFERROR(VLOOKUP(B512,'Valores Boletim'!$A$2:$G$7668,7,0),"-")</f>
        <v>-</v>
      </c>
      <c r="K512" s="23" t="str">
        <f t="shared" si="23"/>
        <v>-</v>
      </c>
    </row>
    <row r="513" spans="1:11" x14ac:dyDescent="0.25">
      <c r="A513" s="9" t="str">
        <f t="shared" si="21"/>
        <v>Educação EmpreendedoraPG_Professores atendidos em soluções de Educação Empreendedora - professores - Obter</v>
      </c>
      <c r="B513" s="9" t="str">
        <f t="shared" si="22"/>
        <v>Educação EmpreendedoraPG_Professores atendidos em soluções de Educação Empreendedora - professores - ObterPE</v>
      </c>
      <c r="C513" s="9" t="s">
        <v>246</v>
      </c>
      <c r="D513" s="9" t="s">
        <v>476</v>
      </c>
      <c r="E513" s="9" t="s">
        <v>34</v>
      </c>
      <c r="F513" s="9" t="s">
        <v>421</v>
      </c>
      <c r="G513" s="28">
        <v>4000</v>
      </c>
      <c r="H513" s="28">
        <v>10460</v>
      </c>
      <c r="I513" s="23" t="str">
        <f>IFERROR(VLOOKUP(A513,'INDICADORES CUBO AGIR'!$I$2:$L$23,4,0),"NÃO")</f>
        <v>SIM</v>
      </c>
      <c r="J513" s="9">
        <f>IFERROR(VLOOKUP(B513,'Valores Boletim'!$A$2:$G$7668,7,0),"-")</f>
        <v>9454</v>
      </c>
      <c r="K513" s="23" t="str">
        <f t="shared" si="23"/>
        <v>DIFERENTE</v>
      </c>
    </row>
    <row r="514" spans="1:11" x14ac:dyDescent="0.25">
      <c r="A514" s="9" t="str">
        <f t="shared" si="21"/>
        <v>Educação EmpreendedoraPG_Recomendação (NPS) - Professores - pontos - Obter</v>
      </c>
      <c r="B514" s="9" t="str">
        <f t="shared" si="22"/>
        <v>Educação EmpreendedoraPG_Recomendação (NPS) - Professores - pontos - ObterPE</v>
      </c>
      <c r="C514" s="9" t="s">
        <v>246</v>
      </c>
      <c r="D514" s="9" t="s">
        <v>476</v>
      </c>
      <c r="E514" s="9" t="s">
        <v>35</v>
      </c>
      <c r="F514" s="9" t="s">
        <v>421</v>
      </c>
      <c r="G514" s="28">
        <v>80</v>
      </c>
      <c r="H514" s="28">
        <v>85.6</v>
      </c>
      <c r="I514" s="23" t="str">
        <f>IFERROR(VLOOKUP(A514,'INDICADORES CUBO AGIR'!$I$2:$L$23,4,0),"NÃO")</f>
        <v>SIM</v>
      </c>
      <c r="J514" s="9">
        <f>IFERROR(VLOOKUP(B514,'Valores Boletim'!$A$2:$G$7668,7,0),"-")</f>
        <v>85.6</v>
      </c>
      <c r="K514" s="23" t="str">
        <f t="shared" si="23"/>
        <v>IGUAL</v>
      </c>
    </row>
    <row r="515" spans="1:11" x14ac:dyDescent="0.25">
      <c r="A515" s="9" t="str">
        <f t="shared" si="21"/>
        <v>Inteligência de DadosPG_Índice Gartner de Data &amp; Analytics - Pontos (1 a 5) - Aumentar</v>
      </c>
      <c r="B515" s="9" t="str">
        <f t="shared" si="22"/>
        <v>Inteligência de DadosPG_Índice Gartner de Data &amp; Analytics - Pontos (1 a 5) - AumentarPE</v>
      </c>
      <c r="C515" s="9" t="s">
        <v>247</v>
      </c>
      <c r="D515" s="9" t="s">
        <v>479</v>
      </c>
      <c r="E515" s="9" t="s">
        <v>26</v>
      </c>
      <c r="F515" s="9" t="s">
        <v>421</v>
      </c>
      <c r="G515" s="28">
        <v>2.4</v>
      </c>
      <c r="H515" s="28">
        <v>2.52</v>
      </c>
      <c r="I515" s="23" t="str">
        <f>IFERROR(VLOOKUP(A515,'INDICADORES CUBO AGIR'!$I$2:$L$23,4,0),"NÃO")</f>
        <v>SIM</v>
      </c>
      <c r="J515" s="9">
        <f>IFERROR(VLOOKUP(B515,'Valores Boletim'!$A$2:$G$7668,7,0),"-")</f>
        <v>2.52</v>
      </c>
      <c r="K515" s="23" t="str">
        <f t="shared" si="23"/>
        <v>IGUAL</v>
      </c>
    </row>
    <row r="516" spans="1:11" x14ac:dyDescent="0.25">
      <c r="A516" s="9" t="str">
        <f t="shared" si="21"/>
        <v>PROGRAMA NACIONAL - Transformação DigitalPG_Clientes atendidos por serviços digitais - Número - Obter</v>
      </c>
      <c r="B516" s="9" t="str">
        <f t="shared" si="22"/>
        <v>PROGRAMA NACIONAL - Transformação DigitalPG_Clientes atendidos por serviços digitais - Número - ObterPE</v>
      </c>
      <c r="C516" s="9" t="s">
        <v>248</v>
      </c>
      <c r="D516" s="9" t="s">
        <v>51</v>
      </c>
      <c r="E516" s="9" t="s">
        <v>19</v>
      </c>
      <c r="F516" s="9" t="s">
        <v>421</v>
      </c>
      <c r="G516" s="28">
        <v>110000</v>
      </c>
      <c r="H516" s="28">
        <v>148390</v>
      </c>
      <c r="I516" s="23" t="str">
        <f>IFERROR(VLOOKUP(A516,'INDICADORES CUBO AGIR'!$I$2:$L$23,4,0),"NÃO")</f>
        <v>NÃO</v>
      </c>
      <c r="J516" s="9" t="str">
        <f>IFERROR(VLOOKUP(B516,'Valores Boletim'!$A$2:$G$7668,7,0),"-")</f>
        <v>-</v>
      </c>
      <c r="K516" s="23" t="str">
        <f t="shared" si="23"/>
        <v>-</v>
      </c>
    </row>
    <row r="517" spans="1:11" x14ac:dyDescent="0.25">
      <c r="A517" s="9" t="str">
        <f t="shared" si="21"/>
        <v>PROGRAMA NACIONAL - Transformação DigitalPG_Downloads do aplicativo Sebrae - Número - Obter</v>
      </c>
      <c r="B517" s="9" t="str">
        <f t="shared" si="22"/>
        <v>PROGRAMA NACIONAL - Transformação DigitalPG_Downloads do aplicativo Sebrae - Número - ObterPE</v>
      </c>
      <c r="C517" s="9" t="s">
        <v>248</v>
      </c>
      <c r="D517" s="9" t="s">
        <v>51</v>
      </c>
      <c r="E517" s="9" t="s">
        <v>52</v>
      </c>
      <c r="F517" s="9" t="s">
        <v>421</v>
      </c>
      <c r="G517" s="28">
        <v>100000</v>
      </c>
      <c r="H517" s="28">
        <v>106451</v>
      </c>
      <c r="I517" s="23" t="str">
        <f>IFERROR(VLOOKUP(A517,'INDICADORES CUBO AGIR'!$I$2:$L$23,4,0),"NÃO")</f>
        <v>SIM</v>
      </c>
      <c r="J517" s="9">
        <f>IFERROR(VLOOKUP(B517,'Valores Boletim'!$A$2:$G$7668,7,0),"-")</f>
        <v>106451</v>
      </c>
      <c r="K517" s="23" t="str">
        <f t="shared" si="23"/>
        <v>IGUAL</v>
      </c>
    </row>
    <row r="518" spans="1:11" x14ac:dyDescent="0.25">
      <c r="A518" s="9" t="str">
        <f t="shared" si="21"/>
        <v>PROGRAMA NACIONAL - Transformação DigitalPG_Índice de Maturidade Digital do Sistema Sebrae - Pontos (1 a 5) - Obter</v>
      </c>
      <c r="B518" s="9" t="str">
        <f t="shared" si="22"/>
        <v>PROGRAMA NACIONAL - Transformação DigitalPG_Índice de Maturidade Digital do Sistema Sebrae - Pontos (1 a 5) - ObterPE</v>
      </c>
      <c r="C518" s="9" t="s">
        <v>248</v>
      </c>
      <c r="D518" s="9" t="s">
        <v>51</v>
      </c>
      <c r="E518" s="9" t="s">
        <v>53</v>
      </c>
      <c r="F518" s="9" t="s">
        <v>421</v>
      </c>
      <c r="G518" s="28">
        <v>2.4</v>
      </c>
      <c r="H518" s="28">
        <v>3.27</v>
      </c>
      <c r="I518" s="23" t="str">
        <f>IFERROR(VLOOKUP(A518,'INDICADORES CUBO AGIR'!$I$2:$L$23,4,0),"NÃO")</f>
        <v>SIM</v>
      </c>
      <c r="J518" s="9">
        <f>IFERROR(VLOOKUP(B518,'Valores Boletim'!$A$2:$G$7668,7,0),"-")</f>
        <v>3.27</v>
      </c>
      <c r="K518" s="23" t="str">
        <f t="shared" si="23"/>
        <v>IGUAL</v>
      </c>
    </row>
    <row r="519" spans="1:11" x14ac:dyDescent="0.25">
      <c r="A519" s="9" t="str">
        <f t="shared" si="21"/>
        <v>Sebrae + FinançasEntregas de projetos - entregas - Obter</v>
      </c>
      <c r="B519" s="9" t="str">
        <f t="shared" si="22"/>
        <v>Sebrae + FinançasEntregas de projetos - entregas - ObterPE</v>
      </c>
      <c r="C519" s="9" t="s">
        <v>249</v>
      </c>
      <c r="D519" s="9" t="s">
        <v>477</v>
      </c>
      <c r="E519" s="9" t="s">
        <v>250</v>
      </c>
      <c r="F519" s="9" t="s">
        <v>421</v>
      </c>
      <c r="G519" s="28">
        <v>30</v>
      </c>
      <c r="H519" s="28">
        <v>30</v>
      </c>
      <c r="I519" s="23" t="str">
        <f>IFERROR(VLOOKUP(A519,'INDICADORES CUBO AGIR'!$I$2:$L$23,4,0),"NÃO")</f>
        <v>NÃO</v>
      </c>
      <c r="J519" s="9" t="str">
        <f>IFERROR(VLOOKUP(B519,'Valores Boletim'!$A$2:$G$7668,7,0),"-")</f>
        <v>-</v>
      </c>
      <c r="K519" s="23" t="str">
        <f t="shared" si="23"/>
        <v>-</v>
      </c>
    </row>
    <row r="520" spans="1:11" x14ac:dyDescent="0.25">
      <c r="A520" s="9" t="str">
        <f t="shared" si="21"/>
        <v>Sebrae + FinançasPG_Clientes com garantia do Fampe assistidos na fase pós-crédito - % - Obter</v>
      </c>
      <c r="B520" s="9" t="str">
        <f t="shared" si="22"/>
        <v>Sebrae + FinançasPG_Clientes com garantia do Fampe assistidos na fase pós-crédito - % - ObterPE</v>
      </c>
      <c r="C520" s="9" t="s">
        <v>249</v>
      </c>
      <c r="D520" s="9" t="s">
        <v>477</v>
      </c>
      <c r="E520" s="9" t="s">
        <v>71</v>
      </c>
      <c r="F520" s="9" t="s">
        <v>421</v>
      </c>
      <c r="G520" s="28">
        <v>58</v>
      </c>
      <c r="H520" s="28">
        <v>60.27</v>
      </c>
      <c r="I520" s="23" t="str">
        <f>IFERROR(VLOOKUP(A520,'INDICADORES CUBO AGIR'!$I$2:$L$23,4,0),"NÃO")</f>
        <v>SIM</v>
      </c>
      <c r="J520" s="9">
        <f>IFERROR(VLOOKUP(B520,'Valores Boletim'!$A$2:$G$7668,7,0),"-")</f>
        <v>60.27</v>
      </c>
      <c r="K520" s="23" t="str">
        <f t="shared" si="23"/>
        <v>IGUAL</v>
      </c>
    </row>
    <row r="521" spans="1:11" x14ac:dyDescent="0.25">
      <c r="A521" s="9" t="str">
        <f t="shared" si="21"/>
        <v>Sebrae + FinançasPG_Volume de Crédito Concedido com Garantia do FAMPE - % - Obter</v>
      </c>
      <c r="B521" s="9" t="str">
        <f t="shared" si="22"/>
        <v>Sebrae + FinançasPG_Volume de Crédito Concedido com Garantia do FAMPE - % - ObterPE</v>
      </c>
      <c r="C521" s="9" t="s">
        <v>249</v>
      </c>
      <c r="D521" s="9" t="s">
        <v>477</v>
      </c>
      <c r="E521" s="9" t="s">
        <v>180</v>
      </c>
      <c r="F521" s="9" t="s">
        <v>421</v>
      </c>
      <c r="G521" s="28">
        <v>0</v>
      </c>
      <c r="H521" s="28">
        <v>0</v>
      </c>
      <c r="I521" s="23" t="str">
        <f>IFERROR(VLOOKUP(A521,'INDICADORES CUBO AGIR'!$I$2:$L$23,4,0),"NÃO")</f>
        <v>SIM</v>
      </c>
      <c r="J521" s="9">
        <f>IFERROR(VLOOKUP(B521,'Valores Boletim'!$A$2:$G$7668,7,0),"-")</f>
        <v>0</v>
      </c>
      <c r="K521" s="23" t="str">
        <f t="shared" si="23"/>
        <v>IGUAL</v>
      </c>
    </row>
    <row r="522" spans="1:11" x14ac:dyDescent="0.25">
      <c r="A522" s="9" t="str">
        <f t="shared" si="21"/>
        <v>Cliente em FocoPG_Atendimento por cliente - Número - Obter</v>
      </c>
      <c r="B522" s="9" t="str">
        <f t="shared" si="22"/>
        <v>Cliente em FocoPG_Atendimento por cliente - Número - ObterPI</v>
      </c>
      <c r="C522" s="9" t="s">
        <v>251</v>
      </c>
      <c r="D522" s="9" t="s">
        <v>471</v>
      </c>
      <c r="E522" s="9" t="s">
        <v>18</v>
      </c>
      <c r="F522" s="9" t="s">
        <v>422</v>
      </c>
      <c r="G522" s="28">
        <v>2</v>
      </c>
      <c r="H522" s="28">
        <v>2.7</v>
      </c>
      <c r="I522" s="23" t="str">
        <f>IFERROR(VLOOKUP(A522,'INDICADORES CUBO AGIR'!$I$2:$L$23,4,0),"NÃO")</f>
        <v>SIM</v>
      </c>
      <c r="J522" s="9">
        <f>IFERROR(VLOOKUP(B522,'Valores Boletim'!$A$2:$G$7668,7,0),"-")</f>
        <v>2.7147738609999998</v>
      </c>
      <c r="K522" s="23" t="str">
        <f t="shared" si="23"/>
        <v>DIFERENTE</v>
      </c>
    </row>
    <row r="523" spans="1:11" x14ac:dyDescent="0.25">
      <c r="A523" s="9" t="str">
        <f t="shared" si="21"/>
        <v>Cliente em FocoPG_Clientes atendidos por serviços digitais - Número - Obter</v>
      </c>
      <c r="B523" s="9" t="str">
        <f t="shared" si="22"/>
        <v>Cliente em FocoPG_Clientes atendidos por serviços digitais - Número - ObterPI</v>
      </c>
      <c r="C523" s="9" t="s">
        <v>251</v>
      </c>
      <c r="D523" s="9" t="s">
        <v>471</v>
      </c>
      <c r="E523" s="9" t="s">
        <v>19</v>
      </c>
      <c r="F523" s="9" t="s">
        <v>422</v>
      </c>
      <c r="G523" s="28">
        <v>33700</v>
      </c>
      <c r="H523" s="28">
        <v>34594</v>
      </c>
      <c r="I523" s="23" t="str">
        <f>IFERROR(VLOOKUP(A523,'INDICADORES CUBO AGIR'!$I$2:$L$23,4,0),"NÃO")</f>
        <v>SIM</v>
      </c>
      <c r="J523" s="9">
        <f>IFERROR(VLOOKUP(B523,'Valores Boletim'!$A$2:$G$7668,7,0),"-")</f>
        <v>34594</v>
      </c>
      <c r="K523" s="23" t="str">
        <f t="shared" si="23"/>
        <v>IGUAL</v>
      </c>
    </row>
    <row r="524" spans="1:11" x14ac:dyDescent="0.25">
      <c r="A524" s="9" t="str">
        <f t="shared" si="21"/>
        <v>Cliente em FocoPG_Cobertura do Atendimento (microempresas e empresas de pequeno porte) - % - Obter</v>
      </c>
      <c r="B524" s="9" t="str">
        <f t="shared" si="22"/>
        <v>Cliente em FocoPG_Cobertura do Atendimento (microempresas e empresas de pequeno porte) - % - ObterPI</v>
      </c>
      <c r="C524" s="9" t="s">
        <v>251</v>
      </c>
      <c r="D524" s="9" t="s">
        <v>471</v>
      </c>
      <c r="E524" s="9" t="s">
        <v>20</v>
      </c>
      <c r="F524" s="9" t="s">
        <v>422</v>
      </c>
      <c r="G524" s="28">
        <v>23</v>
      </c>
      <c r="H524" s="28">
        <v>18.7</v>
      </c>
      <c r="I524" s="23" t="str">
        <f>IFERROR(VLOOKUP(A524,'INDICADORES CUBO AGIR'!$I$2:$L$23,4,0),"NÃO")</f>
        <v>SIM</v>
      </c>
      <c r="J524" s="9">
        <f>IFERROR(VLOOKUP(B524,'Valores Boletim'!$A$2:$G$7668,7,0),"-")</f>
        <v>18.73</v>
      </c>
      <c r="K524" s="23" t="str">
        <f t="shared" si="23"/>
        <v>DIFERENTE</v>
      </c>
    </row>
    <row r="525" spans="1:11" x14ac:dyDescent="0.25">
      <c r="A525" s="9" t="str">
        <f t="shared" ref="A525:A588" si="24">CONCATENATE(D525,E525)</f>
        <v>Cliente em FocoPG_Pequenos Negócios Atendidos - Número - Obter</v>
      </c>
      <c r="B525" s="9" t="str">
        <f t="shared" ref="B525:B588" si="25">CONCATENATE(D525,E525,IF(F525="NA","SISTEMA SEBRAE",F525))</f>
        <v>Cliente em FocoPG_Pequenos Negócios Atendidos - Número - ObterPI</v>
      </c>
      <c r="C525" s="9" t="s">
        <v>251</v>
      </c>
      <c r="D525" s="9" t="s">
        <v>471</v>
      </c>
      <c r="E525" s="9" t="s">
        <v>21</v>
      </c>
      <c r="F525" s="9" t="s">
        <v>422</v>
      </c>
      <c r="G525" s="28">
        <v>34800</v>
      </c>
      <c r="H525" s="28">
        <v>32016</v>
      </c>
      <c r="I525" s="23" t="str">
        <f>IFERROR(VLOOKUP(A525,'INDICADORES CUBO AGIR'!$I$2:$L$23,4,0),"NÃO")</f>
        <v>SIM</v>
      </c>
      <c r="J525" s="9">
        <f>IFERROR(VLOOKUP(B525,'Valores Boletim'!$A$2:$G$7668,7,0),"-")</f>
        <v>32016</v>
      </c>
      <c r="K525" s="23" t="str">
        <f t="shared" ref="K525:K588" si="26">IF(I525="SIM",IF(J525=H525,"IGUAL","DIFERENTE"),"-")</f>
        <v>IGUAL</v>
      </c>
    </row>
    <row r="526" spans="1:11" x14ac:dyDescent="0.25">
      <c r="A526" s="9" t="str">
        <f t="shared" si="24"/>
        <v>Cliente em FocoPG_Recomendação (NPS) - pontos - Obter</v>
      </c>
      <c r="B526" s="9" t="str">
        <f t="shared" si="25"/>
        <v>Cliente em FocoPG_Recomendação (NPS) - pontos - ObterPI</v>
      </c>
      <c r="C526" s="9" t="s">
        <v>251</v>
      </c>
      <c r="D526" s="9" t="s">
        <v>471</v>
      </c>
      <c r="E526" s="9" t="s">
        <v>22</v>
      </c>
      <c r="F526" s="9" t="s">
        <v>422</v>
      </c>
      <c r="G526" s="28">
        <v>80</v>
      </c>
      <c r="H526" s="28">
        <v>86.53</v>
      </c>
      <c r="I526" s="23" t="str">
        <f>IFERROR(VLOOKUP(A526,'INDICADORES CUBO AGIR'!$I$2:$L$23,4,0),"NÃO")</f>
        <v>NÃO</v>
      </c>
      <c r="J526" s="9" t="str">
        <f>IFERROR(VLOOKUP(B526,'Valores Boletim'!$A$2:$G$7668,7,0),"-")</f>
        <v>-</v>
      </c>
      <c r="K526" s="23" t="str">
        <f t="shared" si="26"/>
        <v>-</v>
      </c>
    </row>
    <row r="527" spans="1:11" x14ac:dyDescent="0.25">
      <c r="A527" s="9" t="str">
        <f t="shared" si="24"/>
        <v>Ambiente de NegóciosPG_Município com presença continuada de técnico residente do Sebrae na microrregião. - Número - Obter</v>
      </c>
      <c r="B527" s="9" t="str">
        <f t="shared" si="25"/>
        <v>Ambiente de NegóciosPG_Município com presença continuada de técnico residente do Sebrae na microrregião. - Número - ObterPI</v>
      </c>
      <c r="C527" s="9" t="s">
        <v>252</v>
      </c>
      <c r="D527" s="9" t="s">
        <v>473</v>
      </c>
      <c r="E527" s="9" t="s">
        <v>14</v>
      </c>
      <c r="F527" s="9" t="s">
        <v>422</v>
      </c>
      <c r="G527" s="28">
        <v>19</v>
      </c>
      <c r="H527" s="28">
        <v>51</v>
      </c>
      <c r="I527" s="23" t="str">
        <f>IFERROR(VLOOKUP(A527,'INDICADORES CUBO AGIR'!$I$2:$L$23,4,0),"NÃO")</f>
        <v>NÃO</v>
      </c>
      <c r="J527" s="9" t="str">
        <f>IFERROR(VLOOKUP(B527,'Valores Boletim'!$A$2:$G$7668,7,0),"-")</f>
        <v>-</v>
      </c>
      <c r="K527" s="23" t="str">
        <f t="shared" si="26"/>
        <v>-</v>
      </c>
    </row>
    <row r="528" spans="1:11" x14ac:dyDescent="0.25">
      <c r="A528" s="9" t="str">
        <f t="shared" si="24"/>
        <v>Ambiente de NegóciosPG_Municípios com conjunto de políticas públicas para melhoria do ambiente de negócios implementado - Número - Obter</v>
      </c>
      <c r="B528" s="9" t="str">
        <f t="shared" si="25"/>
        <v>Ambiente de NegóciosPG_Municípios com conjunto de políticas públicas para melhoria do ambiente de negócios implementado - Número - ObterPI</v>
      </c>
      <c r="C528" s="9" t="s">
        <v>252</v>
      </c>
      <c r="D528" s="9" t="s">
        <v>473</v>
      </c>
      <c r="E528" s="9" t="s">
        <v>15</v>
      </c>
      <c r="F528" s="9" t="s">
        <v>422</v>
      </c>
      <c r="G528" s="28">
        <v>19</v>
      </c>
      <c r="H528" s="28">
        <v>20</v>
      </c>
      <c r="I528" s="23" t="str">
        <f>IFERROR(VLOOKUP(A528,'INDICADORES CUBO AGIR'!$I$2:$L$23,4,0),"NÃO")</f>
        <v>NÃO</v>
      </c>
      <c r="J528" s="9" t="str">
        <f>IFERROR(VLOOKUP(B528,'Valores Boletim'!$A$2:$G$7668,7,0),"-")</f>
        <v>-</v>
      </c>
      <c r="K528" s="23" t="str">
        <f t="shared" si="26"/>
        <v>-</v>
      </c>
    </row>
    <row r="529" spans="1:11" x14ac:dyDescent="0.25">
      <c r="A529" s="9" t="str">
        <f t="shared" si="24"/>
        <v>Ambiente de NegóciosPG_Municípios com projetos de mobilização e articulação de lideranças implementados - Número - Obter</v>
      </c>
      <c r="B529" s="9" t="str">
        <f t="shared" si="25"/>
        <v>Ambiente de NegóciosPG_Municípios com projetos de mobilização e articulação de lideranças implementados - Número - ObterPI</v>
      </c>
      <c r="C529" s="9" t="s">
        <v>252</v>
      </c>
      <c r="D529" s="9" t="s">
        <v>473</v>
      </c>
      <c r="E529" s="9" t="s">
        <v>16</v>
      </c>
      <c r="F529" s="9" t="s">
        <v>422</v>
      </c>
      <c r="G529" s="28">
        <v>7</v>
      </c>
      <c r="H529" s="28">
        <v>19</v>
      </c>
      <c r="I529" s="23" t="str">
        <f>IFERROR(VLOOKUP(A529,'INDICADORES CUBO AGIR'!$I$2:$L$23,4,0),"NÃO")</f>
        <v>NÃO</v>
      </c>
      <c r="J529" s="9" t="str">
        <f>IFERROR(VLOOKUP(B529,'Valores Boletim'!$A$2:$G$7668,7,0),"-")</f>
        <v>-</v>
      </c>
      <c r="K529" s="23" t="str">
        <f t="shared" si="26"/>
        <v>-</v>
      </c>
    </row>
    <row r="530" spans="1:11" x14ac:dyDescent="0.25">
      <c r="A530" s="9" t="str">
        <f t="shared" si="24"/>
        <v>Ambiente de NegóciosPG_Tempo de abertura de empresas - horas - Obter</v>
      </c>
      <c r="B530" s="9" t="str">
        <f t="shared" si="25"/>
        <v>Ambiente de NegóciosPG_Tempo de abertura de empresas - horas - ObterPI</v>
      </c>
      <c r="C530" s="9" t="s">
        <v>252</v>
      </c>
      <c r="D530" s="9" t="s">
        <v>473</v>
      </c>
      <c r="E530" s="9" t="s">
        <v>17</v>
      </c>
      <c r="F530" s="9" t="s">
        <v>422</v>
      </c>
      <c r="G530" s="28">
        <v>48</v>
      </c>
      <c r="H530" s="28">
        <v>40.950000000000003</v>
      </c>
      <c r="I530" s="23" t="str">
        <f>IFERROR(VLOOKUP(A530,'INDICADORES CUBO AGIR'!$I$2:$L$23,4,0),"NÃO")</f>
        <v>SIM</v>
      </c>
      <c r="J530" s="9">
        <f>IFERROR(VLOOKUP(B530,'Valores Boletim'!$A$2:$G$7668,7,0),"-")</f>
        <v>40.950000000000003</v>
      </c>
      <c r="K530" s="23" t="str">
        <f t="shared" si="26"/>
        <v>IGUAL</v>
      </c>
    </row>
    <row r="531" spans="1:11" x14ac:dyDescent="0.25">
      <c r="A531" s="9" t="str">
        <f t="shared" si="24"/>
        <v>Brasil + CompetitivoPG_Produtividade do Trabalho - % - Aumentar</v>
      </c>
      <c r="B531" s="9" t="str">
        <f t="shared" si="25"/>
        <v>Brasil + CompetitivoPG_Produtividade do Trabalho - % - AumentarPI</v>
      </c>
      <c r="C531" s="9" t="s">
        <v>253</v>
      </c>
      <c r="D531" s="9" t="s">
        <v>478</v>
      </c>
      <c r="E531" s="9" t="s">
        <v>27</v>
      </c>
      <c r="F531" s="9" t="s">
        <v>422</v>
      </c>
      <c r="G531" s="28">
        <v>10</v>
      </c>
      <c r="H531" s="28">
        <v>16.600000000000001</v>
      </c>
      <c r="I531" s="23" t="str">
        <f>IFERROR(VLOOKUP(A531,'INDICADORES CUBO AGIR'!$I$2:$L$23,4,0),"NÃO")</f>
        <v>SIM</v>
      </c>
      <c r="J531" s="9">
        <f>IFERROR(VLOOKUP(B531,'Valores Boletim'!$A$2:$G$7668,7,0),"-")</f>
        <v>16.600000000000001</v>
      </c>
      <c r="K531" s="23" t="str">
        <f t="shared" si="26"/>
        <v>IGUAL</v>
      </c>
    </row>
    <row r="532" spans="1:11" x14ac:dyDescent="0.25">
      <c r="A532" s="9" t="str">
        <f t="shared" si="24"/>
        <v>Brasil + CompetitivoPG_Taxa de Alcance - Faturamento - % - Obter</v>
      </c>
      <c r="B532" s="9" t="str">
        <f t="shared" si="25"/>
        <v>Brasil + CompetitivoPG_Taxa de Alcance - Faturamento - % - ObterPI</v>
      </c>
      <c r="C532" s="9" t="s">
        <v>253</v>
      </c>
      <c r="D532" s="9" t="s">
        <v>478</v>
      </c>
      <c r="E532" s="9" t="s">
        <v>28</v>
      </c>
      <c r="F532" s="9" t="s">
        <v>422</v>
      </c>
      <c r="G532" s="28">
        <v>79</v>
      </c>
      <c r="H532" s="28">
        <v>57</v>
      </c>
      <c r="I532" s="23" t="str">
        <f>IFERROR(VLOOKUP(A532,'INDICADORES CUBO AGIR'!$I$2:$L$23,4,0),"NÃO")</f>
        <v>SIM</v>
      </c>
      <c r="J532" s="9">
        <f>IFERROR(VLOOKUP(B532,'Valores Boletim'!$A$2:$G$7668,7,0),"-")</f>
        <v>57.1</v>
      </c>
      <c r="K532" s="23" t="str">
        <f t="shared" si="26"/>
        <v>DIFERENTE</v>
      </c>
    </row>
    <row r="533" spans="1:11" x14ac:dyDescent="0.25">
      <c r="A533" s="9" t="str">
        <f t="shared" si="24"/>
        <v>Gestão Estratégica de PessoasPG_Diagnóstico de Maturidade dos processos de gestão de pessoas - pontos - Obter</v>
      </c>
      <c r="B533" s="9" t="str">
        <f t="shared" si="25"/>
        <v>Gestão Estratégica de PessoasPG_Diagnóstico de Maturidade dos processos de gestão de pessoas - pontos - ObterPI</v>
      </c>
      <c r="C533" s="9" t="s">
        <v>254</v>
      </c>
      <c r="D533" s="9" t="s">
        <v>470</v>
      </c>
      <c r="E533" s="9" t="s">
        <v>67</v>
      </c>
      <c r="F533" s="9" t="s">
        <v>422</v>
      </c>
      <c r="G533" s="28">
        <v>3.9</v>
      </c>
      <c r="H533" s="28">
        <v>3.87</v>
      </c>
      <c r="I533" s="23" t="str">
        <f>IFERROR(VLOOKUP(A533,'INDICADORES CUBO AGIR'!$I$2:$L$23,4,0),"NÃO")</f>
        <v>SIM</v>
      </c>
      <c r="J533" s="9">
        <f>IFERROR(VLOOKUP(B533,'Valores Boletim'!$A$2:$G$7668,7,0),"-")</f>
        <v>3.87</v>
      </c>
      <c r="K533" s="23" t="str">
        <f t="shared" si="26"/>
        <v>IGUAL</v>
      </c>
    </row>
    <row r="534" spans="1:11" x14ac:dyDescent="0.25">
      <c r="A534" s="9" t="str">
        <f t="shared" si="24"/>
        <v>Gestão Estratégica de PessoasPG_Grau de implementação do SGP 9.0 no Sistema Sebrae - % - Obter</v>
      </c>
      <c r="B534" s="9" t="str">
        <f t="shared" si="25"/>
        <v>Gestão Estratégica de PessoasPG_Grau de implementação do SGP 9.0 no Sistema Sebrae - % - ObterPI</v>
      </c>
      <c r="C534" s="9" t="s">
        <v>254</v>
      </c>
      <c r="D534" s="9" t="s">
        <v>470</v>
      </c>
      <c r="E534" s="9" t="s">
        <v>68</v>
      </c>
      <c r="F534" s="9" t="s">
        <v>422</v>
      </c>
      <c r="G534" s="28">
        <v>100</v>
      </c>
      <c r="H534" s="28">
        <v>100</v>
      </c>
      <c r="I534" s="23" t="str">
        <f>IFERROR(VLOOKUP(A534,'INDICADORES CUBO AGIR'!$I$2:$L$23,4,0),"NÃO")</f>
        <v>NÃO</v>
      </c>
      <c r="J534" s="9" t="str">
        <f>IFERROR(VLOOKUP(B534,'Valores Boletim'!$A$2:$G$7668,7,0),"-")</f>
        <v>-</v>
      </c>
      <c r="K534" s="23" t="str">
        <f t="shared" si="26"/>
        <v>-</v>
      </c>
    </row>
    <row r="535" spans="1:11" x14ac:dyDescent="0.25">
      <c r="A535" s="9" t="str">
        <f t="shared" si="24"/>
        <v>Brasil + InovadorPG_Inovação e Modernização - % - Obter</v>
      </c>
      <c r="B535" s="9" t="str">
        <f t="shared" si="25"/>
        <v>Brasil + InovadorPG_Inovação e Modernização - % - ObterPI</v>
      </c>
      <c r="C535" s="9" t="s">
        <v>255</v>
      </c>
      <c r="D535" s="9" t="s">
        <v>472</v>
      </c>
      <c r="E535" s="9" t="s">
        <v>23</v>
      </c>
      <c r="F535" s="9" t="s">
        <v>422</v>
      </c>
      <c r="G535" s="28">
        <v>70</v>
      </c>
      <c r="H535" s="28">
        <v>0</v>
      </c>
      <c r="I535" s="23" t="str">
        <f>IFERROR(VLOOKUP(A535,'INDICADORES CUBO AGIR'!$I$2:$L$23,4,0),"NÃO")</f>
        <v>NÃO</v>
      </c>
      <c r="J535" s="9" t="str">
        <f>IFERROR(VLOOKUP(B535,'Valores Boletim'!$A$2:$G$7668,7,0),"-")</f>
        <v>-</v>
      </c>
      <c r="K535" s="23" t="str">
        <f t="shared" si="26"/>
        <v>-</v>
      </c>
    </row>
    <row r="536" spans="1:11" x14ac:dyDescent="0.25">
      <c r="A536" s="9" t="str">
        <f t="shared" si="24"/>
        <v>Brasil + InovadorPG_Municípios com ecossistemas de inovação mapeados - Número - Obter</v>
      </c>
      <c r="B536" s="9" t="str">
        <f t="shared" si="25"/>
        <v>Brasil + InovadorPG_Municípios com ecossistemas de inovação mapeados - Número - ObterPI</v>
      </c>
      <c r="C536" s="9" t="s">
        <v>255</v>
      </c>
      <c r="D536" s="9" t="s">
        <v>472</v>
      </c>
      <c r="E536" s="9" t="s">
        <v>24</v>
      </c>
      <c r="F536" s="9" t="s">
        <v>422</v>
      </c>
      <c r="G536" s="28">
        <v>5</v>
      </c>
      <c r="H536" s="28">
        <v>5</v>
      </c>
      <c r="I536" s="23" t="str">
        <f>IFERROR(VLOOKUP(A536,'INDICADORES CUBO AGIR'!$I$2:$L$23,4,0),"NÃO")</f>
        <v>NÃO</v>
      </c>
      <c r="J536" s="9" t="str">
        <f>IFERROR(VLOOKUP(B536,'Valores Boletim'!$A$2:$G$7668,7,0),"-")</f>
        <v>-</v>
      </c>
      <c r="K536" s="23" t="str">
        <f t="shared" si="26"/>
        <v>-</v>
      </c>
    </row>
    <row r="537" spans="1:11" x14ac:dyDescent="0.25">
      <c r="A537" s="9" t="str">
        <f t="shared" si="24"/>
        <v>Brasil + InovadorPG_Pequenos Negócios atendidos com solução de Inovação - Número - Obter</v>
      </c>
      <c r="B537" s="9" t="str">
        <f t="shared" si="25"/>
        <v>Brasil + InovadorPG_Pequenos Negócios atendidos com solução de Inovação - Número - ObterPI</v>
      </c>
      <c r="C537" s="9" t="s">
        <v>255</v>
      </c>
      <c r="D537" s="9" t="s">
        <v>472</v>
      </c>
      <c r="E537" s="9" t="s">
        <v>25</v>
      </c>
      <c r="F537" s="9" t="s">
        <v>422</v>
      </c>
      <c r="G537" s="28">
        <v>2420</v>
      </c>
      <c r="H537" s="28">
        <v>5019</v>
      </c>
      <c r="I537" s="23" t="str">
        <f>IFERROR(VLOOKUP(A537,'INDICADORES CUBO AGIR'!$I$2:$L$23,4,0),"NÃO")</f>
        <v>SIM</v>
      </c>
      <c r="J537" s="9">
        <f>IFERROR(VLOOKUP(B537,'Valores Boletim'!$A$2:$G$7668,7,0),"-")</f>
        <v>5019</v>
      </c>
      <c r="K537" s="23" t="str">
        <f t="shared" si="26"/>
        <v>IGUAL</v>
      </c>
    </row>
    <row r="538" spans="1:11" x14ac:dyDescent="0.25">
      <c r="A538" s="9" t="str">
        <f t="shared" si="24"/>
        <v>Gestão da Marca SebraePG_Imagem junto à Sociedade - Pontos (0 a 10) - Obter</v>
      </c>
      <c r="B538" s="9" t="str">
        <f t="shared" si="25"/>
        <v>Gestão da Marca SebraePG_Imagem junto à Sociedade - Pontos (0 a 10) - ObterPI</v>
      </c>
      <c r="C538" s="9" t="s">
        <v>256</v>
      </c>
      <c r="D538" s="9" t="s">
        <v>475</v>
      </c>
      <c r="E538" s="9" t="s">
        <v>30</v>
      </c>
      <c r="F538" s="9" t="s">
        <v>422</v>
      </c>
      <c r="G538" s="28">
        <v>8.1999999999999993</v>
      </c>
      <c r="H538" s="28">
        <v>8.4</v>
      </c>
      <c r="I538" s="23" t="str">
        <f>IFERROR(VLOOKUP(A538,'INDICADORES CUBO AGIR'!$I$2:$L$23,4,0),"NÃO")</f>
        <v>SIM</v>
      </c>
      <c r="J538" s="9">
        <f>IFERROR(VLOOKUP(B538,'Valores Boletim'!$A$2:$G$7668,7,0),"-")</f>
        <v>8.44</v>
      </c>
      <c r="K538" s="23" t="str">
        <f t="shared" si="26"/>
        <v>DIFERENTE</v>
      </c>
    </row>
    <row r="539" spans="1:11" x14ac:dyDescent="0.25">
      <c r="A539" s="9" t="str">
        <f t="shared" si="24"/>
        <v>Gestão da Marca SebraePG_Imagem junto aos Pequenos Negócios - Pontos (0 a 10) - Obter</v>
      </c>
      <c r="B539" s="9" t="str">
        <f t="shared" si="25"/>
        <v>Gestão da Marca SebraePG_Imagem junto aos Pequenos Negócios - Pontos (0 a 10) - ObterPI</v>
      </c>
      <c r="C539" s="9" t="s">
        <v>256</v>
      </c>
      <c r="D539" s="9" t="s">
        <v>475</v>
      </c>
      <c r="E539" s="9" t="s">
        <v>31</v>
      </c>
      <c r="F539" s="9" t="s">
        <v>422</v>
      </c>
      <c r="G539" s="28">
        <v>9.1</v>
      </c>
      <c r="H539" s="28">
        <v>8.8000000000000007</v>
      </c>
      <c r="I539" s="23" t="str">
        <f>IFERROR(VLOOKUP(A539,'INDICADORES CUBO AGIR'!$I$2:$L$23,4,0),"NÃO")</f>
        <v>SIM</v>
      </c>
      <c r="J539" s="9">
        <f>IFERROR(VLOOKUP(B539,'Valores Boletim'!$A$2:$G$7668,7,0),"-")</f>
        <v>8.84</v>
      </c>
      <c r="K539" s="23" t="str">
        <f t="shared" si="26"/>
        <v>DIFERENTE</v>
      </c>
    </row>
    <row r="540" spans="1:11" x14ac:dyDescent="0.25">
      <c r="A540" s="9" t="str">
        <f t="shared" si="24"/>
        <v>Educação EmpreendedoraPG_Atendimento a estudantes em soluções de Educação Empreendedora - Número - Obter</v>
      </c>
      <c r="B540" s="9" t="str">
        <f t="shared" si="25"/>
        <v>Educação EmpreendedoraPG_Atendimento a estudantes em soluções de Educação Empreendedora - Número - ObterPI</v>
      </c>
      <c r="C540" s="9" t="s">
        <v>257</v>
      </c>
      <c r="D540" s="9" t="s">
        <v>476</v>
      </c>
      <c r="E540" s="9" t="s">
        <v>32</v>
      </c>
      <c r="F540" s="9" t="s">
        <v>422</v>
      </c>
      <c r="G540" s="28">
        <v>16000</v>
      </c>
      <c r="H540" s="28">
        <v>22719</v>
      </c>
      <c r="I540" s="23" t="str">
        <f>IFERROR(VLOOKUP(A540,'INDICADORES CUBO AGIR'!$I$2:$L$23,4,0),"NÃO")</f>
        <v>SIM</v>
      </c>
      <c r="J540" s="9">
        <f>IFERROR(VLOOKUP(B540,'Valores Boletim'!$A$2:$G$7668,7,0),"-")</f>
        <v>22719</v>
      </c>
      <c r="K540" s="23" t="str">
        <f t="shared" si="26"/>
        <v>IGUAL</v>
      </c>
    </row>
    <row r="541" spans="1:11" x14ac:dyDescent="0.25">
      <c r="A541" s="9" t="str">
        <f t="shared" si="24"/>
        <v>Educação EmpreendedoraPG_Escolas com projeto Escola Empreendedora implementado - Número - Obter</v>
      </c>
      <c r="B541" s="9" t="str">
        <f t="shared" si="25"/>
        <v>Educação EmpreendedoraPG_Escolas com projeto Escola Empreendedora implementado - Número - ObterPI</v>
      </c>
      <c r="C541" s="9" t="s">
        <v>257</v>
      </c>
      <c r="D541" s="9" t="s">
        <v>476</v>
      </c>
      <c r="E541" s="9" t="s">
        <v>33</v>
      </c>
      <c r="F541" s="9" t="s">
        <v>422</v>
      </c>
      <c r="G541" s="28">
        <v>5</v>
      </c>
      <c r="H541" s="28">
        <v>5</v>
      </c>
      <c r="I541" s="23" t="str">
        <f>IFERROR(VLOOKUP(A541,'INDICADORES CUBO AGIR'!$I$2:$L$23,4,0),"NÃO")</f>
        <v>NÃO</v>
      </c>
      <c r="J541" s="9" t="str">
        <f>IFERROR(VLOOKUP(B541,'Valores Boletim'!$A$2:$G$7668,7,0),"-")</f>
        <v>-</v>
      </c>
      <c r="K541" s="23" t="str">
        <f t="shared" si="26"/>
        <v>-</v>
      </c>
    </row>
    <row r="542" spans="1:11" x14ac:dyDescent="0.25">
      <c r="A542" s="9" t="str">
        <f t="shared" si="24"/>
        <v>Educação EmpreendedoraPG_Professores atendidos em soluções de Educação Empreendedora - professores - Obter</v>
      </c>
      <c r="B542" s="9" t="str">
        <f t="shared" si="25"/>
        <v>Educação EmpreendedoraPG_Professores atendidos em soluções de Educação Empreendedora - professores - ObterPI</v>
      </c>
      <c r="C542" s="9" t="s">
        <v>257</v>
      </c>
      <c r="D542" s="9" t="s">
        <v>476</v>
      </c>
      <c r="E542" s="9" t="s">
        <v>34</v>
      </c>
      <c r="F542" s="9" t="s">
        <v>422</v>
      </c>
      <c r="G542" s="28">
        <v>1300</v>
      </c>
      <c r="H542" s="28">
        <v>2038</v>
      </c>
      <c r="I542" s="23" t="str">
        <f>IFERROR(VLOOKUP(A542,'INDICADORES CUBO AGIR'!$I$2:$L$23,4,0),"NÃO")</f>
        <v>SIM</v>
      </c>
      <c r="J542" s="9">
        <f>IFERROR(VLOOKUP(B542,'Valores Boletim'!$A$2:$G$7668,7,0),"-")</f>
        <v>2038</v>
      </c>
      <c r="K542" s="23" t="str">
        <f t="shared" si="26"/>
        <v>IGUAL</v>
      </c>
    </row>
    <row r="543" spans="1:11" x14ac:dyDescent="0.25">
      <c r="A543" s="9" t="str">
        <f t="shared" si="24"/>
        <v>Educação EmpreendedoraPG_Recomendação (NPS) - Professores - pontos - Obter</v>
      </c>
      <c r="B543" s="9" t="str">
        <f t="shared" si="25"/>
        <v>Educação EmpreendedoraPG_Recomendação (NPS) - Professores - pontos - ObterPI</v>
      </c>
      <c r="C543" s="9" t="s">
        <v>257</v>
      </c>
      <c r="D543" s="9" t="s">
        <v>476</v>
      </c>
      <c r="E543" s="9" t="s">
        <v>35</v>
      </c>
      <c r="F543" s="9" t="s">
        <v>422</v>
      </c>
      <c r="G543" s="28">
        <v>80</v>
      </c>
      <c r="H543" s="28">
        <v>83</v>
      </c>
      <c r="I543" s="23" t="str">
        <f>IFERROR(VLOOKUP(A543,'INDICADORES CUBO AGIR'!$I$2:$L$23,4,0),"NÃO")</f>
        <v>SIM</v>
      </c>
      <c r="J543" s="9">
        <f>IFERROR(VLOOKUP(B543,'Valores Boletim'!$A$2:$G$7668,7,0),"-")</f>
        <v>83.3</v>
      </c>
      <c r="K543" s="23" t="str">
        <f t="shared" si="26"/>
        <v>DIFERENTE</v>
      </c>
    </row>
    <row r="544" spans="1:11" x14ac:dyDescent="0.25">
      <c r="A544" s="9" t="str">
        <f t="shared" si="24"/>
        <v>PROGRAMA NACIONAL - Transformação OrganizacionalEntregas de Atividades - Número - Obter</v>
      </c>
      <c r="B544" s="9" t="str">
        <f t="shared" si="25"/>
        <v>PROGRAMA NACIONAL - Transformação OrganizacionalEntregas de Atividades - Número - ObterPI</v>
      </c>
      <c r="C544" s="9" t="s">
        <v>258</v>
      </c>
      <c r="D544" s="9" t="s">
        <v>73</v>
      </c>
      <c r="E544" s="9" t="s">
        <v>101</v>
      </c>
      <c r="F544" s="9" t="s">
        <v>422</v>
      </c>
      <c r="G544" s="28">
        <v>190</v>
      </c>
      <c r="H544" s="28">
        <v>190</v>
      </c>
      <c r="I544" s="23" t="str">
        <f>IFERROR(VLOOKUP(A544,'INDICADORES CUBO AGIR'!$I$2:$L$23,4,0),"NÃO")</f>
        <v>NÃO</v>
      </c>
      <c r="J544" s="9" t="str">
        <f>IFERROR(VLOOKUP(B544,'Valores Boletim'!$A$2:$G$7668,7,0),"-")</f>
        <v>-</v>
      </c>
      <c r="K544" s="23" t="str">
        <f t="shared" si="26"/>
        <v>-</v>
      </c>
    </row>
    <row r="545" spans="1:11" x14ac:dyDescent="0.25">
      <c r="A545" s="9" t="str">
        <f t="shared" si="24"/>
        <v>PROGRAMA NACIONAL - Transformação OrganizacionalPG_Incidentes de segurança tratados - % - Obter</v>
      </c>
      <c r="B545" s="9" t="str">
        <f t="shared" si="25"/>
        <v>PROGRAMA NACIONAL - Transformação OrganizacionalPG_Incidentes de segurança tratados - % - ObterPI</v>
      </c>
      <c r="C545" s="9" t="s">
        <v>258</v>
      </c>
      <c r="D545" s="9" t="s">
        <v>73</v>
      </c>
      <c r="E545" s="9" t="s">
        <v>75</v>
      </c>
      <c r="F545" s="9" t="s">
        <v>422</v>
      </c>
      <c r="G545" s="28">
        <v>90</v>
      </c>
      <c r="H545" s="28">
        <v>100</v>
      </c>
      <c r="I545" s="23" t="str">
        <f>IFERROR(VLOOKUP(A545,'INDICADORES CUBO AGIR'!$I$2:$L$23,4,0),"NÃO")</f>
        <v>NÃO</v>
      </c>
      <c r="J545" s="9" t="str">
        <f>IFERROR(VLOOKUP(B545,'Valores Boletim'!$A$2:$G$7668,7,0),"-")</f>
        <v>-</v>
      </c>
      <c r="K545" s="23" t="str">
        <f t="shared" si="26"/>
        <v>-</v>
      </c>
    </row>
    <row r="546" spans="1:11" x14ac:dyDescent="0.25">
      <c r="A546" s="9" t="str">
        <f t="shared" si="24"/>
        <v>Inteligência de DadosPG_Índice Gartner de Data &amp; Analytics - Pontos (1 a 5) - Aumentar</v>
      </c>
      <c r="B546" s="9" t="str">
        <f t="shared" si="25"/>
        <v>Inteligência de DadosPG_Índice Gartner de Data &amp; Analytics - Pontos (1 a 5) - AumentarPI</v>
      </c>
      <c r="C546" s="9" t="s">
        <v>259</v>
      </c>
      <c r="D546" s="9" t="s">
        <v>479</v>
      </c>
      <c r="E546" s="9" t="s">
        <v>26</v>
      </c>
      <c r="F546" s="9" t="s">
        <v>422</v>
      </c>
      <c r="G546" s="28">
        <v>2.09</v>
      </c>
      <c r="H546" s="28">
        <v>1.42</v>
      </c>
      <c r="I546" s="23" t="str">
        <f>IFERROR(VLOOKUP(A546,'INDICADORES CUBO AGIR'!$I$2:$L$23,4,0),"NÃO")</f>
        <v>SIM</v>
      </c>
      <c r="J546" s="9">
        <f>IFERROR(VLOOKUP(B546,'Valores Boletim'!$A$2:$G$7668,7,0),"-")</f>
        <v>1.42</v>
      </c>
      <c r="K546" s="23" t="str">
        <f t="shared" si="26"/>
        <v>IGUAL</v>
      </c>
    </row>
    <row r="547" spans="1:11" x14ac:dyDescent="0.25">
      <c r="A547" s="9" t="str">
        <f t="shared" si="24"/>
        <v>Educação EmpreendedoraPG_Atendimento a estudantes em soluções de Educação Empreendedora - Número - Obter</v>
      </c>
      <c r="B547" s="9" t="str">
        <f t="shared" si="25"/>
        <v>Educação EmpreendedoraPG_Atendimento a estudantes em soluções de Educação Empreendedora - Número - ObterPR</v>
      </c>
      <c r="C547" s="9" t="s">
        <v>260</v>
      </c>
      <c r="D547" s="9" t="s">
        <v>476</v>
      </c>
      <c r="E547" s="9" t="s">
        <v>32</v>
      </c>
      <c r="F547" s="9" t="s">
        <v>423</v>
      </c>
      <c r="G547" s="28">
        <v>230005</v>
      </c>
      <c r="H547" s="28">
        <v>678128</v>
      </c>
      <c r="I547" s="23" t="str">
        <f>IFERROR(VLOOKUP(A547,'INDICADORES CUBO AGIR'!$I$2:$L$23,4,0),"NÃO")</f>
        <v>SIM</v>
      </c>
      <c r="J547" s="9">
        <f>IFERROR(VLOOKUP(B547,'Valores Boletim'!$A$2:$G$7668,7,0),"-")</f>
        <v>678254</v>
      </c>
      <c r="K547" s="23" t="str">
        <f t="shared" si="26"/>
        <v>DIFERENTE</v>
      </c>
    </row>
    <row r="548" spans="1:11" x14ac:dyDescent="0.25">
      <c r="A548" s="9" t="str">
        <f t="shared" si="24"/>
        <v>Educação EmpreendedoraPG_Escolas com projeto Escola Empreendedora implementado - Número - Obter</v>
      </c>
      <c r="B548" s="9" t="str">
        <f t="shared" si="25"/>
        <v>Educação EmpreendedoraPG_Escolas com projeto Escola Empreendedora implementado - Número - ObterPR</v>
      </c>
      <c r="C548" s="9" t="s">
        <v>260</v>
      </c>
      <c r="D548" s="9" t="s">
        <v>476</v>
      </c>
      <c r="E548" s="9" t="s">
        <v>33</v>
      </c>
      <c r="F548" s="9" t="s">
        <v>423</v>
      </c>
      <c r="G548" s="28">
        <v>5</v>
      </c>
      <c r="H548" s="28">
        <v>7</v>
      </c>
      <c r="I548" s="23" t="str">
        <f>IFERROR(VLOOKUP(A548,'INDICADORES CUBO AGIR'!$I$2:$L$23,4,0),"NÃO")</f>
        <v>NÃO</v>
      </c>
      <c r="J548" s="9" t="str">
        <f>IFERROR(VLOOKUP(B548,'Valores Boletim'!$A$2:$G$7668,7,0),"-")</f>
        <v>-</v>
      </c>
      <c r="K548" s="23" t="str">
        <f t="shared" si="26"/>
        <v>-</v>
      </c>
    </row>
    <row r="549" spans="1:11" x14ac:dyDescent="0.25">
      <c r="A549" s="9" t="str">
        <f t="shared" si="24"/>
        <v>Educação EmpreendedoraPG_Professores atendidos em soluções de Educação Empreendedora - professores - Obter</v>
      </c>
      <c r="B549" s="9" t="str">
        <f t="shared" si="25"/>
        <v>Educação EmpreendedoraPG_Professores atendidos em soluções de Educação Empreendedora - professores - ObterPR</v>
      </c>
      <c r="C549" s="9" t="s">
        <v>260</v>
      </c>
      <c r="D549" s="9" t="s">
        <v>476</v>
      </c>
      <c r="E549" s="9" t="s">
        <v>34</v>
      </c>
      <c r="F549" s="9" t="s">
        <v>423</v>
      </c>
      <c r="G549" s="28">
        <v>8051</v>
      </c>
      <c r="H549" s="28">
        <v>12364</v>
      </c>
      <c r="I549" s="23" t="str">
        <f>IFERROR(VLOOKUP(A549,'INDICADORES CUBO AGIR'!$I$2:$L$23,4,0),"NÃO")</f>
        <v>SIM</v>
      </c>
      <c r="J549" s="9">
        <f>IFERROR(VLOOKUP(B549,'Valores Boletim'!$A$2:$G$7668,7,0),"-")</f>
        <v>12364</v>
      </c>
      <c r="K549" s="23" t="str">
        <f t="shared" si="26"/>
        <v>IGUAL</v>
      </c>
    </row>
    <row r="550" spans="1:11" x14ac:dyDescent="0.25">
      <c r="A550" s="9" t="str">
        <f t="shared" si="24"/>
        <v>Educação EmpreendedoraPG_Recomendação (NPS) - Professores - pontos - Obter</v>
      </c>
      <c r="B550" s="9" t="str">
        <f t="shared" si="25"/>
        <v>Educação EmpreendedoraPG_Recomendação (NPS) - Professores - pontos - ObterPR</v>
      </c>
      <c r="C550" s="9" t="s">
        <v>260</v>
      </c>
      <c r="D550" s="9" t="s">
        <v>476</v>
      </c>
      <c r="E550" s="9" t="s">
        <v>35</v>
      </c>
      <c r="F550" s="9" t="s">
        <v>423</v>
      </c>
      <c r="G550" s="28">
        <v>80</v>
      </c>
      <c r="H550" s="28">
        <v>73</v>
      </c>
      <c r="I550" s="23" t="str">
        <f>IFERROR(VLOOKUP(A550,'INDICADORES CUBO AGIR'!$I$2:$L$23,4,0),"NÃO")</f>
        <v>SIM</v>
      </c>
      <c r="J550" s="9">
        <f>IFERROR(VLOOKUP(B550,'Valores Boletim'!$A$2:$G$7668,7,0),"-")</f>
        <v>73</v>
      </c>
      <c r="K550" s="23" t="str">
        <f t="shared" si="26"/>
        <v>IGUAL</v>
      </c>
    </row>
    <row r="551" spans="1:11" x14ac:dyDescent="0.25">
      <c r="A551" s="9" t="str">
        <f t="shared" si="24"/>
        <v>Ambiente de NegóciosPG_Município com presença continuada de técnico residente do Sebrae na microrregião. - Número - Obter</v>
      </c>
      <c r="B551" s="9" t="str">
        <f t="shared" si="25"/>
        <v>Ambiente de NegóciosPG_Município com presença continuada de técnico residente do Sebrae na microrregião. - Número - ObterPR</v>
      </c>
      <c r="C551" s="9" t="s">
        <v>261</v>
      </c>
      <c r="D551" s="9" t="s">
        <v>473</v>
      </c>
      <c r="E551" s="9" t="s">
        <v>14</v>
      </c>
      <c r="F551" s="9" t="s">
        <v>423</v>
      </c>
      <c r="G551" s="28">
        <v>108</v>
      </c>
      <c r="H551" s="28">
        <v>136</v>
      </c>
      <c r="I551" s="23" t="str">
        <f>IFERROR(VLOOKUP(A551,'INDICADORES CUBO AGIR'!$I$2:$L$23,4,0),"NÃO")</f>
        <v>NÃO</v>
      </c>
      <c r="J551" s="9" t="str">
        <f>IFERROR(VLOOKUP(B551,'Valores Boletim'!$A$2:$G$7668,7,0),"-")</f>
        <v>-</v>
      </c>
      <c r="K551" s="23" t="str">
        <f t="shared" si="26"/>
        <v>-</v>
      </c>
    </row>
    <row r="552" spans="1:11" x14ac:dyDescent="0.25">
      <c r="A552" s="9" t="str">
        <f t="shared" si="24"/>
        <v>Ambiente de NegóciosPG_Municípios com conjunto de políticas públicas para melhoria do ambiente de negócios implementado - Número - Obter</v>
      </c>
      <c r="B552" s="9" t="str">
        <f t="shared" si="25"/>
        <v>Ambiente de NegóciosPG_Municípios com conjunto de políticas públicas para melhoria do ambiente de negócios implementado - Número - ObterPR</v>
      </c>
      <c r="C552" s="9" t="s">
        <v>261</v>
      </c>
      <c r="D552" s="9" t="s">
        <v>473</v>
      </c>
      <c r="E552" s="9" t="s">
        <v>15</v>
      </c>
      <c r="F552" s="9" t="s">
        <v>423</v>
      </c>
      <c r="G552" s="28">
        <v>108</v>
      </c>
      <c r="H552" s="28">
        <v>138</v>
      </c>
      <c r="I552" s="23" t="str">
        <f>IFERROR(VLOOKUP(A552,'INDICADORES CUBO AGIR'!$I$2:$L$23,4,0),"NÃO")</f>
        <v>NÃO</v>
      </c>
      <c r="J552" s="9" t="str">
        <f>IFERROR(VLOOKUP(B552,'Valores Boletim'!$A$2:$G$7668,7,0),"-")</f>
        <v>-</v>
      </c>
      <c r="K552" s="23" t="str">
        <f t="shared" si="26"/>
        <v>-</v>
      </c>
    </row>
    <row r="553" spans="1:11" x14ac:dyDescent="0.25">
      <c r="A553" s="9" t="str">
        <f t="shared" si="24"/>
        <v>Ambiente de NegóciosPG_Municípios com projetos de mobilização e articulação de lideranças implementados - Número - Obter</v>
      </c>
      <c r="B553" s="9" t="str">
        <f t="shared" si="25"/>
        <v>Ambiente de NegóciosPG_Municípios com projetos de mobilização e articulação de lideranças implementados - Número - ObterPR</v>
      </c>
      <c r="C553" s="9" t="s">
        <v>261</v>
      </c>
      <c r="D553" s="9" t="s">
        <v>473</v>
      </c>
      <c r="E553" s="9" t="s">
        <v>16</v>
      </c>
      <c r="F553" s="9" t="s">
        <v>423</v>
      </c>
      <c r="G553" s="28">
        <v>108</v>
      </c>
      <c r="H553" s="28">
        <v>138</v>
      </c>
      <c r="I553" s="23" t="str">
        <f>IFERROR(VLOOKUP(A553,'INDICADORES CUBO AGIR'!$I$2:$L$23,4,0),"NÃO")</f>
        <v>NÃO</v>
      </c>
      <c r="J553" s="9" t="str">
        <f>IFERROR(VLOOKUP(B553,'Valores Boletim'!$A$2:$G$7668,7,0),"-")</f>
        <v>-</v>
      </c>
      <c r="K553" s="23" t="str">
        <f t="shared" si="26"/>
        <v>-</v>
      </c>
    </row>
    <row r="554" spans="1:11" x14ac:dyDescent="0.25">
      <c r="A554" s="9" t="str">
        <f t="shared" si="24"/>
        <v>Ambiente de NegóciosPG_Tempo de abertura de empresas - horas - Obter</v>
      </c>
      <c r="B554" s="9" t="str">
        <f t="shared" si="25"/>
        <v>Ambiente de NegóciosPG_Tempo de abertura de empresas - horas - ObterPR</v>
      </c>
      <c r="C554" s="9" t="s">
        <v>261</v>
      </c>
      <c r="D554" s="9" t="s">
        <v>473</v>
      </c>
      <c r="E554" s="9" t="s">
        <v>17</v>
      </c>
      <c r="F554" s="9" t="s">
        <v>423</v>
      </c>
      <c r="G554" s="28">
        <v>30</v>
      </c>
      <c r="H554" s="28">
        <v>19</v>
      </c>
      <c r="I554" s="23" t="str">
        <f>IFERROR(VLOOKUP(A554,'INDICADORES CUBO AGIR'!$I$2:$L$23,4,0),"NÃO")</f>
        <v>SIM</v>
      </c>
      <c r="J554" s="9">
        <f>IFERROR(VLOOKUP(B554,'Valores Boletim'!$A$2:$G$7668,7,0),"-")</f>
        <v>18.72</v>
      </c>
      <c r="K554" s="23" t="str">
        <f t="shared" si="26"/>
        <v>DIFERENTE</v>
      </c>
    </row>
    <row r="555" spans="1:11" x14ac:dyDescent="0.25">
      <c r="A555" s="9" t="str">
        <f t="shared" si="24"/>
        <v>Brasil + InovadorPG_Inovação e Modernização - % - Obter</v>
      </c>
      <c r="B555" s="9" t="str">
        <f t="shared" si="25"/>
        <v>Brasil + InovadorPG_Inovação e Modernização - % - ObterPR</v>
      </c>
      <c r="C555" s="9" t="s">
        <v>262</v>
      </c>
      <c r="D555" s="9" t="s">
        <v>472</v>
      </c>
      <c r="E555" s="9" t="s">
        <v>23</v>
      </c>
      <c r="F555" s="9" t="s">
        <v>423</v>
      </c>
      <c r="G555" s="28">
        <v>70</v>
      </c>
      <c r="H555" s="28">
        <v>0</v>
      </c>
      <c r="I555" s="23" t="str">
        <f>IFERROR(VLOOKUP(A555,'INDICADORES CUBO AGIR'!$I$2:$L$23,4,0),"NÃO")</f>
        <v>NÃO</v>
      </c>
      <c r="J555" s="9" t="str">
        <f>IFERROR(VLOOKUP(B555,'Valores Boletim'!$A$2:$G$7668,7,0),"-")</f>
        <v>-</v>
      </c>
      <c r="K555" s="23" t="str">
        <f t="shared" si="26"/>
        <v>-</v>
      </c>
    </row>
    <row r="556" spans="1:11" x14ac:dyDescent="0.25">
      <c r="A556" s="9" t="str">
        <f t="shared" si="24"/>
        <v>Brasil + InovadorPG_Municípios com ecossistemas de inovação mapeados - Número - Obter</v>
      </c>
      <c r="B556" s="9" t="str">
        <f t="shared" si="25"/>
        <v>Brasil + InovadorPG_Municípios com ecossistemas de inovação mapeados - Número - ObterPR</v>
      </c>
      <c r="C556" s="9" t="s">
        <v>262</v>
      </c>
      <c r="D556" s="9" t="s">
        <v>472</v>
      </c>
      <c r="E556" s="9" t="s">
        <v>24</v>
      </c>
      <c r="F556" s="9" t="s">
        <v>423</v>
      </c>
      <c r="G556" s="28">
        <v>32</v>
      </c>
      <c r="H556" s="28">
        <v>34</v>
      </c>
      <c r="I556" s="23" t="str">
        <f>IFERROR(VLOOKUP(A556,'INDICADORES CUBO AGIR'!$I$2:$L$23,4,0),"NÃO")</f>
        <v>NÃO</v>
      </c>
      <c r="J556" s="9" t="str">
        <f>IFERROR(VLOOKUP(B556,'Valores Boletim'!$A$2:$G$7668,7,0),"-")</f>
        <v>-</v>
      </c>
      <c r="K556" s="23" t="str">
        <f t="shared" si="26"/>
        <v>-</v>
      </c>
    </row>
    <row r="557" spans="1:11" x14ac:dyDescent="0.25">
      <c r="A557" s="9" t="str">
        <f t="shared" si="24"/>
        <v>Brasil + InovadorPG_Pequenos Negócios atendidos com solução de Inovação - Número - Obter</v>
      </c>
      <c r="B557" s="9" t="str">
        <f t="shared" si="25"/>
        <v>Brasil + InovadorPG_Pequenos Negócios atendidos com solução de Inovação - Número - ObterPR</v>
      </c>
      <c r="C557" s="9" t="s">
        <v>262</v>
      </c>
      <c r="D557" s="9" t="s">
        <v>472</v>
      </c>
      <c r="E557" s="9" t="s">
        <v>25</v>
      </c>
      <c r="F557" s="9" t="s">
        <v>423</v>
      </c>
      <c r="G557" s="28">
        <v>74250</v>
      </c>
      <c r="H557" s="28">
        <v>211004</v>
      </c>
      <c r="I557" s="23" t="str">
        <f>IFERROR(VLOOKUP(A557,'INDICADORES CUBO AGIR'!$I$2:$L$23,4,0),"NÃO")</f>
        <v>SIM</v>
      </c>
      <c r="J557" s="9">
        <f>IFERROR(VLOOKUP(B557,'Valores Boletim'!$A$2:$G$7668,7,0),"-")</f>
        <v>211004</v>
      </c>
      <c r="K557" s="23" t="str">
        <f t="shared" si="26"/>
        <v>IGUAL</v>
      </c>
    </row>
    <row r="558" spans="1:11" x14ac:dyDescent="0.25">
      <c r="A558" s="9" t="str">
        <f t="shared" si="24"/>
        <v>Sebrae + FinançasPG_Clientes com garantia do Fampe assistidos na fase pós-crédito - % - Obter</v>
      </c>
      <c r="B558" s="9" t="str">
        <f t="shared" si="25"/>
        <v>Sebrae + FinançasPG_Clientes com garantia do Fampe assistidos na fase pós-crédito - % - ObterPR</v>
      </c>
      <c r="C558" s="9" t="s">
        <v>263</v>
      </c>
      <c r="D558" s="9" t="s">
        <v>477</v>
      </c>
      <c r="E558" s="9" t="s">
        <v>71</v>
      </c>
      <c r="F558" s="9" t="s">
        <v>423</v>
      </c>
      <c r="G558" s="28">
        <v>70</v>
      </c>
      <c r="H558" s="28">
        <v>107</v>
      </c>
      <c r="I558" s="23" t="str">
        <f>IFERROR(VLOOKUP(A558,'INDICADORES CUBO AGIR'!$I$2:$L$23,4,0),"NÃO")</f>
        <v>SIM</v>
      </c>
      <c r="J558" s="9">
        <f>IFERROR(VLOOKUP(B558,'Valores Boletim'!$A$2:$G$7668,7,0),"-")</f>
        <v>80.13</v>
      </c>
      <c r="K558" s="23" t="str">
        <f t="shared" si="26"/>
        <v>DIFERENTE</v>
      </c>
    </row>
    <row r="559" spans="1:11" x14ac:dyDescent="0.25">
      <c r="A559" s="9" t="str">
        <f t="shared" si="24"/>
        <v>Brasil + CompetitivoPG_Produtividade do Trabalho - % - Aumentar</v>
      </c>
      <c r="B559" s="9" t="str">
        <f t="shared" si="25"/>
        <v>Brasil + CompetitivoPG_Produtividade do Trabalho - % - AumentarPR</v>
      </c>
      <c r="C559" s="9" t="s">
        <v>264</v>
      </c>
      <c r="D559" s="9" t="s">
        <v>478</v>
      </c>
      <c r="E559" s="9" t="s">
        <v>27</v>
      </c>
      <c r="F559" s="9" t="s">
        <v>423</v>
      </c>
      <c r="G559" s="28">
        <v>25</v>
      </c>
      <c r="H559" s="28">
        <v>18.5</v>
      </c>
      <c r="I559" s="23" t="str">
        <f>IFERROR(VLOOKUP(A559,'INDICADORES CUBO AGIR'!$I$2:$L$23,4,0),"NÃO")</f>
        <v>SIM</v>
      </c>
      <c r="J559" s="9">
        <f>IFERROR(VLOOKUP(B559,'Valores Boletim'!$A$2:$G$7668,7,0),"-")</f>
        <v>19.899999999999999</v>
      </c>
      <c r="K559" s="23" t="str">
        <f t="shared" si="26"/>
        <v>DIFERENTE</v>
      </c>
    </row>
    <row r="560" spans="1:11" x14ac:dyDescent="0.25">
      <c r="A560" s="9" t="str">
        <f t="shared" si="24"/>
        <v>Brasil + CompetitivoPG_Taxa de Alcance - Faturamento - % - Obter</v>
      </c>
      <c r="B560" s="9" t="str">
        <f t="shared" si="25"/>
        <v>Brasil + CompetitivoPG_Taxa de Alcance - Faturamento - % - ObterPR</v>
      </c>
      <c r="C560" s="9" t="s">
        <v>264</v>
      </c>
      <c r="D560" s="9" t="s">
        <v>478</v>
      </c>
      <c r="E560" s="9" t="s">
        <v>28</v>
      </c>
      <c r="F560" s="9" t="s">
        <v>423</v>
      </c>
      <c r="G560" s="28">
        <v>79</v>
      </c>
      <c r="H560" s="28">
        <v>100</v>
      </c>
      <c r="I560" s="23" t="str">
        <f>IFERROR(VLOOKUP(A560,'INDICADORES CUBO AGIR'!$I$2:$L$23,4,0),"NÃO")</f>
        <v>SIM</v>
      </c>
      <c r="J560" s="9">
        <f>IFERROR(VLOOKUP(B560,'Valores Boletim'!$A$2:$G$7668,7,0),"-")</f>
        <v>100</v>
      </c>
      <c r="K560" s="23" t="str">
        <f t="shared" si="26"/>
        <v>IGUAL</v>
      </c>
    </row>
    <row r="561" spans="1:11" x14ac:dyDescent="0.25">
      <c r="A561" s="9" t="str">
        <f t="shared" si="24"/>
        <v>Gestão da Marca SebraePG_Imagem junto à Sociedade - Pontos (0 a 10) - Obter</v>
      </c>
      <c r="B561" s="9" t="str">
        <f t="shared" si="25"/>
        <v>Gestão da Marca SebraePG_Imagem junto à Sociedade - Pontos (0 a 10) - ObterPR</v>
      </c>
      <c r="C561" s="9" t="s">
        <v>265</v>
      </c>
      <c r="D561" s="9" t="s">
        <v>475</v>
      </c>
      <c r="E561" s="9" t="s">
        <v>30</v>
      </c>
      <c r="F561" s="9" t="s">
        <v>423</v>
      </c>
      <c r="G561" s="28">
        <v>8</v>
      </c>
      <c r="H561" s="28">
        <v>8.4</v>
      </c>
      <c r="I561" s="23" t="str">
        <f>IFERROR(VLOOKUP(A561,'INDICADORES CUBO AGIR'!$I$2:$L$23,4,0),"NÃO")</f>
        <v>SIM</v>
      </c>
      <c r="J561" s="9">
        <f>IFERROR(VLOOKUP(B561,'Valores Boletim'!$A$2:$G$7668,7,0),"-")</f>
        <v>8.4600000000000009</v>
      </c>
      <c r="K561" s="23" t="str">
        <f t="shared" si="26"/>
        <v>DIFERENTE</v>
      </c>
    </row>
    <row r="562" spans="1:11" x14ac:dyDescent="0.25">
      <c r="A562" s="9" t="str">
        <f t="shared" si="24"/>
        <v>Gestão da Marca SebraePG_Imagem junto aos Pequenos Negócios - Pontos (0 a 10) - Obter</v>
      </c>
      <c r="B562" s="9" t="str">
        <f t="shared" si="25"/>
        <v>Gestão da Marca SebraePG_Imagem junto aos Pequenos Negócios - Pontos (0 a 10) - ObterPR</v>
      </c>
      <c r="C562" s="9" t="s">
        <v>265</v>
      </c>
      <c r="D562" s="9" t="s">
        <v>475</v>
      </c>
      <c r="E562" s="9" t="s">
        <v>31</v>
      </c>
      <c r="F562" s="9" t="s">
        <v>423</v>
      </c>
      <c r="G562" s="28">
        <v>8.4</v>
      </c>
      <c r="H562" s="28">
        <v>8.5</v>
      </c>
      <c r="I562" s="23" t="str">
        <f>IFERROR(VLOOKUP(A562,'INDICADORES CUBO AGIR'!$I$2:$L$23,4,0),"NÃO")</f>
        <v>SIM</v>
      </c>
      <c r="J562" s="9">
        <f>IFERROR(VLOOKUP(B562,'Valores Boletim'!$A$2:$G$7668,7,0),"-")</f>
        <v>8.51</v>
      </c>
      <c r="K562" s="23" t="str">
        <f t="shared" si="26"/>
        <v>DIFERENTE</v>
      </c>
    </row>
    <row r="563" spans="1:11" x14ac:dyDescent="0.25">
      <c r="A563" s="9" t="str">
        <f t="shared" si="24"/>
        <v>Inteligência de DadosPG_Índice Gartner de Data &amp; Analytics - Pontos (1 a 5) - Aumentar</v>
      </c>
      <c r="B563" s="9" t="str">
        <f t="shared" si="25"/>
        <v>Inteligência de DadosPG_Índice Gartner de Data &amp; Analytics - Pontos (1 a 5) - AumentarPR</v>
      </c>
      <c r="C563" s="9" t="s">
        <v>266</v>
      </c>
      <c r="D563" s="9" t="s">
        <v>479</v>
      </c>
      <c r="E563" s="9" t="s">
        <v>26</v>
      </c>
      <c r="F563" s="9" t="s">
        <v>423</v>
      </c>
      <c r="G563" s="28">
        <v>2.61</v>
      </c>
      <c r="H563" s="28">
        <v>2.31</v>
      </c>
      <c r="I563" s="23" t="str">
        <f>IFERROR(VLOOKUP(A563,'INDICADORES CUBO AGIR'!$I$2:$L$23,4,0),"NÃO")</f>
        <v>SIM</v>
      </c>
      <c r="J563" s="9">
        <f>IFERROR(VLOOKUP(B563,'Valores Boletim'!$A$2:$G$7668,7,0),"-")</f>
        <v>2.31</v>
      </c>
      <c r="K563" s="23" t="str">
        <f t="shared" si="26"/>
        <v>IGUAL</v>
      </c>
    </row>
    <row r="564" spans="1:11" x14ac:dyDescent="0.25">
      <c r="A564" s="9" t="str">
        <f t="shared" si="24"/>
        <v>PROGRAMA NACIONAL - Transformação OrganizacionalEntregas de Atividades - Número - Obter</v>
      </c>
      <c r="B564" s="9" t="str">
        <f t="shared" si="25"/>
        <v>PROGRAMA NACIONAL - Transformação OrganizacionalEntregas de Atividades - Número - ObterPR</v>
      </c>
      <c r="C564" s="9" t="s">
        <v>267</v>
      </c>
      <c r="D564" s="9" t="s">
        <v>73</v>
      </c>
      <c r="E564" s="9" t="s">
        <v>101</v>
      </c>
      <c r="F564" s="9" t="s">
        <v>423</v>
      </c>
      <c r="G564" s="28">
        <v>610</v>
      </c>
      <c r="H564" s="28">
        <v>620</v>
      </c>
      <c r="I564" s="23" t="str">
        <f>IFERROR(VLOOKUP(A564,'INDICADORES CUBO AGIR'!$I$2:$L$23,4,0),"NÃO")</f>
        <v>NÃO</v>
      </c>
      <c r="J564" s="9" t="str">
        <f>IFERROR(VLOOKUP(B564,'Valores Boletim'!$A$2:$G$7668,7,0),"-")</f>
        <v>-</v>
      </c>
      <c r="K564" s="23" t="str">
        <f t="shared" si="26"/>
        <v>-</v>
      </c>
    </row>
    <row r="565" spans="1:11" x14ac:dyDescent="0.25">
      <c r="A565" s="9" t="str">
        <f t="shared" si="24"/>
        <v>Cliente em FocoPG_Atendimento por cliente - Número - Obter</v>
      </c>
      <c r="B565" s="9" t="str">
        <f t="shared" si="25"/>
        <v>Cliente em FocoPG_Atendimento por cliente - Número - ObterPR</v>
      </c>
      <c r="C565" s="9" t="s">
        <v>268</v>
      </c>
      <c r="D565" s="9" t="s">
        <v>471</v>
      </c>
      <c r="E565" s="9" t="s">
        <v>18</v>
      </c>
      <c r="F565" s="9" t="s">
        <v>423</v>
      </c>
      <c r="G565" s="28">
        <v>3.2</v>
      </c>
      <c r="H565" s="28">
        <v>1.63</v>
      </c>
      <c r="I565" s="23" t="str">
        <f>IFERROR(VLOOKUP(A565,'INDICADORES CUBO AGIR'!$I$2:$L$23,4,0),"NÃO")</f>
        <v>SIM</v>
      </c>
      <c r="J565" s="9">
        <f>IFERROR(VLOOKUP(B565,'Valores Boletim'!$A$2:$G$7668,7,0),"-")</f>
        <v>2.4974292490000001</v>
      </c>
      <c r="K565" s="23" t="str">
        <f t="shared" si="26"/>
        <v>DIFERENTE</v>
      </c>
    </row>
    <row r="566" spans="1:11" x14ac:dyDescent="0.25">
      <c r="A566" s="9" t="str">
        <f t="shared" si="24"/>
        <v>Cliente em FocoPG_Clientes atendidos por serviços digitais - Número - Obter</v>
      </c>
      <c r="B566" s="9" t="str">
        <f t="shared" si="25"/>
        <v>Cliente em FocoPG_Clientes atendidos por serviços digitais - Número - ObterPR</v>
      </c>
      <c r="C566" s="9" t="s">
        <v>268</v>
      </c>
      <c r="D566" s="9" t="s">
        <v>471</v>
      </c>
      <c r="E566" s="9" t="s">
        <v>19</v>
      </c>
      <c r="F566" s="9" t="s">
        <v>423</v>
      </c>
      <c r="G566" s="28">
        <v>520000</v>
      </c>
      <c r="H566" s="28">
        <v>985832</v>
      </c>
      <c r="I566" s="23" t="str">
        <f>IFERROR(VLOOKUP(A566,'INDICADORES CUBO AGIR'!$I$2:$L$23,4,0),"NÃO")</f>
        <v>SIM</v>
      </c>
      <c r="J566" s="9">
        <f>IFERROR(VLOOKUP(B566,'Valores Boletim'!$A$2:$G$7668,7,0),"-")</f>
        <v>588765</v>
      </c>
      <c r="K566" s="23" t="str">
        <f t="shared" si="26"/>
        <v>DIFERENTE</v>
      </c>
    </row>
    <row r="567" spans="1:11" x14ac:dyDescent="0.25">
      <c r="A567" s="9" t="str">
        <f t="shared" si="24"/>
        <v>Cliente em FocoPG_Cobertura do Atendimento (microempresas e empresas de pequeno porte) - % - Obter</v>
      </c>
      <c r="B567" s="9" t="str">
        <f t="shared" si="25"/>
        <v>Cliente em FocoPG_Cobertura do Atendimento (microempresas e empresas de pequeno porte) - % - ObterPR</v>
      </c>
      <c r="C567" s="9" t="s">
        <v>268</v>
      </c>
      <c r="D567" s="9" t="s">
        <v>471</v>
      </c>
      <c r="E567" s="9" t="s">
        <v>20</v>
      </c>
      <c r="F567" s="9" t="s">
        <v>423</v>
      </c>
      <c r="G567" s="28">
        <v>25</v>
      </c>
      <c r="H567" s="28">
        <v>32.86</v>
      </c>
      <c r="I567" s="23" t="str">
        <f>IFERROR(VLOOKUP(A567,'INDICADORES CUBO AGIR'!$I$2:$L$23,4,0),"NÃO")</f>
        <v>SIM</v>
      </c>
      <c r="J567" s="9">
        <f>IFERROR(VLOOKUP(B567,'Valores Boletim'!$A$2:$G$7668,7,0),"-")</f>
        <v>24.58</v>
      </c>
      <c r="K567" s="23" t="str">
        <f t="shared" si="26"/>
        <v>DIFERENTE</v>
      </c>
    </row>
    <row r="568" spans="1:11" x14ac:dyDescent="0.25">
      <c r="A568" s="9" t="str">
        <f t="shared" si="24"/>
        <v>Cliente em FocoPG_Pequenos Negócios Atendidos - Número - Obter</v>
      </c>
      <c r="B568" s="9" t="str">
        <f t="shared" si="25"/>
        <v>Cliente em FocoPG_Pequenos Negócios Atendidos - Número - ObterPR</v>
      </c>
      <c r="C568" s="9" t="s">
        <v>268</v>
      </c>
      <c r="D568" s="9" t="s">
        <v>471</v>
      </c>
      <c r="E568" s="9" t="s">
        <v>21</v>
      </c>
      <c r="F568" s="9" t="s">
        <v>423</v>
      </c>
      <c r="G568" s="28">
        <v>380000</v>
      </c>
      <c r="H568" s="28">
        <v>518027</v>
      </c>
      <c r="I568" s="23" t="str">
        <f>IFERROR(VLOOKUP(A568,'INDICADORES CUBO AGIR'!$I$2:$L$23,4,0),"NÃO")</f>
        <v>SIM</v>
      </c>
      <c r="J568" s="9">
        <f>IFERROR(VLOOKUP(B568,'Valores Boletim'!$A$2:$G$7668,7,0),"-")</f>
        <v>459602</v>
      </c>
      <c r="K568" s="23" t="str">
        <f t="shared" si="26"/>
        <v>DIFERENTE</v>
      </c>
    </row>
    <row r="569" spans="1:11" x14ac:dyDescent="0.25">
      <c r="A569" s="9" t="str">
        <f t="shared" si="24"/>
        <v>Cliente em FocoPG_Recomendação (NPS) - pontos - Obter</v>
      </c>
      <c r="B569" s="9" t="str">
        <f t="shared" si="25"/>
        <v>Cliente em FocoPG_Recomendação (NPS) - pontos - ObterPR</v>
      </c>
      <c r="C569" s="9" t="s">
        <v>268</v>
      </c>
      <c r="D569" s="9" t="s">
        <v>471</v>
      </c>
      <c r="E569" s="9" t="s">
        <v>22</v>
      </c>
      <c r="F569" s="9" t="s">
        <v>423</v>
      </c>
      <c r="G569" s="28">
        <v>80</v>
      </c>
      <c r="H569" s="28">
        <v>82</v>
      </c>
      <c r="I569" s="23" t="str">
        <f>IFERROR(VLOOKUP(A569,'INDICADORES CUBO AGIR'!$I$2:$L$23,4,0),"NÃO")</f>
        <v>NÃO</v>
      </c>
      <c r="J569" s="9" t="str">
        <f>IFERROR(VLOOKUP(B569,'Valores Boletim'!$A$2:$G$7668,7,0),"-")</f>
        <v>-</v>
      </c>
      <c r="K569" s="23" t="str">
        <f t="shared" si="26"/>
        <v>-</v>
      </c>
    </row>
    <row r="570" spans="1:11" x14ac:dyDescent="0.25">
      <c r="A570" s="9" t="str">
        <f t="shared" si="24"/>
        <v>Cliente em FocoPG_Atendimento por cliente - Número - Obter</v>
      </c>
      <c r="B570" s="9" t="str">
        <f t="shared" si="25"/>
        <v>Cliente em FocoPG_Atendimento por cliente - Número - ObterRJ</v>
      </c>
      <c r="C570" s="9" t="s">
        <v>269</v>
      </c>
      <c r="D570" t="s">
        <v>471</v>
      </c>
      <c r="E570" s="9" t="s">
        <v>18</v>
      </c>
      <c r="F570" s="9" t="s">
        <v>424</v>
      </c>
      <c r="G570" s="28">
        <v>2</v>
      </c>
      <c r="H570" s="28">
        <v>2.0699999999999998</v>
      </c>
      <c r="I570" s="23" t="str">
        <f>IFERROR(VLOOKUP(A570,'INDICADORES CUBO AGIR'!$I$2:$L$23,4,0),"NÃO")</f>
        <v>SIM</v>
      </c>
      <c r="J570" s="9">
        <f>IFERROR(VLOOKUP(B570,'Valores Boletim'!$A$2:$G$7668,7,0),"-")</f>
        <v>2.1288198120000001</v>
      </c>
      <c r="K570" s="23" t="str">
        <f t="shared" si="26"/>
        <v>DIFERENTE</v>
      </c>
    </row>
    <row r="571" spans="1:11" x14ac:dyDescent="0.25">
      <c r="A571" s="9" t="str">
        <f t="shared" si="24"/>
        <v>Cliente em FocoPG_Clientes atendidos por serviços digitais - Número - Obter</v>
      </c>
      <c r="B571" s="9" t="str">
        <f t="shared" si="25"/>
        <v>Cliente em FocoPG_Clientes atendidos por serviços digitais - Número - ObterRJ</v>
      </c>
      <c r="C571" s="9" t="s">
        <v>269</v>
      </c>
      <c r="D571" t="s">
        <v>471</v>
      </c>
      <c r="E571" s="9" t="s">
        <v>19</v>
      </c>
      <c r="F571" s="9" t="s">
        <v>424</v>
      </c>
      <c r="G571" s="28">
        <v>250000</v>
      </c>
      <c r="H571" s="28">
        <v>385271</v>
      </c>
      <c r="I571" s="23" t="str">
        <f>IFERROR(VLOOKUP(A571,'INDICADORES CUBO AGIR'!$I$2:$L$23,4,0),"NÃO")</f>
        <v>SIM</v>
      </c>
      <c r="J571" s="9">
        <f>IFERROR(VLOOKUP(B571,'Valores Boletim'!$A$2:$G$7668,7,0),"-")</f>
        <v>371374</v>
      </c>
      <c r="K571" s="23" t="str">
        <f t="shared" si="26"/>
        <v>DIFERENTE</v>
      </c>
    </row>
    <row r="572" spans="1:11" x14ac:dyDescent="0.25">
      <c r="A572" s="9" t="str">
        <f t="shared" si="24"/>
        <v>Cliente em FocoPG_Cobertura do Atendimento (microempresas e empresas de pequeno porte) - % - Obter</v>
      </c>
      <c r="B572" s="9" t="str">
        <f t="shared" si="25"/>
        <v>Cliente em FocoPG_Cobertura do Atendimento (microempresas e empresas de pequeno porte) - % - ObterRJ</v>
      </c>
      <c r="C572" s="9" t="s">
        <v>269</v>
      </c>
      <c r="D572" t="s">
        <v>471</v>
      </c>
      <c r="E572" s="9" t="s">
        <v>20</v>
      </c>
      <c r="F572" s="9" t="s">
        <v>424</v>
      </c>
      <c r="G572" s="28">
        <v>12.5</v>
      </c>
      <c r="H572" s="28">
        <v>14.3</v>
      </c>
      <c r="I572" s="23" t="str">
        <f>IFERROR(VLOOKUP(A572,'INDICADORES CUBO AGIR'!$I$2:$L$23,4,0),"NÃO")</f>
        <v>SIM</v>
      </c>
      <c r="J572" s="9">
        <f>IFERROR(VLOOKUP(B572,'Valores Boletim'!$A$2:$G$7668,7,0),"-")</f>
        <v>13.76</v>
      </c>
      <c r="K572" s="23" t="str">
        <f t="shared" si="26"/>
        <v>DIFERENTE</v>
      </c>
    </row>
    <row r="573" spans="1:11" x14ac:dyDescent="0.25">
      <c r="A573" s="9" t="str">
        <f t="shared" si="24"/>
        <v>Cliente em FocoPG_Pequenos Negócios Atendidos - Número - Obter</v>
      </c>
      <c r="B573" s="9" t="str">
        <f t="shared" si="25"/>
        <v>Cliente em FocoPG_Pequenos Negócios Atendidos - Número - ObterRJ</v>
      </c>
      <c r="C573" s="9" t="s">
        <v>269</v>
      </c>
      <c r="D573" t="s">
        <v>471</v>
      </c>
      <c r="E573" s="9" t="s">
        <v>21</v>
      </c>
      <c r="F573" s="9" t="s">
        <v>424</v>
      </c>
      <c r="G573" s="28">
        <v>150000</v>
      </c>
      <c r="H573" s="28">
        <v>185938</v>
      </c>
      <c r="I573" s="23" t="str">
        <f>IFERROR(VLOOKUP(A573,'INDICADORES CUBO AGIR'!$I$2:$L$23,4,0),"NÃO")</f>
        <v>SIM</v>
      </c>
      <c r="J573" s="9">
        <f>IFERROR(VLOOKUP(B573,'Valores Boletim'!$A$2:$G$7668,7,0),"-")</f>
        <v>180102</v>
      </c>
      <c r="K573" s="23" t="str">
        <f t="shared" si="26"/>
        <v>DIFERENTE</v>
      </c>
    </row>
    <row r="574" spans="1:11" x14ac:dyDescent="0.25">
      <c r="A574" s="9" t="str">
        <f t="shared" si="24"/>
        <v>Cliente em FocoPG_Recomendação (NPS) - pontos - Obter</v>
      </c>
      <c r="B574" s="9" t="str">
        <f t="shared" si="25"/>
        <v>Cliente em FocoPG_Recomendação (NPS) - pontos - ObterRJ</v>
      </c>
      <c r="C574" s="9" t="s">
        <v>269</v>
      </c>
      <c r="D574" t="s">
        <v>471</v>
      </c>
      <c r="E574" s="9" t="s">
        <v>22</v>
      </c>
      <c r="F574" s="9" t="s">
        <v>424</v>
      </c>
      <c r="G574" s="28">
        <v>80</v>
      </c>
      <c r="H574" s="28">
        <v>83.65</v>
      </c>
      <c r="I574" s="23" t="str">
        <f>IFERROR(VLOOKUP(A574,'INDICADORES CUBO AGIR'!$I$2:$L$23,4,0),"NÃO")</f>
        <v>NÃO</v>
      </c>
      <c r="J574" s="9" t="str">
        <f>IFERROR(VLOOKUP(B574,'Valores Boletim'!$A$2:$G$7668,7,0),"-")</f>
        <v>-</v>
      </c>
      <c r="K574" s="23" t="str">
        <f t="shared" si="26"/>
        <v>-</v>
      </c>
    </row>
    <row r="575" spans="1:11" x14ac:dyDescent="0.25">
      <c r="A575" s="9" t="str">
        <f t="shared" si="24"/>
        <v>Brasil + InovadorPG_Inovação e Modernização - % - Obter</v>
      </c>
      <c r="B575" s="9" t="str">
        <f t="shared" si="25"/>
        <v>Brasil + InovadorPG_Inovação e Modernização - % - ObterRJ</v>
      </c>
      <c r="C575" s="9" t="s">
        <v>270</v>
      </c>
      <c r="D575" s="9" t="s">
        <v>472</v>
      </c>
      <c r="E575" s="9" t="s">
        <v>23</v>
      </c>
      <c r="F575" s="9" t="s">
        <v>424</v>
      </c>
      <c r="G575" s="28">
        <v>70</v>
      </c>
      <c r="H575" s="28">
        <v>0</v>
      </c>
      <c r="I575" s="23" t="str">
        <f>IFERROR(VLOOKUP(A575,'INDICADORES CUBO AGIR'!$I$2:$L$23,4,0),"NÃO")</f>
        <v>NÃO</v>
      </c>
      <c r="J575" s="9" t="str">
        <f>IFERROR(VLOOKUP(B575,'Valores Boletim'!$A$2:$G$7668,7,0),"-")</f>
        <v>-</v>
      </c>
      <c r="K575" s="23" t="str">
        <f t="shared" si="26"/>
        <v>-</v>
      </c>
    </row>
    <row r="576" spans="1:11" x14ac:dyDescent="0.25">
      <c r="A576" s="9" t="str">
        <f t="shared" si="24"/>
        <v>Brasil + InovadorPG_Municípios com ecossistemas de inovação mapeados - Número - Obter</v>
      </c>
      <c r="B576" s="9" t="str">
        <f t="shared" si="25"/>
        <v>Brasil + InovadorPG_Municípios com ecossistemas de inovação mapeados - Número - ObterRJ</v>
      </c>
      <c r="C576" s="9" t="s">
        <v>270</v>
      </c>
      <c r="D576" s="9" t="s">
        <v>472</v>
      </c>
      <c r="E576" s="9" t="s">
        <v>24</v>
      </c>
      <c r="F576" s="9" t="s">
        <v>424</v>
      </c>
      <c r="G576" s="28">
        <v>1</v>
      </c>
      <c r="H576" s="28">
        <v>1</v>
      </c>
      <c r="I576" s="23" t="str">
        <f>IFERROR(VLOOKUP(A576,'INDICADORES CUBO AGIR'!$I$2:$L$23,4,0),"NÃO")</f>
        <v>NÃO</v>
      </c>
      <c r="J576" s="9" t="str">
        <f>IFERROR(VLOOKUP(B576,'Valores Boletim'!$A$2:$G$7668,7,0),"-")</f>
        <v>-</v>
      </c>
      <c r="K576" s="23" t="str">
        <f t="shared" si="26"/>
        <v>-</v>
      </c>
    </row>
    <row r="577" spans="1:11" x14ac:dyDescent="0.25">
      <c r="A577" s="9" t="str">
        <f t="shared" si="24"/>
        <v>Brasil + InovadorPG_Pequenos Negócios atendidos com solução de Inovação - Número - Obter</v>
      </c>
      <c r="B577" s="9" t="str">
        <f t="shared" si="25"/>
        <v>Brasil + InovadorPG_Pequenos Negócios atendidos com solução de Inovação - Número - ObterRJ</v>
      </c>
      <c r="C577" s="9" t="s">
        <v>270</v>
      </c>
      <c r="D577" s="9" t="s">
        <v>472</v>
      </c>
      <c r="E577" s="9" t="s">
        <v>25</v>
      </c>
      <c r="F577" s="9" t="s">
        <v>424</v>
      </c>
      <c r="G577" s="28">
        <v>25000</v>
      </c>
      <c r="H577" s="28">
        <v>35965</v>
      </c>
      <c r="I577" s="23" t="str">
        <f>IFERROR(VLOOKUP(A577,'INDICADORES CUBO AGIR'!$I$2:$L$23,4,0),"NÃO")</f>
        <v>SIM</v>
      </c>
      <c r="J577" s="9">
        <f>IFERROR(VLOOKUP(B577,'Valores Boletim'!$A$2:$G$7668,7,0),"-")</f>
        <v>35965</v>
      </c>
      <c r="K577" s="23" t="str">
        <f t="shared" si="26"/>
        <v>IGUAL</v>
      </c>
    </row>
    <row r="578" spans="1:11" x14ac:dyDescent="0.25">
      <c r="A578" s="9" t="str">
        <f t="shared" si="24"/>
        <v>Gestão Estratégica de PessoasPG_Diagnóstico de Maturidade dos processos de gestão de pessoas - pontos - Obter</v>
      </c>
      <c r="B578" s="9" t="str">
        <f t="shared" si="25"/>
        <v>Gestão Estratégica de PessoasPG_Diagnóstico de Maturidade dos processos de gestão de pessoas - pontos - ObterRJ</v>
      </c>
      <c r="C578" s="9" t="s">
        <v>271</v>
      </c>
      <c r="D578" s="9" t="s">
        <v>470</v>
      </c>
      <c r="E578" s="9" t="s">
        <v>67</v>
      </c>
      <c r="F578" s="9" t="s">
        <v>424</v>
      </c>
      <c r="G578" s="28">
        <v>4</v>
      </c>
      <c r="H578" s="28">
        <v>3.97</v>
      </c>
      <c r="I578" s="23" t="str">
        <f>IFERROR(VLOOKUP(A578,'INDICADORES CUBO AGIR'!$I$2:$L$23,4,0),"NÃO")</f>
        <v>SIM</v>
      </c>
      <c r="J578" s="9">
        <f>IFERROR(VLOOKUP(B578,'Valores Boletim'!$A$2:$G$7668,7,0),"-")</f>
        <v>3.97</v>
      </c>
      <c r="K578" s="23" t="str">
        <f t="shared" si="26"/>
        <v>IGUAL</v>
      </c>
    </row>
    <row r="579" spans="1:11" x14ac:dyDescent="0.25">
      <c r="A579" s="9" t="str">
        <f t="shared" si="24"/>
        <v>Gestão Estratégica de PessoasPG_Grau de implementação do SGP 9.0 no Sistema Sebrae - % - Obter</v>
      </c>
      <c r="B579" s="9" t="str">
        <f t="shared" si="25"/>
        <v>Gestão Estratégica de PessoasPG_Grau de implementação do SGP 9.0 no Sistema Sebrae - % - ObterRJ</v>
      </c>
      <c r="C579" s="9" t="s">
        <v>271</v>
      </c>
      <c r="D579" s="9" t="s">
        <v>470</v>
      </c>
      <c r="E579" s="9" t="s">
        <v>68</v>
      </c>
      <c r="F579" s="9" t="s">
        <v>424</v>
      </c>
      <c r="G579" s="28">
        <v>100</v>
      </c>
      <c r="H579" s="28">
        <v>100</v>
      </c>
      <c r="I579" s="23" t="str">
        <f>IFERROR(VLOOKUP(A579,'INDICADORES CUBO AGIR'!$I$2:$L$23,4,0),"NÃO")</f>
        <v>NÃO</v>
      </c>
      <c r="J579" s="9" t="str">
        <f>IFERROR(VLOOKUP(B579,'Valores Boletim'!$A$2:$G$7668,7,0),"-")</f>
        <v>-</v>
      </c>
      <c r="K579" s="23" t="str">
        <f t="shared" si="26"/>
        <v>-</v>
      </c>
    </row>
    <row r="580" spans="1:11" x14ac:dyDescent="0.25">
      <c r="A580" s="9" t="str">
        <f t="shared" si="24"/>
        <v>Sebrae + FinançasPG_Clientes com garantia do Fampe assistidos na fase pós-crédito - % - Obter</v>
      </c>
      <c r="B580" s="9" t="str">
        <f t="shared" si="25"/>
        <v>Sebrae + FinançasPG_Clientes com garantia do Fampe assistidos na fase pós-crédito - % - ObterRJ</v>
      </c>
      <c r="C580" s="9" t="s">
        <v>272</v>
      </c>
      <c r="D580" s="9" t="s">
        <v>477</v>
      </c>
      <c r="E580" s="9" t="s">
        <v>71</v>
      </c>
      <c r="F580" s="9" t="s">
        <v>424</v>
      </c>
      <c r="G580" s="28">
        <v>40</v>
      </c>
      <c r="H580" s="28">
        <v>55.74</v>
      </c>
      <c r="I580" s="23" t="str">
        <f>IFERROR(VLOOKUP(A580,'INDICADORES CUBO AGIR'!$I$2:$L$23,4,0),"NÃO")</f>
        <v>SIM</v>
      </c>
      <c r="J580" s="9">
        <f>IFERROR(VLOOKUP(B580,'Valores Boletim'!$A$2:$G$7668,7,0),"-")</f>
        <v>55.74</v>
      </c>
      <c r="K580" s="23" t="str">
        <f t="shared" si="26"/>
        <v>IGUAL</v>
      </c>
    </row>
    <row r="581" spans="1:11" x14ac:dyDescent="0.25">
      <c r="A581" s="9" t="str">
        <f t="shared" si="24"/>
        <v>Ambiente de NegóciosPG_Município com presença continuada de técnico residente do Sebrae na microrregião. - Número - Obter</v>
      </c>
      <c r="B581" s="9" t="str">
        <f t="shared" si="25"/>
        <v>Ambiente de NegóciosPG_Município com presença continuada de técnico residente do Sebrae na microrregião. - Número - ObterRJ</v>
      </c>
      <c r="C581" s="9" t="s">
        <v>273</v>
      </c>
      <c r="D581" s="9" t="s">
        <v>473</v>
      </c>
      <c r="E581" s="9" t="s">
        <v>14</v>
      </c>
      <c r="F581" s="9" t="s">
        <v>424</v>
      </c>
      <c r="G581" s="28">
        <v>6</v>
      </c>
      <c r="H581" s="28">
        <v>6</v>
      </c>
      <c r="I581" s="23" t="str">
        <f>IFERROR(VLOOKUP(A581,'INDICADORES CUBO AGIR'!$I$2:$L$23,4,0),"NÃO")</f>
        <v>NÃO</v>
      </c>
      <c r="J581" s="9" t="str">
        <f>IFERROR(VLOOKUP(B581,'Valores Boletim'!$A$2:$G$7668,7,0),"-")</f>
        <v>-</v>
      </c>
      <c r="K581" s="23" t="str">
        <f t="shared" si="26"/>
        <v>-</v>
      </c>
    </row>
    <row r="582" spans="1:11" x14ac:dyDescent="0.25">
      <c r="A582" s="9" t="str">
        <f t="shared" si="24"/>
        <v>Ambiente de NegóciosPG_Municípios com conjunto de políticas públicas para melhoria do ambiente de negócios implementado - Número - Obter</v>
      </c>
      <c r="B582" s="9" t="str">
        <f t="shared" si="25"/>
        <v>Ambiente de NegóciosPG_Municípios com conjunto de políticas públicas para melhoria do ambiente de negócios implementado - Número - ObterRJ</v>
      </c>
      <c r="C582" s="9" t="s">
        <v>273</v>
      </c>
      <c r="D582" s="9" t="s">
        <v>473</v>
      </c>
      <c r="E582" s="9" t="s">
        <v>15</v>
      </c>
      <c r="F582" s="9" t="s">
        <v>424</v>
      </c>
      <c r="G582" s="28">
        <v>6</v>
      </c>
      <c r="H582" s="28">
        <v>6</v>
      </c>
      <c r="I582" s="23" t="str">
        <f>IFERROR(VLOOKUP(A582,'INDICADORES CUBO AGIR'!$I$2:$L$23,4,0),"NÃO")</f>
        <v>NÃO</v>
      </c>
      <c r="J582" s="9" t="str">
        <f>IFERROR(VLOOKUP(B582,'Valores Boletim'!$A$2:$G$7668,7,0),"-")</f>
        <v>-</v>
      </c>
      <c r="K582" s="23" t="str">
        <f t="shared" si="26"/>
        <v>-</v>
      </c>
    </row>
    <row r="583" spans="1:11" x14ac:dyDescent="0.25">
      <c r="A583" s="9" t="str">
        <f t="shared" si="24"/>
        <v>Ambiente de NegóciosPG_Municípios com projetos de mobilização e articulação de lideranças implementados - Número - Obter</v>
      </c>
      <c r="B583" s="9" t="str">
        <f t="shared" si="25"/>
        <v>Ambiente de NegóciosPG_Municípios com projetos de mobilização e articulação de lideranças implementados - Número - ObterRJ</v>
      </c>
      <c r="C583" s="9" t="s">
        <v>273</v>
      </c>
      <c r="D583" s="9" t="s">
        <v>473</v>
      </c>
      <c r="E583" s="9" t="s">
        <v>16</v>
      </c>
      <c r="F583" s="9" t="s">
        <v>424</v>
      </c>
      <c r="G583" s="28">
        <v>6</v>
      </c>
      <c r="H583" s="28">
        <v>6</v>
      </c>
      <c r="I583" s="23" t="str">
        <f>IFERROR(VLOOKUP(A583,'INDICADORES CUBO AGIR'!$I$2:$L$23,4,0),"NÃO")</f>
        <v>NÃO</v>
      </c>
      <c r="J583" s="9" t="str">
        <f>IFERROR(VLOOKUP(B583,'Valores Boletim'!$A$2:$G$7668,7,0),"-")</f>
        <v>-</v>
      </c>
      <c r="K583" s="23" t="str">
        <f t="shared" si="26"/>
        <v>-</v>
      </c>
    </row>
    <row r="584" spans="1:11" x14ac:dyDescent="0.25">
      <c r="A584" s="9" t="str">
        <f t="shared" si="24"/>
        <v>Ambiente de NegóciosPG_Tempo de abertura de empresas - horas - Obter</v>
      </c>
      <c r="B584" s="9" t="str">
        <f t="shared" si="25"/>
        <v>Ambiente de NegóciosPG_Tempo de abertura de empresas - horas - ObterRJ</v>
      </c>
      <c r="C584" s="9" t="s">
        <v>273</v>
      </c>
      <c r="D584" s="9" t="s">
        <v>473</v>
      </c>
      <c r="E584" s="9" t="s">
        <v>17</v>
      </c>
      <c r="F584" s="9" t="s">
        <v>424</v>
      </c>
      <c r="G584" s="28">
        <v>46</v>
      </c>
      <c r="H584" s="28">
        <v>37.4</v>
      </c>
      <c r="I584" s="23" t="str">
        <f>IFERROR(VLOOKUP(A584,'INDICADORES CUBO AGIR'!$I$2:$L$23,4,0),"NÃO")</f>
        <v>SIM</v>
      </c>
      <c r="J584" s="9">
        <f>IFERROR(VLOOKUP(B584,'Valores Boletim'!$A$2:$G$7668,7,0),"-")</f>
        <v>37.380000000000003</v>
      </c>
      <c r="K584" s="23" t="str">
        <f t="shared" si="26"/>
        <v>DIFERENTE</v>
      </c>
    </row>
    <row r="585" spans="1:11" x14ac:dyDescent="0.25">
      <c r="A585" s="9" t="str">
        <f t="shared" si="24"/>
        <v>Gestão da Marca SebraePG_Imagem junto à Sociedade - Pontos (0 a 10) - Obter</v>
      </c>
      <c r="B585" s="9" t="str">
        <f t="shared" si="25"/>
        <v>Gestão da Marca SebraePG_Imagem junto à Sociedade - Pontos (0 a 10) - ObterRJ</v>
      </c>
      <c r="C585" s="9" t="s">
        <v>274</v>
      </c>
      <c r="D585" s="9" t="s">
        <v>475</v>
      </c>
      <c r="E585" s="9" t="s">
        <v>30</v>
      </c>
      <c r="F585" s="9" t="s">
        <v>424</v>
      </c>
      <c r="G585" s="28">
        <v>7.8</v>
      </c>
      <c r="H585" s="28">
        <v>8.6</v>
      </c>
      <c r="I585" s="23" t="str">
        <f>IFERROR(VLOOKUP(A585,'INDICADORES CUBO AGIR'!$I$2:$L$23,4,0),"NÃO")</f>
        <v>SIM</v>
      </c>
      <c r="J585" s="9">
        <f>IFERROR(VLOOKUP(B585,'Valores Boletim'!$A$2:$G$7668,7,0),"-")</f>
        <v>8.59</v>
      </c>
      <c r="K585" s="23" t="str">
        <f t="shared" si="26"/>
        <v>DIFERENTE</v>
      </c>
    </row>
    <row r="586" spans="1:11" x14ac:dyDescent="0.25">
      <c r="A586" s="9" t="str">
        <f t="shared" si="24"/>
        <v>Gestão da Marca SebraePG_Imagem junto aos Pequenos Negócios - Pontos (0 a 10) - Obter</v>
      </c>
      <c r="B586" s="9" t="str">
        <f t="shared" si="25"/>
        <v>Gestão da Marca SebraePG_Imagem junto aos Pequenos Negócios - Pontos (0 a 10) - ObterRJ</v>
      </c>
      <c r="C586" s="9" t="s">
        <v>274</v>
      </c>
      <c r="D586" s="9" t="s">
        <v>475</v>
      </c>
      <c r="E586" s="9" t="s">
        <v>31</v>
      </c>
      <c r="F586" s="9" t="s">
        <v>424</v>
      </c>
      <c r="G586" s="28">
        <v>8.6</v>
      </c>
      <c r="H586" s="28">
        <v>8.8000000000000007</v>
      </c>
      <c r="I586" s="23" t="str">
        <f>IFERROR(VLOOKUP(A586,'INDICADORES CUBO AGIR'!$I$2:$L$23,4,0),"NÃO")</f>
        <v>SIM</v>
      </c>
      <c r="J586" s="9">
        <f>IFERROR(VLOOKUP(B586,'Valores Boletim'!$A$2:$G$7668,7,0),"-")</f>
        <v>8.7799999999999994</v>
      </c>
      <c r="K586" s="23" t="str">
        <f t="shared" si="26"/>
        <v>DIFERENTE</v>
      </c>
    </row>
    <row r="587" spans="1:11" x14ac:dyDescent="0.25">
      <c r="A587" s="9" t="str">
        <f t="shared" si="24"/>
        <v>Inteligência de DadosPG_Índice Gartner de Data &amp; Analytics - Pontos (1 a 5) - Aumentar</v>
      </c>
      <c r="B587" s="9" t="str">
        <f t="shared" si="25"/>
        <v>Inteligência de DadosPG_Índice Gartner de Data &amp; Analytics - Pontos (1 a 5) - AumentarRJ</v>
      </c>
      <c r="C587" s="9" t="s">
        <v>275</v>
      </c>
      <c r="D587" s="9" t="s">
        <v>479</v>
      </c>
      <c r="E587" s="9" t="s">
        <v>26</v>
      </c>
      <c r="F587" s="9" t="s">
        <v>424</v>
      </c>
      <c r="G587" s="28">
        <v>2.33</v>
      </c>
      <c r="H587" s="28">
        <v>1.9</v>
      </c>
      <c r="I587" s="23" t="str">
        <f>IFERROR(VLOOKUP(A587,'INDICADORES CUBO AGIR'!$I$2:$L$23,4,0),"NÃO")</f>
        <v>SIM</v>
      </c>
      <c r="J587" s="9">
        <f>IFERROR(VLOOKUP(B587,'Valores Boletim'!$A$2:$G$7668,7,0),"-")</f>
        <v>1.9</v>
      </c>
      <c r="K587" s="23" t="str">
        <f t="shared" si="26"/>
        <v>IGUAL</v>
      </c>
    </row>
    <row r="588" spans="1:11" x14ac:dyDescent="0.25">
      <c r="A588" s="9" t="str">
        <f t="shared" si="24"/>
        <v>Educação EmpreendedoraPG_Atendimento a estudantes em soluções de Educação Empreendedora - Número - Obter</v>
      </c>
      <c r="B588" s="9" t="str">
        <f t="shared" si="25"/>
        <v>Educação EmpreendedoraPG_Atendimento a estudantes em soluções de Educação Empreendedora - Número - ObterRJ</v>
      </c>
      <c r="C588" s="9" t="s">
        <v>276</v>
      </c>
      <c r="D588" s="9" t="s">
        <v>476</v>
      </c>
      <c r="E588" s="9" t="s">
        <v>32</v>
      </c>
      <c r="F588" s="9" t="s">
        <v>424</v>
      </c>
      <c r="G588" s="28">
        <v>24500</v>
      </c>
      <c r="H588" s="28">
        <v>42410</v>
      </c>
      <c r="I588" s="23" t="str">
        <f>IFERROR(VLOOKUP(A588,'INDICADORES CUBO AGIR'!$I$2:$L$23,4,0),"NÃO")</f>
        <v>SIM</v>
      </c>
      <c r="J588" s="9">
        <f>IFERROR(VLOOKUP(B588,'Valores Boletim'!$A$2:$G$7668,7,0),"-")</f>
        <v>42410</v>
      </c>
      <c r="K588" s="23" t="str">
        <f t="shared" si="26"/>
        <v>IGUAL</v>
      </c>
    </row>
    <row r="589" spans="1:11" x14ac:dyDescent="0.25">
      <c r="A589" s="9" t="str">
        <f t="shared" ref="A589:A652" si="27">CONCATENATE(D589,E589)</f>
        <v>Educação EmpreendedoraPG_Escolas com projeto Escola Empreendedora implementado - Número - Obter</v>
      </c>
      <c r="B589" s="9" t="str">
        <f t="shared" ref="B589:B652" si="28">CONCATENATE(D589,E589,IF(F589="NA","SISTEMA SEBRAE",F589))</f>
        <v>Educação EmpreendedoraPG_Escolas com projeto Escola Empreendedora implementado - Número - ObterRJ</v>
      </c>
      <c r="C589" s="9" t="s">
        <v>276</v>
      </c>
      <c r="D589" s="9" t="s">
        <v>476</v>
      </c>
      <c r="E589" s="9" t="s">
        <v>33</v>
      </c>
      <c r="F589" s="9" t="s">
        <v>424</v>
      </c>
      <c r="G589" s="28">
        <v>5</v>
      </c>
      <c r="H589" s="28">
        <v>5</v>
      </c>
      <c r="I589" s="23" t="str">
        <f>IFERROR(VLOOKUP(A589,'INDICADORES CUBO AGIR'!$I$2:$L$23,4,0),"NÃO")</f>
        <v>NÃO</v>
      </c>
      <c r="J589" s="9" t="str">
        <f>IFERROR(VLOOKUP(B589,'Valores Boletim'!$A$2:$G$7668,7,0),"-")</f>
        <v>-</v>
      </c>
      <c r="K589" s="23" t="str">
        <f t="shared" ref="K589:K652" si="29">IF(I589="SIM",IF(J589=H589,"IGUAL","DIFERENTE"),"-")</f>
        <v>-</v>
      </c>
    </row>
    <row r="590" spans="1:11" x14ac:dyDescent="0.25">
      <c r="A590" s="9" t="str">
        <f t="shared" si="27"/>
        <v>Educação EmpreendedoraPG_Professores atendidos em soluções de Educação Empreendedora - professores - Obter</v>
      </c>
      <c r="B590" s="9" t="str">
        <f t="shared" si="28"/>
        <v>Educação EmpreendedoraPG_Professores atendidos em soluções de Educação Empreendedora - professores - ObterRJ</v>
      </c>
      <c r="C590" s="9" t="s">
        <v>276</v>
      </c>
      <c r="D590" s="9" t="s">
        <v>476</v>
      </c>
      <c r="E590" s="9" t="s">
        <v>34</v>
      </c>
      <c r="F590" s="9" t="s">
        <v>424</v>
      </c>
      <c r="G590" s="28">
        <v>2500</v>
      </c>
      <c r="H590" s="28">
        <v>3955</v>
      </c>
      <c r="I590" s="23" t="str">
        <f>IFERROR(VLOOKUP(A590,'INDICADORES CUBO AGIR'!$I$2:$L$23,4,0),"NÃO")</f>
        <v>SIM</v>
      </c>
      <c r="J590" s="9">
        <f>IFERROR(VLOOKUP(B590,'Valores Boletim'!$A$2:$G$7668,7,0),"-")</f>
        <v>3955</v>
      </c>
      <c r="K590" s="23" t="str">
        <f t="shared" si="29"/>
        <v>IGUAL</v>
      </c>
    </row>
    <row r="591" spans="1:11" x14ac:dyDescent="0.25">
      <c r="A591" s="9" t="str">
        <f t="shared" si="27"/>
        <v>Educação EmpreendedoraPG_Recomendação (NPS) - Professores - pontos - Obter</v>
      </c>
      <c r="B591" s="9" t="str">
        <f t="shared" si="28"/>
        <v>Educação EmpreendedoraPG_Recomendação (NPS) - Professores - pontos - ObterRJ</v>
      </c>
      <c r="C591" s="9" t="s">
        <v>276</v>
      </c>
      <c r="D591" s="9" t="s">
        <v>476</v>
      </c>
      <c r="E591" s="9" t="s">
        <v>35</v>
      </c>
      <c r="F591" s="9" t="s">
        <v>424</v>
      </c>
      <c r="G591" s="28">
        <v>80</v>
      </c>
      <c r="H591" s="28">
        <v>82.7</v>
      </c>
      <c r="I591" s="23" t="str">
        <f>IFERROR(VLOOKUP(A591,'INDICADORES CUBO AGIR'!$I$2:$L$23,4,0),"NÃO")</f>
        <v>SIM</v>
      </c>
      <c r="J591" s="9">
        <f>IFERROR(VLOOKUP(B591,'Valores Boletim'!$A$2:$G$7668,7,0),"-")</f>
        <v>82.7</v>
      </c>
      <c r="K591" s="23" t="str">
        <f t="shared" si="29"/>
        <v>IGUAL</v>
      </c>
    </row>
    <row r="592" spans="1:11" x14ac:dyDescent="0.25">
      <c r="A592" s="9" t="str">
        <f t="shared" si="27"/>
        <v>PROGRAMA NACIONAL - Transformação OrganizacionalPG_Equipamentos de TI com vida útil exaurida - % - Obter</v>
      </c>
      <c r="B592" s="9" t="str">
        <f t="shared" si="28"/>
        <v>PROGRAMA NACIONAL - Transformação OrganizacionalPG_Equipamentos de TI com vida útil exaurida - % - ObterRJ</v>
      </c>
      <c r="C592" s="9" t="s">
        <v>277</v>
      </c>
      <c r="D592" s="9" t="s">
        <v>73</v>
      </c>
      <c r="E592" s="9" t="s">
        <v>74</v>
      </c>
      <c r="F592" s="9" t="s">
        <v>424</v>
      </c>
      <c r="G592" s="28">
        <v>75.900000000000006</v>
      </c>
      <c r="H592" s="28">
        <v>65</v>
      </c>
      <c r="I592" s="23" t="str">
        <f>IFERROR(VLOOKUP(A592,'INDICADORES CUBO AGIR'!$I$2:$L$23,4,0),"NÃO")</f>
        <v>NÃO</v>
      </c>
      <c r="J592" s="9" t="str">
        <f>IFERROR(VLOOKUP(B592,'Valores Boletim'!$A$2:$G$7668,7,0),"-")</f>
        <v>-</v>
      </c>
      <c r="K592" s="23" t="str">
        <f t="shared" si="29"/>
        <v>-</v>
      </c>
    </row>
    <row r="593" spans="1:11" x14ac:dyDescent="0.25">
      <c r="A593" s="9" t="str">
        <f t="shared" si="27"/>
        <v>PROGRAMA NACIONAL - Transformação OrganizacionalPG_Incidentes de segurança tratados - % - Obter</v>
      </c>
      <c r="B593" s="9" t="str">
        <f t="shared" si="28"/>
        <v>PROGRAMA NACIONAL - Transformação OrganizacionalPG_Incidentes de segurança tratados - % - ObterRJ</v>
      </c>
      <c r="C593" s="9" t="s">
        <v>277</v>
      </c>
      <c r="D593" s="9" t="s">
        <v>73</v>
      </c>
      <c r="E593" s="9" t="s">
        <v>75</v>
      </c>
      <c r="F593" s="9" t="s">
        <v>424</v>
      </c>
      <c r="G593" s="28">
        <v>100</v>
      </c>
      <c r="H593" s="28">
        <v>100</v>
      </c>
      <c r="I593" s="23" t="str">
        <f>IFERROR(VLOOKUP(A593,'INDICADORES CUBO AGIR'!$I$2:$L$23,4,0),"NÃO")</f>
        <v>NÃO</v>
      </c>
      <c r="J593" s="9" t="str">
        <f>IFERROR(VLOOKUP(B593,'Valores Boletim'!$A$2:$G$7668,7,0),"-")</f>
        <v>-</v>
      </c>
      <c r="K593" s="23" t="str">
        <f t="shared" si="29"/>
        <v>-</v>
      </c>
    </row>
    <row r="594" spans="1:11" x14ac:dyDescent="0.25">
      <c r="A594" s="9" t="str">
        <f t="shared" si="27"/>
        <v>Portfólio em RedePG_Aplicabilidade - Pontos (0 a 10) - Obter</v>
      </c>
      <c r="B594" s="9" t="str">
        <f t="shared" si="28"/>
        <v>Portfólio em RedePG_Aplicabilidade - Pontos (0 a 10) - ObterRJ</v>
      </c>
      <c r="C594" s="9" t="s">
        <v>278</v>
      </c>
      <c r="D594" s="9" t="s">
        <v>474</v>
      </c>
      <c r="E594" s="9" t="s">
        <v>57</v>
      </c>
      <c r="F594" s="9" t="s">
        <v>424</v>
      </c>
      <c r="G594" s="28">
        <v>7.2</v>
      </c>
      <c r="H594" s="28">
        <v>7.9</v>
      </c>
      <c r="I594" s="23" t="str">
        <f>IFERROR(VLOOKUP(A594,'INDICADORES CUBO AGIR'!$I$2:$L$23,4,0),"NÃO")</f>
        <v>SIM</v>
      </c>
      <c r="J594" s="9">
        <f>IFERROR(VLOOKUP(B594,'Valores Boletim'!$A$2:$G$7668,7,0),"-")</f>
        <v>7.8</v>
      </c>
      <c r="K594" s="23" t="str">
        <f t="shared" si="29"/>
        <v>DIFERENTE</v>
      </c>
    </row>
    <row r="595" spans="1:11" x14ac:dyDescent="0.25">
      <c r="A595" s="9" t="str">
        <f t="shared" si="27"/>
        <v>Portfólio em RedePG_Efetividade - Pontos (0 a 10) - Obter</v>
      </c>
      <c r="B595" s="9" t="str">
        <f t="shared" si="28"/>
        <v>Portfólio em RedePG_Efetividade - Pontos (0 a 10) - ObterRJ</v>
      </c>
      <c r="C595" s="9" t="s">
        <v>278</v>
      </c>
      <c r="D595" s="9" t="s">
        <v>474</v>
      </c>
      <c r="E595" s="9" t="s">
        <v>58</v>
      </c>
      <c r="F595" s="9" t="s">
        <v>424</v>
      </c>
      <c r="G595" s="28">
        <v>7.2</v>
      </c>
      <c r="H595" s="28">
        <v>8.1999999999999993</v>
      </c>
      <c r="I595" s="23" t="str">
        <f>IFERROR(VLOOKUP(A595,'INDICADORES CUBO AGIR'!$I$2:$L$23,4,0),"NÃO")</f>
        <v>SIM</v>
      </c>
      <c r="J595" s="9">
        <f>IFERROR(VLOOKUP(B595,'Valores Boletim'!$A$2:$G$7668,7,0),"-")</f>
        <v>8.1999999999999993</v>
      </c>
      <c r="K595" s="23" t="str">
        <f t="shared" si="29"/>
        <v>IGUAL</v>
      </c>
    </row>
    <row r="596" spans="1:11" x14ac:dyDescent="0.25">
      <c r="A596" s="9" t="str">
        <f t="shared" si="27"/>
        <v>Portfólio em RedePG_NPS (Net Promoter Score) de Produto ou Serviço - pontos - Obter</v>
      </c>
      <c r="B596" s="9" t="str">
        <f t="shared" si="28"/>
        <v>Portfólio em RedePG_NPS (Net Promoter Score) de Produto ou Serviço - pontos - ObterRJ</v>
      </c>
      <c r="C596" s="9" t="s">
        <v>278</v>
      </c>
      <c r="D596" s="9" t="s">
        <v>474</v>
      </c>
      <c r="E596" s="9" t="s">
        <v>59</v>
      </c>
      <c r="F596" s="9" t="s">
        <v>424</v>
      </c>
      <c r="G596" s="28">
        <v>70</v>
      </c>
      <c r="H596" s="28">
        <v>83.6</v>
      </c>
      <c r="I596" s="23" t="str">
        <f>IFERROR(VLOOKUP(A596,'INDICADORES CUBO AGIR'!$I$2:$L$23,4,0),"NÃO")</f>
        <v>NÃO</v>
      </c>
      <c r="J596" s="9" t="str">
        <f>IFERROR(VLOOKUP(B596,'Valores Boletim'!$A$2:$G$7668,7,0),"-")</f>
        <v>-</v>
      </c>
      <c r="K596" s="23" t="str">
        <f t="shared" si="29"/>
        <v>-</v>
      </c>
    </row>
    <row r="597" spans="1:11" x14ac:dyDescent="0.25">
      <c r="A597" s="9" t="str">
        <f t="shared" si="27"/>
        <v>Brasil + CompetitivoPG_Produtividade do Trabalho - % - Aumentar</v>
      </c>
      <c r="B597" s="9" t="str">
        <f t="shared" si="28"/>
        <v>Brasil + CompetitivoPG_Produtividade do Trabalho - % - AumentarRJ</v>
      </c>
      <c r="C597" s="9" t="s">
        <v>279</v>
      </c>
      <c r="D597" s="9" t="s">
        <v>478</v>
      </c>
      <c r="E597" s="9" t="s">
        <v>27</v>
      </c>
      <c r="F597" s="9" t="s">
        <v>424</v>
      </c>
      <c r="G597" s="28">
        <v>15</v>
      </c>
      <c r="H597" s="28">
        <v>20.100000000000001</v>
      </c>
      <c r="I597" s="23" t="str">
        <f>IFERROR(VLOOKUP(A597,'INDICADORES CUBO AGIR'!$I$2:$L$23,4,0),"NÃO")</f>
        <v>SIM</v>
      </c>
      <c r="J597" s="9">
        <f>IFERROR(VLOOKUP(B597,'Valores Boletim'!$A$2:$G$7668,7,0),"-")</f>
        <v>20.100000000000001</v>
      </c>
      <c r="K597" s="23" t="str">
        <f t="shared" si="29"/>
        <v>IGUAL</v>
      </c>
    </row>
    <row r="598" spans="1:11" x14ac:dyDescent="0.25">
      <c r="A598" s="9" t="str">
        <f t="shared" si="27"/>
        <v>Brasil + CompetitivoPG_Taxa de Alcance - Faturamento - % - Obter</v>
      </c>
      <c r="B598" s="9" t="str">
        <f t="shared" si="28"/>
        <v>Brasil + CompetitivoPG_Taxa de Alcance - Faturamento - % - ObterRJ</v>
      </c>
      <c r="C598" s="9" t="s">
        <v>279</v>
      </c>
      <c r="D598" s="9" t="s">
        <v>478</v>
      </c>
      <c r="E598" s="9" t="s">
        <v>28</v>
      </c>
      <c r="F598" s="9" t="s">
        <v>424</v>
      </c>
      <c r="G598" s="28">
        <v>79</v>
      </c>
      <c r="H598" s="28">
        <v>72</v>
      </c>
      <c r="I598" s="23" t="str">
        <f>IFERROR(VLOOKUP(A598,'INDICADORES CUBO AGIR'!$I$2:$L$23,4,0),"NÃO")</f>
        <v>SIM</v>
      </c>
      <c r="J598" s="9">
        <f>IFERROR(VLOOKUP(B598,'Valores Boletim'!$A$2:$G$7668,7,0),"-")</f>
        <v>72</v>
      </c>
      <c r="K598" s="23" t="str">
        <f t="shared" si="29"/>
        <v>IGUAL</v>
      </c>
    </row>
    <row r="599" spans="1:11" x14ac:dyDescent="0.25">
      <c r="A599" s="9" t="str">
        <f t="shared" si="27"/>
        <v>Cliente em FocoPG_Atendimento por cliente - Número - Obter</v>
      </c>
      <c r="B599" s="9" t="str">
        <f t="shared" si="28"/>
        <v>Cliente em FocoPG_Atendimento por cliente - Número - ObterRN</v>
      </c>
      <c r="C599" s="9" t="s">
        <v>280</v>
      </c>
      <c r="D599" s="9" t="s">
        <v>471</v>
      </c>
      <c r="E599" s="9" t="s">
        <v>18</v>
      </c>
      <c r="F599" s="9" t="s">
        <v>425</v>
      </c>
      <c r="G599" s="28">
        <v>2</v>
      </c>
      <c r="H599" s="28">
        <v>2.5</v>
      </c>
      <c r="I599" s="23" t="str">
        <f>IFERROR(VLOOKUP(A599,'INDICADORES CUBO AGIR'!$I$2:$L$23,4,0),"NÃO")</f>
        <v>SIM</v>
      </c>
      <c r="J599" s="9">
        <f>IFERROR(VLOOKUP(B599,'Valores Boletim'!$A$2:$G$7668,7,0),"-")</f>
        <v>2.5234257360000001</v>
      </c>
      <c r="K599" s="23" t="str">
        <f t="shared" si="29"/>
        <v>DIFERENTE</v>
      </c>
    </row>
    <row r="600" spans="1:11" x14ac:dyDescent="0.25">
      <c r="A600" s="9" t="str">
        <f t="shared" si="27"/>
        <v>Cliente em FocoPG_Clientes atendidos por serviços digitais - Número - Obter</v>
      </c>
      <c r="B600" s="9" t="str">
        <f t="shared" si="28"/>
        <v>Cliente em FocoPG_Clientes atendidos por serviços digitais - Número - ObterRN</v>
      </c>
      <c r="C600" s="9" t="s">
        <v>280</v>
      </c>
      <c r="D600" s="9" t="s">
        <v>471</v>
      </c>
      <c r="E600" s="9" t="s">
        <v>19</v>
      </c>
      <c r="F600" s="9" t="s">
        <v>425</v>
      </c>
      <c r="G600" s="28">
        <v>65000</v>
      </c>
      <c r="H600" s="28">
        <v>86620</v>
      </c>
      <c r="I600" s="23" t="str">
        <f>IFERROR(VLOOKUP(A600,'INDICADORES CUBO AGIR'!$I$2:$L$23,4,0),"NÃO")</f>
        <v>SIM</v>
      </c>
      <c r="J600" s="9">
        <f>IFERROR(VLOOKUP(B600,'Valores Boletim'!$A$2:$G$7668,7,0),"-")</f>
        <v>86620</v>
      </c>
      <c r="K600" s="23" t="str">
        <f t="shared" si="29"/>
        <v>IGUAL</v>
      </c>
    </row>
    <row r="601" spans="1:11" x14ac:dyDescent="0.25">
      <c r="A601" s="9" t="str">
        <f t="shared" si="27"/>
        <v>Cliente em FocoPG_Cobertura do Atendimento (microempresas e empresas de pequeno porte) - % - Obter</v>
      </c>
      <c r="B601" s="9" t="str">
        <f t="shared" si="28"/>
        <v>Cliente em FocoPG_Cobertura do Atendimento (microempresas e empresas de pequeno porte) - % - ObterRN</v>
      </c>
      <c r="C601" s="9" t="s">
        <v>280</v>
      </c>
      <c r="D601" s="9" t="s">
        <v>471</v>
      </c>
      <c r="E601" s="9" t="s">
        <v>20</v>
      </c>
      <c r="F601" s="9" t="s">
        <v>425</v>
      </c>
      <c r="G601" s="28">
        <v>25</v>
      </c>
      <c r="H601" s="28">
        <v>28.4</v>
      </c>
      <c r="I601" s="23" t="str">
        <f>IFERROR(VLOOKUP(A601,'INDICADORES CUBO AGIR'!$I$2:$L$23,4,0),"NÃO")</f>
        <v>SIM</v>
      </c>
      <c r="J601" s="9">
        <f>IFERROR(VLOOKUP(B601,'Valores Boletim'!$A$2:$G$7668,7,0),"-")</f>
        <v>28.37</v>
      </c>
      <c r="K601" s="23" t="str">
        <f t="shared" si="29"/>
        <v>DIFERENTE</v>
      </c>
    </row>
    <row r="602" spans="1:11" x14ac:dyDescent="0.25">
      <c r="A602" s="9" t="str">
        <f t="shared" si="27"/>
        <v>Cliente em FocoPG_Pequenos Negócios Atendidos - Número - Obter</v>
      </c>
      <c r="B602" s="9" t="str">
        <f t="shared" si="28"/>
        <v>Cliente em FocoPG_Pequenos Negócios Atendidos - Número - ObterRN</v>
      </c>
      <c r="C602" s="9" t="s">
        <v>280</v>
      </c>
      <c r="D602" s="9" t="s">
        <v>471</v>
      </c>
      <c r="E602" s="9" t="s">
        <v>21</v>
      </c>
      <c r="F602" s="9" t="s">
        <v>425</v>
      </c>
      <c r="G602" s="28">
        <v>60000</v>
      </c>
      <c r="H602" s="28">
        <v>76067</v>
      </c>
      <c r="I602" s="23" t="str">
        <f>IFERROR(VLOOKUP(A602,'INDICADORES CUBO AGIR'!$I$2:$L$23,4,0),"NÃO")</f>
        <v>SIM</v>
      </c>
      <c r="J602" s="9">
        <f>IFERROR(VLOOKUP(B602,'Valores Boletim'!$A$2:$G$7668,7,0),"-")</f>
        <v>76067</v>
      </c>
      <c r="K602" s="23" t="str">
        <f t="shared" si="29"/>
        <v>IGUAL</v>
      </c>
    </row>
    <row r="603" spans="1:11" x14ac:dyDescent="0.25">
      <c r="A603" s="9" t="str">
        <f t="shared" si="27"/>
        <v>Cliente em FocoPG_Recomendação (NPS) - pontos - Obter</v>
      </c>
      <c r="B603" s="9" t="str">
        <f t="shared" si="28"/>
        <v>Cliente em FocoPG_Recomendação (NPS) - pontos - ObterRN</v>
      </c>
      <c r="C603" s="9" t="s">
        <v>280</v>
      </c>
      <c r="D603" s="9" t="s">
        <v>471</v>
      </c>
      <c r="E603" s="9" t="s">
        <v>22</v>
      </c>
      <c r="F603" s="9" t="s">
        <v>425</v>
      </c>
      <c r="G603" s="28">
        <v>82</v>
      </c>
      <c r="H603" s="28">
        <v>85.65</v>
      </c>
      <c r="I603" s="23" t="str">
        <f>IFERROR(VLOOKUP(A603,'INDICADORES CUBO AGIR'!$I$2:$L$23,4,0),"NÃO")</f>
        <v>NÃO</v>
      </c>
      <c r="J603" s="9" t="str">
        <f>IFERROR(VLOOKUP(B603,'Valores Boletim'!$A$2:$G$7668,7,0),"-")</f>
        <v>-</v>
      </c>
      <c r="K603" s="23" t="str">
        <f t="shared" si="29"/>
        <v>-</v>
      </c>
    </row>
    <row r="604" spans="1:11" x14ac:dyDescent="0.25">
      <c r="A604" s="9" t="str">
        <f t="shared" si="27"/>
        <v>Gestão Estratégica de PessoasPG_Diagnóstico de Maturidade dos processos de gestão de pessoas - pontos - Obter</v>
      </c>
      <c r="B604" s="9" t="str">
        <f t="shared" si="28"/>
        <v>Gestão Estratégica de PessoasPG_Diagnóstico de Maturidade dos processos de gestão de pessoas - pontos - ObterRN</v>
      </c>
      <c r="C604" s="9" t="s">
        <v>281</v>
      </c>
      <c r="D604" s="9" t="s">
        <v>470</v>
      </c>
      <c r="E604" s="9" t="s">
        <v>67</v>
      </c>
      <c r="F604" s="9" t="s">
        <v>425</v>
      </c>
      <c r="G604" s="28">
        <v>4.5</v>
      </c>
      <c r="H604" s="28">
        <v>4.5</v>
      </c>
      <c r="I604" s="23" t="str">
        <f>IFERROR(VLOOKUP(A604,'INDICADORES CUBO AGIR'!$I$2:$L$23,4,0),"NÃO")</f>
        <v>SIM</v>
      </c>
      <c r="J604" s="9">
        <f>IFERROR(VLOOKUP(B604,'Valores Boletim'!$A$2:$G$7668,7,0),"-")</f>
        <v>4.5</v>
      </c>
      <c r="K604" s="23" t="str">
        <f t="shared" si="29"/>
        <v>IGUAL</v>
      </c>
    </row>
    <row r="605" spans="1:11" x14ac:dyDescent="0.25">
      <c r="A605" s="9" t="str">
        <f t="shared" si="27"/>
        <v>Gestão Estratégica de PessoasPG_Grau de implementação do SGP 9.0 no Sistema Sebrae - % - Obter</v>
      </c>
      <c r="B605" s="9" t="str">
        <f t="shared" si="28"/>
        <v>Gestão Estratégica de PessoasPG_Grau de implementação do SGP 9.0 no Sistema Sebrae - % - ObterRN</v>
      </c>
      <c r="C605" s="9" t="s">
        <v>281</v>
      </c>
      <c r="D605" s="9" t="s">
        <v>470</v>
      </c>
      <c r="E605" s="9" t="s">
        <v>68</v>
      </c>
      <c r="F605" s="9" t="s">
        <v>425</v>
      </c>
      <c r="G605" s="28">
        <v>100</v>
      </c>
      <c r="H605" s="28">
        <v>100</v>
      </c>
      <c r="I605" s="23" t="str">
        <f>IFERROR(VLOOKUP(A605,'INDICADORES CUBO AGIR'!$I$2:$L$23,4,0),"NÃO")</f>
        <v>NÃO</v>
      </c>
      <c r="J605" s="9" t="str">
        <f>IFERROR(VLOOKUP(B605,'Valores Boletim'!$A$2:$G$7668,7,0),"-")</f>
        <v>-</v>
      </c>
      <c r="K605" s="23" t="str">
        <f t="shared" si="29"/>
        <v>-</v>
      </c>
    </row>
    <row r="606" spans="1:11" x14ac:dyDescent="0.25">
      <c r="A606" s="9" t="str">
        <f t="shared" si="27"/>
        <v>Ambiente de NegóciosPG_Município com presença continuada de técnico residente do Sebrae na microrregião. - Número - Obter</v>
      </c>
      <c r="B606" s="9" t="str">
        <f t="shared" si="28"/>
        <v>Ambiente de NegóciosPG_Município com presença continuada de técnico residente do Sebrae na microrregião. - Número - ObterRN</v>
      </c>
      <c r="C606" s="9" t="s">
        <v>282</v>
      </c>
      <c r="D606" s="9" t="s">
        <v>473</v>
      </c>
      <c r="E606" s="9" t="s">
        <v>14</v>
      </c>
      <c r="F606" s="9" t="s">
        <v>425</v>
      </c>
      <c r="G606" s="28">
        <v>23</v>
      </c>
      <c r="H606" s="28">
        <v>163</v>
      </c>
      <c r="I606" s="23" t="str">
        <f>IFERROR(VLOOKUP(A606,'INDICADORES CUBO AGIR'!$I$2:$L$23,4,0),"NÃO")</f>
        <v>NÃO</v>
      </c>
      <c r="J606" s="9" t="str">
        <f>IFERROR(VLOOKUP(B606,'Valores Boletim'!$A$2:$G$7668,7,0),"-")</f>
        <v>-</v>
      </c>
      <c r="K606" s="23" t="str">
        <f t="shared" si="29"/>
        <v>-</v>
      </c>
    </row>
    <row r="607" spans="1:11" x14ac:dyDescent="0.25">
      <c r="A607" s="9" t="str">
        <f t="shared" si="27"/>
        <v>Ambiente de NegóciosPG_Municípios com conjunto de políticas públicas para melhoria do ambiente de negócios implementado - Número - Obter</v>
      </c>
      <c r="B607" s="9" t="str">
        <f t="shared" si="28"/>
        <v>Ambiente de NegóciosPG_Municípios com conjunto de políticas públicas para melhoria do ambiente de negócios implementado - Número - ObterRN</v>
      </c>
      <c r="C607" s="9" t="s">
        <v>282</v>
      </c>
      <c r="D607" s="9" t="s">
        <v>473</v>
      </c>
      <c r="E607" s="9" t="s">
        <v>15</v>
      </c>
      <c r="F607" s="9" t="s">
        <v>425</v>
      </c>
      <c r="G607" s="28">
        <v>23</v>
      </c>
      <c r="H607" s="28">
        <v>40</v>
      </c>
      <c r="I607" s="23" t="str">
        <f>IFERROR(VLOOKUP(A607,'INDICADORES CUBO AGIR'!$I$2:$L$23,4,0),"NÃO")</f>
        <v>NÃO</v>
      </c>
      <c r="J607" s="9" t="str">
        <f>IFERROR(VLOOKUP(B607,'Valores Boletim'!$A$2:$G$7668,7,0),"-")</f>
        <v>-</v>
      </c>
      <c r="K607" s="23" t="str">
        <f t="shared" si="29"/>
        <v>-</v>
      </c>
    </row>
    <row r="608" spans="1:11" x14ac:dyDescent="0.25">
      <c r="A608" s="9" t="str">
        <f t="shared" si="27"/>
        <v>Ambiente de NegóciosPG_Municípios com projetos de mobilização e articulação de lideranças implementados - Número - Obter</v>
      </c>
      <c r="B608" s="9" t="str">
        <f t="shared" si="28"/>
        <v>Ambiente de NegóciosPG_Municípios com projetos de mobilização e articulação de lideranças implementados - Número - ObterRN</v>
      </c>
      <c r="C608" s="9" t="s">
        <v>282</v>
      </c>
      <c r="D608" s="9" t="s">
        <v>473</v>
      </c>
      <c r="E608" s="9" t="s">
        <v>16</v>
      </c>
      <c r="F608" s="9" t="s">
        <v>425</v>
      </c>
      <c r="G608" s="28">
        <v>10</v>
      </c>
      <c r="H608" s="28">
        <v>40</v>
      </c>
      <c r="I608" s="23" t="str">
        <f>IFERROR(VLOOKUP(A608,'INDICADORES CUBO AGIR'!$I$2:$L$23,4,0),"NÃO")</f>
        <v>NÃO</v>
      </c>
      <c r="J608" s="9" t="str">
        <f>IFERROR(VLOOKUP(B608,'Valores Boletim'!$A$2:$G$7668,7,0),"-")</f>
        <v>-</v>
      </c>
      <c r="K608" s="23" t="str">
        <f t="shared" si="29"/>
        <v>-</v>
      </c>
    </row>
    <row r="609" spans="1:11" x14ac:dyDescent="0.25">
      <c r="A609" s="9" t="str">
        <f t="shared" si="27"/>
        <v>Ambiente de NegóciosPG_Tempo de abertura de empresas - horas - Obter</v>
      </c>
      <c r="B609" s="9" t="str">
        <f t="shared" si="28"/>
        <v>Ambiente de NegóciosPG_Tempo de abertura de empresas - horas - ObterRN</v>
      </c>
      <c r="C609" s="9" t="s">
        <v>282</v>
      </c>
      <c r="D609" s="9" t="s">
        <v>473</v>
      </c>
      <c r="E609" s="9" t="s">
        <v>17</v>
      </c>
      <c r="F609" s="9" t="s">
        <v>425</v>
      </c>
      <c r="G609" s="28">
        <v>36</v>
      </c>
      <c r="H609" s="28">
        <v>31.4</v>
      </c>
      <c r="I609" s="23" t="str">
        <f>IFERROR(VLOOKUP(A609,'INDICADORES CUBO AGIR'!$I$2:$L$23,4,0),"NÃO")</f>
        <v>SIM</v>
      </c>
      <c r="J609" s="9">
        <f>IFERROR(VLOOKUP(B609,'Valores Boletim'!$A$2:$G$7668,7,0),"-")</f>
        <v>31.4</v>
      </c>
      <c r="K609" s="23" t="str">
        <f t="shared" si="29"/>
        <v>IGUAL</v>
      </c>
    </row>
    <row r="610" spans="1:11" x14ac:dyDescent="0.25">
      <c r="A610" s="9" t="str">
        <f t="shared" si="27"/>
        <v>Brasil + InovadorPG_Inovação e Modernização - % - Obter</v>
      </c>
      <c r="B610" s="9" t="str">
        <f t="shared" si="28"/>
        <v>Brasil + InovadorPG_Inovação e Modernização - % - ObterRN</v>
      </c>
      <c r="C610" s="9" t="s">
        <v>283</v>
      </c>
      <c r="D610" s="9" t="s">
        <v>472</v>
      </c>
      <c r="E610" s="9" t="s">
        <v>23</v>
      </c>
      <c r="F610" s="9" t="s">
        <v>425</v>
      </c>
      <c r="G610" s="28">
        <v>70</v>
      </c>
      <c r="H610" s="28">
        <v>0</v>
      </c>
      <c r="I610" s="23" t="str">
        <f>IFERROR(VLOOKUP(A610,'INDICADORES CUBO AGIR'!$I$2:$L$23,4,0),"NÃO")</f>
        <v>NÃO</v>
      </c>
      <c r="J610" s="9" t="str">
        <f>IFERROR(VLOOKUP(B610,'Valores Boletim'!$A$2:$G$7668,7,0),"-")</f>
        <v>-</v>
      </c>
      <c r="K610" s="23" t="str">
        <f t="shared" si="29"/>
        <v>-</v>
      </c>
    </row>
    <row r="611" spans="1:11" x14ac:dyDescent="0.25">
      <c r="A611" s="9" t="str">
        <f t="shared" si="27"/>
        <v>Brasil + InovadorPG_Municípios com ecossistemas de inovação mapeados - Número - Obter</v>
      </c>
      <c r="B611" s="9" t="str">
        <f t="shared" si="28"/>
        <v>Brasil + InovadorPG_Municípios com ecossistemas de inovação mapeados - Número - ObterRN</v>
      </c>
      <c r="C611" s="9" t="s">
        <v>283</v>
      </c>
      <c r="D611" s="9" t="s">
        <v>472</v>
      </c>
      <c r="E611" s="9" t="s">
        <v>24</v>
      </c>
      <c r="F611" s="9" t="s">
        <v>425</v>
      </c>
      <c r="G611" s="28">
        <v>1</v>
      </c>
      <c r="H611" s="28">
        <v>6</v>
      </c>
      <c r="I611" s="23" t="str">
        <f>IFERROR(VLOOKUP(A611,'INDICADORES CUBO AGIR'!$I$2:$L$23,4,0),"NÃO")</f>
        <v>NÃO</v>
      </c>
      <c r="J611" s="9" t="str">
        <f>IFERROR(VLOOKUP(B611,'Valores Boletim'!$A$2:$G$7668,7,0),"-")</f>
        <v>-</v>
      </c>
      <c r="K611" s="23" t="str">
        <f t="shared" si="29"/>
        <v>-</v>
      </c>
    </row>
    <row r="612" spans="1:11" x14ac:dyDescent="0.25">
      <c r="A612" s="9" t="str">
        <f t="shared" si="27"/>
        <v>Brasil + InovadorPG_Pequenos Negócios atendidos com solução de Inovação - Número - Obter</v>
      </c>
      <c r="B612" s="9" t="str">
        <f t="shared" si="28"/>
        <v>Brasil + InovadorPG_Pequenos Negócios atendidos com solução de Inovação - Número - ObterRN</v>
      </c>
      <c r="C612" s="9" t="s">
        <v>283</v>
      </c>
      <c r="D612" s="9" t="s">
        <v>472</v>
      </c>
      <c r="E612" s="9" t="s">
        <v>25</v>
      </c>
      <c r="F612" s="9" t="s">
        <v>425</v>
      </c>
      <c r="G612" s="28">
        <v>15000</v>
      </c>
      <c r="H612" s="28">
        <v>26737</v>
      </c>
      <c r="I612" s="23" t="str">
        <f>IFERROR(VLOOKUP(A612,'INDICADORES CUBO AGIR'!$I$2:$L$23,4,0),"NÃO")</f>
        <v>SIM</v>
      </c>
      <c r="J612" s="9">
        <f>IFERROR(VLOOKUP(B612,'Valores Boletim'!$A$2:$G$7668,7,0),"-")</f>
        <v>26737</v>
      </c>
      <c r="K612" s="23" t="str">
        <f t="shared" si="29"/>
        <v>IGUAL</v>
      </c>
    </row>
    <row r="613" spans="1:11" x14ac:dyDescent="0.25">
      <c r="A613" s="9" t="str">
        <f t="shared" si="27"/>
        <v>Brasil + CompetitivoPG_Produtividade do Trabalho - % - Aumentar</v>
      </c>
      <c r="B613" s="9" t="str">
        <f t="shared" si="28"/>
        <v>Brasil + CompetitivoPG_Produtividade do Trabalho - % - AumentarRN</v>
      </c>
      <c r="C613" s="9" t="s">
        <v>284</v>
      </c>
      <c r="D613" s="9" t="s">
        <v>478</v>
      </c>
      <c r="E613" s="9" t="s">
        <v>27</v>
      </c>
      <c r="F613" s="9" t="s">
        <v>425</v>
      </c>
      <c r="G613" s="28">
        <v>10</v>
      </c>
      <c r="H613" s="28">
        <v>11.3</v>
      </c>
      <c r="I613" s="23" t="str">
        <f>IFERROR(VLOOKUP(A613,'INDICADORES CUBO AGIR'!$I$2:$L$23,4,0),"NÃO")</f>
        <v>SIM</v>
      </c>
      <c r="J613" s="9">
        <f>IFERROR(VLOOKUP(B613,'Valores Boletim'!$A$2:$G$7668,7,0),"-")</f>
        <v>11.3</v>
      </c>
      <c r="K613" s="23" t="str">
        <f t="shared" si="29"/>
        <v>IGUAL</v>
      </c>
    </row>
    <row r="614" spans="1:11" x14ac:dyDescent="0.25">
      <c r="A614" s="9" t="str">
        <f t="shared" si="27"/>
        <v>Brasil + CompetitivoPG_Taxa de Alcance - Faturamento - % - Obter</v>
      </c>
      <c r="B614" s="9" t="str">
        <f t="shared" si="28"/>
        <v>Brasil + CompetitivoPG_Taxa de Alcance - Faturamento - % - ObterRN</v>
      </c>
      <c r="C614" s="9" t="s">
        <v>284</v>
      </c>
      <c r="D614" s="9" t="s">
        <v>478</v>
      </c>
      <c r="E614" s="9" t="s">
        <v>28</v>
      </c>
      <c r="F614" s="9" t="s">
        <v>425</v>
      </c>
      <c r="G614" s="28">
        <v>79</v>
      </c>
      <c r="H614" s="28">
        <v>82.4</v>
      </c>
      <c r="I614" s="23" t="str">
        <f>IFERROR(VLOOKUP(A614,'INDICADORES CUBO AGIR'!$I$2:$L$23,4,0),"NÃO")</f>
        <v>SIM</v>
      </c>
      <c r="J614" s="9">
        <f>IFERROR(VLOOKUP(B614,'Valores Boletim'!$A$2:$G$7668,7,0),"-")</f>
        <v>82.4</v>
      </c>
      <c r="K614" s="23" t="str">
        <f t="shared" si="29"/>
        <v>IGUAL</v>
      </c>
    </row>
    <row r="615" spans="1:11" x14ac:dyDescent="0.25">
      <c r="A615" s="9" t="str">
        <f t="shared" si="27"/>
        <v>Sebrae + FinançasPG_Clientes com garantia do Fampe assistidos na fase pós-crédito - % - Obter</v>
      </c>
      <c r="B615" s="9" t="str">
        <f t="shared" si="28"/>
        <v>Sebrae + FinançasPG_Clientes com garantia do Fampe assistidos na fase pós-crédito - % - ObterRN</v>
      </c>
      <c r="C615" s="9" t="s">
        <v>285</v>
      </c>
      <c r="D615" s="9" t="s">
        <v>477</v>
      </c>
      <c r="E615" s="9" t="s">
        <v>71</v>
      </c>
      <c r="F615" s="9" t="s">
        <v>425</v>
      </c>
      <c r="G615" s="28">
        <v>60</v>
      </c>
      <c r="H615" s="28">
        <v>99.12</v>
      </c>
      <c r="I615" s="23" t="str">
        <f>IFERROR(VLOOKUP(A615,'INDICADORES CUBO AGIR'!$I$2:$L$23,4,0),"NÃO")</f>
        <v>SIM</v>
      </c>
      <c r="J615" s="9">
        <f>IFERROR(VLOOKUP(B615,'Valores Boletim'!$A$2:$G$7668,7,0),"-")</f>
        <v>99.12</v>
      </c>
      <c r="K615" s="23" t="str">
        <f t="shared" si="29"/>
        <v>IGUAL</v>
      </c>
    </row>
    <row r="616" spans="1:11" x14ac:dyDescent="0.25">
      <c r="A616" s="9" t="str">
        <f t="shared" si="27"/>
        <v>Inteligência de DadosPG_Índice Gartner de Data &amp; Analytics - Pontos (1 a 5) - Aumentar</v>
      </c>
      <c r="B616" s="9" t="str">
        <f t="shared" si="28"/>
        <v>Inteligência de DadosPG_Índice Gartner de Data &amp; Analytics - Pontos (1 a 5) - AumentarRN</v>
      </c>
      <c r="C616" s="9" t="s">
        <v>286</v>
      </c>
      <c r="D616" s="9" t="s">
        <v>479</v>
      </c>
      <c r="E616" s="9" t="s">
        <v>26</v>
      </c>
      <c r="F616" s="9" t="s">
        <v>425</v>
      </c>
      <c r="G616" s="28">
        <v>2.2599999999999998</v>
      </c>
      <c r="H616" s="28">
        <v>2.2999999999999998</v>
      </c>
      <c r="I616" s="23" t="str">
        <f>IFERROR(VLOOKUP(A616,'INDICADORES CUBO AGIR'!$I$2:$L$23,4,0),"NÃO")</f>
        <v>SIM</v>
      </c>
      <c r="J616" s="9">
        <f>IFERROR(VLOOKUP(B616,'Valores Boletim'!$A$2:$G$7668,7,0),"-")</f>
        <v>2.2999999999999998</v>
      </c>
      <c r="K616" s="23" t="str">
        <f t="shared" si="29"/>
        <v>IGUAL</v>
      </c>
    </row>
    <row r="617" spans="1:11" x14ac:dyDescent="0.25">
      <c r="A617" s="9" t="str">
        <f t="shared" si="27"/>
        <v>PROGRAMA NACIONAL - Transformação OrganizacionalPG_Equipamentos de TI com vida útil exaurida - % - Obter</v>
      </c>
      <c r="B617" s="9" t="str">
        <f t="shared" si="28"/>
        <v>PROGRAMA NACIONAL - Transformação OrganizacionalPG_Equipamentos de TI com vida útil exaurida - % - ObterRN</v>
      </c>
      <c r="C617" s="9" t="s">
        <v>287</v>
      </c>
      <c r="D617" s="9" t="s">
        <v>73</v>
      </c>
      <c r="E617" s="9" t="s">
        <v>74</v>
      </c>
      <c r="F617" s="9" t="s">
        <v>425</v>
      </c>
      <c r="G617" s="28">
        <v>20</v>
      </c>
      <c r="H617" s="28">
        <v>0</v>
      </c>
      <c r="I617" s="23" t="str">
        <f>IFERROR(VLOOKUP(A617,'INDICADORES CUBO AGIR'!$I$2:$L$23,4,0),"NÃO")</f>
        <v>NÃO</v>
      </c>
      <c r="J617" s="9" t="str">
        <f>IFERROR(VLOOKUP(B617,'Valores Boletim'!$A$2:$G$7668,7,0),"-")</f>
        <v>-</v>
      </c>
      <c r="K617" s="23" t="str">
        <f t="shared" si="29"/>
        <v>-</v>
      </c>
    </row>
    <row r="618" spans="1:11" x14ac:dyDescent="0.25">
      <c r="A618" s="9" t="str">
        <f t="shared" si="27"/>
        <v>PROGRAMA NACIONAL - Transformação OrganizacionalPG_Incidentes de segurança tratados - % - Obter</v>
      </c>
      <c r="B618" s="9" t="str">
        <f t="shared" si="28"/>
        <v>PROGRAMA NACIONAL - Transformação OrganizacionalPG_Incidentes de segurança tratados - % - ObterRN</v>
      </c>
      <c r="C618" s="9" t="s">
        <v>287</v>
      </c>
      <c r="D618" s="9" t="s">
        <v>73</v>
      </c>
      <c r="E618" s="9" t="s">
        <v>75</v>
      </c>
      <c r="F618" s="9" t="s">
        <v>425</v>
      </c>
      <c r="G618" s="28">
        <v>90</v>
      </c>
      <c r="H618" s="28">
        <v>0</v>
      </c>
      <c r="I618" s="23" t="str">
        <f>IFERROR(VLOOKUP(A618,'INDICADORES CUBO AGIR'!$I$2:$L$23,4,0),"NÃO")</f>
        <v>NÃO</v>
      </c>
      <c r="J618" s="9" t="str">
        <f>IFERROR(VLOOKUP(B618,'Valores Boletim'!$A$2:$G$7668,7,0),"-")</f>
        <v>-</v>
      </c>
      <c r="K618" s="23" t="str">
        <f t="shared" si="29"/>
        <v>-</v>
      </c>
    </row>
    <row r="619" spans="1:11" x14ac:dyDescent="0.25">
      <c r="A619" s="9" t="str">
        <f t="shared" si="27"/>
        <v>Gestão da Marca SebraePG_Imagem junto à Sociedade - Pontos (0 a 10) - Obter</v>
      </c>
      <c r="B619" s="9" t="str">
        <f t="shared" si="28"/>
        <v>Gestão da Marca SebraePG_Imagem junto à Sociedade - Pontos (0 a 10) - ObterRN</v>
      </c>
      <c r="C619" s="9" t="s">
        <v>288</v>
      </c>
      <c r="D619" s="9" t="s">
        <v>475</v>
      </c>
      <c r="E619" s="9" t="s">
        <v>30</v>
      </c>
      <c r="F619" s="9" t="s">
        <v>425</v>
      </c>
      <c r="G619" s="28">
        <v>8.4</v>
      </c>
      <c r="H619" s="28">
        <v>8.6</v>
      </c>
      <c r="I619" s="23" t="str">
        <f>IFERROR(VLOOKUP(A619,'INDICADORES CUBO AGIR'!$I$2:$L$23,4,0),"NÃO")</f>
        <v>SIM</v>
      </c>
      <c r="J619" s="9">
        <f>IFERROR(VLOOKUP(B619,'Valores Boletim'!$A$2:$G$7668,7,0),"-")</f>
        <v>8.61</v>
      </c>
      <c r="K619" s="23" t="str">
        <f t="shared" si="29"/>
        <v>DIFERENTE</v>
      </c>
    </row>
    <row r="620" spans="1:11" x14ac:dyDescent="0.25">
      <c r="A620" s="9" t="str">
        <f t="shared" si="27"/>
        <v>Gestão da Marca SebraePG_Imagem junto aos Pequenos Negócios - Pontos (0 a 10) - Obter</v>
      </c>
      <c r="B620" s="9" t="str">
        <f t="shared" si="28"/>
        <v>Gestão da Marca SebraePG_Imagem junto aos Pequenos Negócios - Pontos (0 a 10) - ObterRN</v>
      </c>
      <c r="C620" s="9" t="s">
        <v>288</v>
      </c>
      <c r="D620" s="9" t="s">
        <v>475</v>
      </c>
      <c r="E620" s="9" t="s">
        <v>31</v>
      </c>
      <c r="F620" s="9" t="s">
        <v>425</v>
      </c>
      <c r="G620" s="28">
        <v>8.8000000000000007</v>
      </c>
      <c r="H620" s="28">
        <v>9</v>
      </c>
      <c r="I620" s="23" t="str">
        <f>IFERROR(VLOOKUP(A620,'INDICADORES CUBO AGIR'!$I$2:$L$23,4,0),"NÃO")</f>
        <v>SIM</v>
      </c>
      <c r="J620" s="9">
        <f>IFERROR(VLOOKUP(B620,'Valores Boletim'!$A$2:$G$7668,7,0),"-")</f>
        <v>9.0399999999999991</v>
      </c>
      <c r="K620" s="23" t="str">
        <f t="shared" si="29"/>
        <v>DIFERENTE</v>
      </c>
    </row>
    <row r="621" spans="1:11" x14ac:dyDescent="0.25">
      <c r="A621" s="9" t="str">
        <f t="shared" si="27"/>
        <v>Educação EmpreendedoraPG_Atendimento a estudantes em soluções de Educação Empreendedora - Número - Obter</v>
      </c>
      <c r="B621" s="9" t="str">
        <f t="shared" si="28"/>
        <v>Educação EmpreendedoraPG_Atendimento a estudantes em soluções de Educação Empreendedora - Número - ObterRN</v>
      </c>
      <c r="C621" s="9" t="s">
        <v>289</v>
      </c>
      <c r="D621" s="9" t="s">
        <v>476</v>
      </c>
      <c r="E621" s="9" t="s">
        <v>32</v>
      </c>
      <c r="F621" s="9" t="s">
        <v>425</v>
      </c>
      <c r="G621" s="28">
        <v>12200</v>
      </c>
      <c r="H621" s="28">
        <v>25162</v>
      </c>
      <c r="I621" s="23" t="str">
        <f>IFERROR(VLOOKUP(A621,'INDICADORES CUBO AGIR'!$I$2:$L$23,4,0),"NÃO")</f>
        <v>SIM</v>
      </c>
      <c r="J621" s="9">
        <f>IFERROR(VLOOKUP(B621,'Valores Boletim'!$A$2:$G$7668,7,0),"-")</f>
        <v>25162</v>
      </c>
      <c r="K621" s="23" t="str">
        <f t="shared" si="29"/>
        <v>IGUAL</v>
      </c>
    </row>
    <row r="622" spans="1:11" x14ac:dyDescent="0.25">
      <c r="A622" s="9" t="str">
        <f t="shared" si="27"/>
        <v>Educação EmpreendedoraPG_Escolas com projeto Escola Empreendedora implementado - Número - Obter</v>
      </c>
      <c r="B622" s="9" t="str">
        <f t="shared" si="28"/>
        <v>Educação EmpreendedoraPG_Escolas com projeto Escola Empreendedora implementado - Número - ObterRN</v>
      </c>
      <c r="C622" s="9" t="s">
        <v>289</v>
      </c>
      <c r="D622" s="9" t="s">
        <v>476</v>
      </c>
      <c r="E622" s="9" t="s">
        <v>33</v>
      </c>
      <c r="F622" s="9" t="s">
        <v>425</v>
      </c>
      <c r="G622" s="28">
        <v>5</v>
      </c>
      <c r="H622" s="28">
        <v>5</v>
      </c>
      <c r="I622" s="23" t="str">
        <f>IFERROR(VLOOKUP(A622,'INDICADORES CUBO AGIR'!$I$2:$L$23,4,0),"NÃO")</f>
        <v>NÃO</v>
      </c>
      <c r="J622" s="9" t="str">
        <f>IFERROR(VLOOKUP(B622,'Valores Boletim'!$A$2:$G$7668,7,0),"-")</f>
        <v>-</v>
      </c>
      <c r="K622" s="23" t="str">
        <f t="shared" si="29"/>
        <v>-</v>
      </c>
    </row>
    <row r="623" spans="1:11" x14ac:dyDescent="0.25">
      <c r="A623" s="9" t="str">
        <f t="shared" si="27"/>
        <v>Educação EmpreendedoraPG_Professores atendidos em soluções de Educação Empreendedora - professores - Obter</v>
      </c>
      <c r="B623" s="9" t="str">
        <f t="shared" si="28"/>
        <v>Educação EmpreendedoraPG_Professores atendidos em soluções de Educação Empreendedora - professores - ObterRN</v>
      </c>
      <c r="C623" s="9" t="s">
        <v>289</v>
      </c>
      <c r="D623" s="9" t="s">
        <v>476</v>
      </c>
      <c r="E623" s="9" t="s">
        <v>34</v>
      </c>
      <c r="F623" s="9" t="s">
        <v>425</v>
      </c>
      <c r="G623" s="28">
        <v>800</v>
      </c>
      <c r="H623" s="28">
        <v>3751</v>
      </c>
      <c r="I623" s="23" t="str">
        <f>IFERROR(VLOOKUP(A623,'INDICADORES CUBO AGIR'!$I$2:$L$23,4,0),"NÃO")</f>
        <v>SIM</v>
      </c>
      <c r="J623" s="9">
        <f>IFERROR(VLOOKUP(B623,'Valores Boletim'!$A$2:$G$7668,7,0),"-")</f>
        <v>3751</v>
      </c>
      <c r="K623" s="23" t="str">
        <f t="shared" si="29"/>
        <v>IGUAL</v>
      </c>
    </row>
    <row r="624" spans="1:11" x14ac:dyDescent="0.25">
      <c r="A624" s="9" t="str">
        <f t="shared" si="27"/>
        <v>Educação EmpreendedoraPG_Recomendação (NPS) - Professores - pontos - Obter</v>
      </c>
      <c r="B624" s="9" t="str">
        <f t="shared" si="28"/>
        <v>Educação EmpreendedoraPG_Recomendação (NPS) - Professores - pontos - ObterRN</v>
      </c>
      <c r="C624" s="9" t="s">
        <v>289</v>
      </c>
      <c r="D624" s="9" t="s">
        <v>476</v>
      </c>
      <c r="E624" s="9" t="s">
        <v>35</v>
      </c>
      <c r="F624" s="9" t="s">
        <v>425</v>
      </c>
      <c r="G624" s="28">
        <v>80</v>
      </c>
      <c r="H624" s="28">
        <v>94</v>
      </c>
      <c r="I624" s="23" t="str">
        <f>IFERROR(VLOOKUP(A624,'INDICADORES CUBO AGIR'!$I$2:$L$23,4,0),"NÃO")</f>
        <v>SIM</v>
      </c>
      <c r="J624" s="9">
        <f>IFERROR(VLOOKUP(B624,'Valores Boletim'!$A$2:$G$7668,7,0),"-")</f>
        <v>93.8</v>
      </c>
      <c r="K624" s="23" t="str">
        <f t="shared" si="29"/>
        <v>DIFERENTE</v>
      </c>
    </row>
    <row r="625" spans="1:11" x14ac:dyDescent="0.25">
      <c r="A625" s="9" t="str">
        <f t="shared" si="27"/>
        <v>PROGRAMA NACIONAL - Sebrae + ReceitasPG_Geração de Receita Própria - % - Obter</v>
      </c>
      <c r="B625" s="9" t="str">
        <f t="shared" si="28"/>
        <v>PROGRAMA NACIONAL - Sebrae + ReceitasPG_Geração de Receita Própria - % - ObterRN</v>
      </c>
      <c r="C625" s="9" t="s">
        <v>290</v>
      </c>
      <c r="D625" s="9" t="s">
        <v>41</v>
      </c>
      <c r="E625" s="9" t="s">
        <v>29</v>
      </c>
      <c r="F625" s="9" t="s">
        <v>425</v>
      </c>
      <c r="G625" s="28">
        <v>20</v>
      </c>
      <c r="H625" s="28">
        <v>32.299999999999997</v>
      </c>
      <c r="I625" s="23" t="str">
        <f>IFERROR(VLOOKUP(A625,'INDICADORES CUBO AGIR'!$I$2:$L$23,4,0),"NÃO")</f>
        <v>SIM</v>
      </c>
      <c r="J625" s="9">
        <f>IFERROR(VLOOKUP(B625,'Valores Boletim'!$A$2:$G$7668,7,0),"-")</f>
        <v>32.29</v>
      </c>
      <c r="K625" s="23" t="str">
        <f t="shared" si="29"/>
        <v>DIFERENTE</v>
      </c>
    </row>
    <row r="626" spans="1:11" x14ac:dyDescent="0.25">
      <c r="A626" s="9" t="str">
        <f t="shared" si="27"/>
        <v>PROGRAMA NACIONAL - Transformação DigitalPG_Clientes atendidos por serviços digitais - Número - Obter</v>
      </c>
      <c r="B626" s="9" t="str">
        <f t="shared" si="28"/>
        <v>PROGRAMA NACIONAL - Transformação DigitalPG_Clientes atendidos por serviços digitais - Número - ObterRN</v>
      </c>
      <c r="C626" s="9" t="s">
        <v>291</v>
      </c>
      <c r="D626" s="9" t="s">
        <v>51</v>
      </c>
      <c r="E626" s="9" t="s">
        <v>19</v>
      </c>
      <c r="F626" s="9" t="s">
        <v>425</v>
      </c>
      <c r="G626" s="28">
        <v>65000</v>
      </c>
      <c r="H626" s="28">
        <v>86620</v>
      </c>
      <c r="I626" s="23" t="str">
        <f>IFERROR(VLOOKUP(A626,'INDICADORES CUBO AGIR'!$I$2:$L$23,4,0),"NÃO")</f>
        <v>NÃO</v>
      </c>
      <c r="J626" s="9" t="str">
        <f>IFERROR(VLOOKUP(B626,'Valores Boletim'!$A$2:$G$7668,7,0),"-")</f>
        <v>-</v>
      </c>
      <c r="K626" s="23" t="str">
        <f t="shared" si="29"/>
        <v>-</v>
      </c>
    </row>
    <row r="627" spans="1:11" x14ac:dyDescent="0.25">
      <c r="A627" s="9" t="str">
        <f t="shared" si="27"/>
        <v>PROGRAMA NACIONAL - Transformação DigitalPG_Downloads do aplicativo Sebrae - Número - Obter</v>
      </c>
      <c r="B627" s="9" t="str">
        <f t="shared" si="28"/>
        <v>PROGRAMA NACIONAL - Transformação DigitalPG_Downloads do aplicativo Sebrae - Número - ObterRN</v>
      </c>
      <c r="C627" s="9" t="s">
        <v>291</v>
      </c>
      <c r="D627" s="9" t="s">
        <v>51</v>
      </c>
      <c r="E627" s="9" t="s">
        <v>52</v>
      </c>
      <c r="F627" s="9" t="s">
        <v>425</v>
      </c>
      <c r="G627" s="28">
        <v>2000</v>
      </c>
      <c r="H627" s="28">
        <v>13488</v>
      </c>
      <c r="I627" s="23" t="str">
        <f>IFERROR(VLOOKUP(A627,'INDICADORES CUBO AGIR'!$I$2:$L$23,4,0),"NÃO")</f>
        <v>SIM</v>
      </c>
      <c r="J627" s="9">
        <f>IFERROR(VLOOKUP(B627,'Valores Boletim'!$A$2:$G$7668,7,0),"-")</f>
        <v>13488</v>
      </c>
      <c r="K627" s="23" t="str">
        <f t="shared" si="29"/>
        <v>IGUAL</v>
      </c>
    </row>
    <row r="628" spans="1:11" x14ac:dyDescent="0.25">
      <c r="A628" s="9" t="str">
        <f t="shared" si="27"/>
        <v>PROGRAMA NACIONAL - Transformação DigitalPG_Índice de Maturidade Digital do Sistema Sebrae - Pontos (1 a 5) - Obter</v>
      </c>
      <c r="B628" s="9" t="str">
        <f t="shared" si="28"/>
        <v>PROGRAMA NACIONAL - Transformação DigitalPG_Índice de Maturidade Digital do Sistema Sebrae - Pontos (1 a 5) - ObterRN</v>
      </c>
      <c r="C628" s="9" t="s">
        <v>291</v>
      </c>
      <c r="D628" s="9" t="s">
        <v>51</v>
      </c>
      <c r="E628" s="9" t="s">
        <v>53</v>
      </c>
      <c r="F628" s="9" t="s">
        <v>425</v>
      </c>
      <c r="G628" s="28">
        <v>2.2599999999999998</v>
      </c>
      <c r="H628" s="28">
        <v>2.36</v>
      </c>
      <c r="I628" s="23" t="str">
        <f>IFERROR(VLOOKUP(A628,'INDICADORES CUBO AGIR'!$I$2:$L$23,4,0),"NÃO")</f>
        <v>SIM</v>
      </c>
      <c r="J628" s="9">
        <f>IFERROR(VLOOKUP(B628,'Valores Boletim'!$A$2:$G$7668,7,0),"-")</f>
        <v>2.59</v>
      </c>
      <c r="K628" s="23" t="str">
        <f t="shared" si="29"/>
        <v>DIFERENTE</v>
      </c>
    </row>
    <row r="629" spans="1:11" x14ac:dyDescent="0.25">
      <c r="A629" s="9" t="str">
        <f t="shared" si="27"/>
        <v>Sebrae + FinançasPG_Clientes com garantia do Fampe assistidos na fase pós-crédito - % - Obter</v>
      </c>
      <c r="B629" s="9" t="str">
        <f t="shared" si="28"/>
        <v>Sebrae + FinançasPG_Clientes com garantia do Fampe assistidos na fase pós-crédito - % - ObterRO</v>
      </c>
      <c r="C629" s="9" t="s">
        <v>292</v>
      </c>
      <c r="D629" s="9" t="s">
        <v>477</v>
      </c>
      <c r="E629" s="9" t="s">
        <v>71</v>
      </c>
      <c r="F629" s="9" t="s">
        <v>426</v>
      </c>
      <c r="G629" s="28">
        <v>60</v>
      </c>
      <c r="H629" s="28">
        <v>74.42</v>
      </c>
      <c r="I629" s="23" t="str">
        <f>IFERROR(VLOOKUP(A629,'INDICADORES CUBO AGIR'!$I$2:$L$23,4,0),"NÃO")</f>
        <v>SIM</v>
      </c>
      <c r="J629" s="9">
        <f>IFERROR(VLOOKUP(B629,'Valores Boletim'!$A$2:$G$7668,7,0),"-")</f>
        <v>74.42</v>
      </c>
      <c r="K629" s="23" t="str">
        <f t="shared" si="29"/>
        <v>IGUAL</v>
      </c>
    </row>
    <row r="630" spans="1:11" x14ac:dyDescent="0.25">
      <c r="A630" s="9" t="str">
        <f t="shared" si="27"/>
        <v>Gestão Estratégica de PessoasPG_Diagnóstico de Maturidade dos processos de gestão de pessoas - pontos - Obter</v>
      </c>
      <c r="B630" s="9" t="str">
        <f t="shared" si="28"/>
        <v>Gestão Estratégica de PessoasPG_Diagnóstico de Maturidade dos processos de gestão de pessoas - pontos - ObterRO</v>
      </c>
      <c r="C630" s="9" t="s">
        <v>293</v>
      </c>
      <c r="D630" s="9" t="s">
        <v>470</v>
      </c>
      <c r="E630" s="9" t="s">
        <v>67</v>
      </c>
      <c r="F630" s="9" t="s">
        <v>426</v>
      </c>
      <c r="G630" s="28">
        <v>4.5</v>
      </c>
      <c r="H630" s="28">
        <v>4.17</v>
      </c>
      <c r="I630" s="23" t="str">
        <f>IFERROR(VLOOKUP(A630,'INDICADORES CUBO AGIR'!$I$2:$L$23,4,0),"NÃO")</f>
        <v>SIM</v>
      </c>
      <c r="J630" s="9">
        <f>IFERROR(VLOOKUP(B630,'Valores Boletim'!$A$2:$G$7668,7,0),"-")</f>
        <v>4.17</v>
      </c>
      <c r="K630" s="23" t="str">
        <f t="shared" si="29"/>
        <v>IGUAL</v>
      </c>
    </row>
    <row r="631" spans="1:11" x14ac:dyDescent="0.25">
      <c r="A631" s="9" t="str">
        <f t="shared" si="27"/>
        <v>Gestão Estratégica de PessoasPG_Grau de implementação do SGP 9.0 no Sistema Sebrae - % - Obter</v>
      </c>
      <c r="B631" s="9" t="str">
        <f t="shared" si="28"/>
        <v>Gestão Estratégica de PessoasPG_Grau de implementação do SGP 9.0 no Sistema Sebrae - % - ObterRO</v>
      </c>
      <c r="C631" s="9" t="s">
        <v>293</v>
      </c>
      <c r="D631" s="9" t="s">
        <v>470</v>
      </c>
      <c r="E631" s="9" t="s">
        <v>68</v>
      </c>
      <c r="F631" s="9" t="s">
        <v>426</v>
      </c>
      <c r="G631" s="28">
        <v>100</v>
      </c>
      <c r="H631" s="28">
        <v>0</v>
      </c>
      <c r="I631" s="23" t="str">
        <f>IFERROR(VLOOKUP(A631,'INDICADORES CUBO AGIR'!$I$2:$L$23,4,0),"NÃO")</f>
        <v>NÃO</v>
      </c>
      <c r="J631" s="9" t="str">
        <f>IFERROR(VLOOKUP(B631,'Valores Boletim'!$A$2:$G$7668,7,0),"-")</f>
        <v>-</v>
      </c>
      <c r="K631" s="23" t="str">
        <f t="shared" si="29"/>
        <v>-</v>
      </c>
    </row>
    <row r="632" spans="1:11" x14ac:dyDescent="0.25">
      <c r="A632" s="9" t="str">
        <f t="shared" si="27"/>
        <v>Cliente em FocoPG_Atendimento por cliente - Número - Obter</v>
      </c>
      <c r="B632" s="9" t="str">
        <f t="shared" si="28"/>
        <v>Cliente em FocoPG_Atendimento por cliente - Número - ObterRO</v>
      </c>
      <c r="C632" s="9" t="s">
        <v>294</v>
      </c>
      <c r="D632" s="9" t="s">
        <v>471</v>
      </c>
      <c r="E632" s="9" t="s">
        <v>18</v>
      </c>
      <c r="F632" s="9" t="s">
        <v>426</v>
      </c>
      <c r="G632" s="28">
        <v>2.2000000000000002</v>
      </c>
      <c r="H632" s="28">
        <v>1.66</v>
      </c>
      <c r="I632" s="23" t="str">
        <f>IFERROR(VLOOKUP(A632,'INDICADORES CUBO AGIR'!$I$2:$L$23,4,0),"NÃO")</f>
        <v>SIM</v>
      </c>
      <c r="J632" s="9">
        <f>IFERROR(VLOOKUP(B632,'Valores Boletim'!$A$2:$G$7668,7,0),"-")</f>
        <v>2.1602014020000002</v>
      </c>
      <c r="K632" s="23" t="str">
        <f t="shared" si="29"/>
        <v>DIFERENTE</v>
      </c>
    </row>
    <row r="633" spans="1:11" x14ac:dyDescent="0.25">
      <c r="A633" s="9" t="str">
        <f t="shared" si="27"/>
        <v>Cliente em FocoPG_Clientes atendidos por serviços digitais - Número - Obter</v>
      </c>
      <c r="B633" s="9" t="str">
        <f t="shared" si="28"/>
        <v>Cliente em FocoPG_Clientes atendidos por serviços digitais - Número - ObterRO</v>
      </c>
      <c r="C633" s="9" t="s">
        <v>294</v>
      </c>
      <c r="D633" s="9" t="s">
        <v>471</v>
      </c>
      <c r="E633" s="9" t="s">
        <v>19</v>
      </c>
      <c r="F633" s="9" t="s">
        <v>426</v>
      </c>
      <c r="G633" s="28">
        <v>25000</v>
      </c>
      <c r="H633" s="28">
        <v>29749</v>
      </c>
      <c r="I633" s="23" t="str">
        <f>IFERROR(VLOOKUP(A633,'INDICADORES CUBO AGIR'!$I$2:$L$23,4,0),"NÃO")</f>
        <v>SIM</v>
      </c>
      <c r="J633" s="9">
        <f>IFERROR(VLOOKUP(B633,'Valores Boletim'!$A$2:$G$7668,7,0),"-")</f>
        <v>24129</v>
      </c>
      <c r="K633" s="23" t="str">
        <f t="shared" si="29"/>
        <v>DIFERENTE</v>
      </c>
    </row>
    <row r="634" spans="1:11" x14ac:dyDescent="0.25">
      <c r="A634" s="9" t="str">
        <f t="shared" si="27"/>
        <v>Cliente em FocoPG_Cobertura do Atendimento (microempresas e empresas de pequeno porte) - % - Obter</v>
      </c>
      <c r="B634" s="9" t="str">
        <f t="shared" si="28"/>
        <v>Cliente em FocoPG_Cobertura do Atendimento (microempresas e empresas de pequeno porte) - % - ObterRO</v>
      </c>
      <c r="C634" s="9" t="s">
        <v>294</v>
      </c>
      <c r="D634" s="9" t="s">
        <v>471</v>
      </c>
      <c r="E634" s="9" t="s">
        <v>20</v>
      </c>
      <c r="F634" s="9" t="s">
        <v>426</v>
      </c>
      <c r="G634" s="28">
        <v>19</v>
      </c>
      <c r="H634" s="28">
        <v>22.21</v>
      </c>
      <c r="I634" s="23" t="str">
        <f>IFERROR(VLOOKUP(A634,'INDICADORES CUBO AGIR'!$I$2:$L$23,4,0),"NÃO")</f>
        <v>SIM</v>
      </c>
      <c r="J634" s="9">
        <f>IFERROR(VLOOKUP(B634,'Valores Boletim'!$A$2:$G$7668,7,0),"-")</f>
        <v>20.04</v>
      </c>
      <c r="K634" s="23" t="str">
        <f t="shared" si="29"/>
        <v>DIFERENTE</v>
      </c>
    </row>
    <row r="635" spans="1:11" x14ac:dyDescent="0.25">
      <c r="A635" s="9" t="str">
        <f t="shared" si="27"/>
        <v>Cliente em FocoPG_Pequenos Negócios Atendidos - Número - Obter</v>
      </c>
      <c r="B635" s="9" t="str">
        <f t="shared" si="28"/>
        <v>Cliente em FocoPG_Pequenos Negócios Atendidos - Número - ObterRO</v>
      </c>
      <c r="C635" s="9" t="s">
        <v>294</v>
      </c>
      <c r="D635" s="9" t="s">
        <v>471</v>
      </c>
      <c r="E635" s="9" t="s">
        <v>21</v>
      </c>
      <c r="F635" s="9" t="s">
        <v>426</v>
      </c>
      <c r="G635" s="28">
        <v>24000</v>
      </c>
      <c r="H635" s="28">
        <v>27451</v>
      </c>
      <c r="I635" s="23" t="str">
        <f>IFERROR(VLOOKUP(A635,'INDICADORES CUBO AGIR'!$I$2:$L$23,4,0),"NÃO")</f>
        <v>SIM</v>
      </c>
      <c r="J635" s="9">
        <f>IFERROR(VLOOKUP(B635,'Valores Boletim'!$A$2:$G$7668,7,0),"-")</f>
        <v>26135</v>
      </c>
      <c r="K635" s="23" t="str">
        <f t="shared" si="29"/>
        <v>DIFERENTE</v>
      </c>
    </row>
    <row r="636" spans="1:11" x14ac:dyDescent="0.25">
      <c r="A636" s="9" t="str">
        <f t="shared" si="27"/>
        <v>Cliente em FocoPG_Recomendação (NPS) - pontos - Obter</v>
      </c>
      <c r="B636" s="9" t="str">
        <f t="shared" si="28"/>
        <v>Cliente em FocoPG_Recomendação (NPS) - pontos - ObterRO</v>
      </c>
      <c r="C636" s="9" t="s">
        <v>294</v>
      </c>
      <c r="D636" s="9" t="s">
        <v>471</v>
      </c>
      <c r="E636" s="9" t="s">
        <v>22</v>
      </c>
      <c r="F636" s="9" t="s">
        <v>426</v>
      </c>
      <c r="G636" s="28">
        <v>80</v>
      </c>
      <c r="H636" s="28">
        <v>83.9</v>
      </c>
      <c r="I636" s="23" t="str">
        <f>IFERROR(VLOOKUP(A636,'INDICADORES CUBO AGIR'!$I$2:$L$23,4,0),"NÃO")</f>
        <v>NÃO</v>
      </c>
      <c r="J636" s="9" t="str">
        <f>IFERROR(VLOOKUP(B636,'Valores Boletim'!$A$2:$G$7668,7,0),"-")</f>
        <v>-</v>
      </c>
      <c r="K636" s="23" t="str">
        <f t="shared" si="29"/>
        <v>-</v>
      </c>
    </row>
    <row r="637" spans="1:11" x14ac:dyDescent="0.25">
      <c r="A637" s="9" t="str">
        <f t="shared" si="27"/>
        <v>Ambiente de NegóciosPG_Município com presença continuada de técnico residente do Sebrae na microrregião. - Número - Obter</v>
      </c>
      <c r="B637" s="9" t="str">
        <f t="shared" si="28"/>
        <v>Ambiente de NegóciosPG_Município com presença continuada de técnico residente do Sebrae na microrregião. - Número - ObterRO</v>
      </c>
      <c r="C637" s="9" t="s">
        <v>295</v>
      </c>
      <c r="D637" s="9" t="s">
        <v>473</v>
      </c>
      <c r="E637" s="9" t="s">
        <v>14</v>
      </c>
      <c r="F637" s="9" t="s">
        <v>426</v>
      </c>
      <c r="G637" s="28">
        <v>2</v>
      </c>
      <c r="H637" s="28">
        <v>2</v>
      </c>
      <c r="I637" s="23" t="str">
        <f>IFERROR(VLOOKUP(A637,'INDICADORES CUBO AGIR'!$I$2:$L$23,4,0),"NÃO")</f>
        <v>NÃO</v>
      </c>
      <c r="J637" s="9" t="str">
        <f>IFERROR(VLOOKUP(B637,'Valores Boletim'!$A$2:$G$7668,7,0),"-")</f>
        <v>-</v>
      </c>
      <c r="K637" s="23" t="str">
        <f t="shared" si="29"/>
        <v>-</v>
      </c>
    </row>
    <row r="638" spans="1:11" x14ac:dyDescent="0.25">
      <c r="A638" s="9" t="str">
        <f t="shared" si="27"/>
        <v>Ambiente de NegóciosPG_Municípios com conjunto de políticas públicas para melhoria do ambiente de negócios implementado - Número - Obter</v>
      </c>
      <c r="B638" s="9" t="str">
        <f t="shared" si="28"/>
        <v>Ambiente de NegóciosPG_Municípios com conjunto de políticas públicas para melhoria do ambiente de negócios implementado - Número - ObterRO</v>
      </c>
      <c r="C638" s="9" t="s">
        <v>295</v>
      </c>
      <c r="D638" s="9" t="s">
        <v>473</v>
      </c>
      <c r="E638" s="9" t="s">
        <v>15</v>
      </c>
      <c r="F638" s="9" t="s">
        <v>426</v>
      </c>
      <c r="G638" s="28">
        <v>4</v>
      </c>
      <c r="H638" s="28">
        <v>4</v>
      </c>
      <c r="I638" s="23" t="str">
        <f>IFERROR(VLOOKUP(A638,'INDICADORES CUBO AGIR'!$I$2:$L$23,4,0),"NÃO")</f>
        <v>NÃO</v>
      </c>
      <c r="J638" s="9" t="str">
        <f>IFERROR(VLOOKUP(B638,'Valores Boletim'!$A$2:$G$7668,7,0),"-")</f>
        <v>-</v>
      </c>
      <c r="K638" s="23" t="str">
        <f t="shared" si="29"/>
        <v>-</v>
      </c>
    </row>
    <row r="639" spans="1:11" x14ac:dyDescent="0.25">
      <c r="A639" s="9" t="str">
        <f t="shared" si="27"/>
        <v>Ambiente de NegóciosPG_Municípios com projetos de mobilização e articulação de lideranças implementados - Número - Obter</v>
      </c>
      <c r="B639" s="9" t="str">
        <f t="shared" si="28"/>
        <v>Ambiente de NegóciosPG_Municípios com projetos de mobilização e articulação de lideranças implementados - Número - ObterRO</v>
      </c>
      <c r="C639" s="9" t="s">
        <v>295</v>
      </c>
      <c r="D639" s="9" t="s">
        <v>473</v>
      </c>
      <c r="E639" s="9" t="s">
        <v>16</v>
      </c>
      <c r="F639" s="9" t="s">
        <v>426</v>
      </c>
      <c r="G639" s="28">
        <v>5</v>
      </c>
      <c r="H639" s="28">
        <v>2</v>
      </c>
      <c r="I639" s="23" t="str">
        <f>IFERROR(VLOOKUP(A639,'INDICADORES CUBO AGIR'!$I$2:$L$23,4,0),"NÃO")</f>
        <v>NÃO</v>
      </c>
      <c r="J639" s="9" t="str">
        <f>IFERROR(VLOOKUP(B639,'Valores Boletim'!$A$2:$G$7668,7,0),"-")</f>
        <v>-</v>
      </c>
      <c r="K639" s="23" t="str">
        <f t="shared" si="29"/>
        <v>-</v>
      </c>
    </row>
    <row r="640" spans="1:11" x14ac:dyDescent="0.25">
      <c r="A640" s="9" t="str">
        <f t="shared" si="27"/>
        <v>Ambiente de NegóciosPG_Tempo de abertura de empresas - horas - Obter</v>
      </c>
      <c r="B640" s="9" t="str">
        <f t="shared" si="28"/>
        <v>Ambiente de NegóciosPG_Tempo de abertura de empresas - horas - ObterRO</v>
      </c>
      <c r="C640" s="9" t="s">
        <v>295</v>
      </c>
      <c r="D640" s="9" t="s">
        <v>473</v>
      </c>
      <c r="E640" s="9" t="s">
        <v>17</v>
      </c>
      <c r="F640" s="9" t="s">
        <v>426</v>
      </c>
      <c r="G640" s="28">
        <v>36</v>
      </c>
      <c r="H640" s="28">
        <v>22</v>
      </c>
      <c r="I640" s="23" t="str">
        <f>IFERROR(VLOOKUP(A640,'INDICADORES CUBO AGIR'!$I$2:$L$23,4,0),"NÃO")</f>
        <v>SIM</v>
      </c>
      <c r="J640" s="9">
        <f>IFERROR(VLOOKUP(B640,'Valores Boletim'!$A$2:$G$7668,7,0),"-")</f>
        <v>21.87</v>
      </c>
      <c r="K640" s="23" t="str">
        <f t="shared" si="29"/>
        <v>DIFERENTE</v>
      </c>
    </row>
    <row r="641" spans="1:11" x14ac:dyDescent="0.25">
      <c r="A641" s="9" t="str">
        <f t="shared" si="27"/>
        <v>Brasil + CompetitivoPG_Produtividade do Trabalho - % - Aumentar</v>
      </c>
      <c r="B641" s="9" t="str">
        <f t="shared" si="28"/>
        <v>Brasil + CompetitivoPG_Produtividade do Trabalho - % - AumentarRO</v>
      </c>
      <c r="C641" s="9" t="s">
        <v>296</v>
      </c>
      <c r="D641" s="9" t="s">
        <v>478</v>
      </c>
      <c r="E641" s="9" t="s">
        <v>27</v>
      </c>
      <c r="F641" s="9" t="s">
        <v>426</v>
      </c>
      <c r="G641" s="28">
        <v>12</v>
      </c>
      <c r="H641" s="28">
        <v>30.3</v>
      </c>
      <c r="I641" s="23" t="str">
        <f>IFERROR(VLOOKUP(A641,'INDICADORES CUBO AGIR'!$I$2:$L$23,4,0),"NÃO")</f>
        <v>SIM</v>
      </c>
      <c r="J641" s="9">
        <f>IFERROR(VLOOKUP(B641,'Valores Boletim'!$A$2:$G$7668,7,0),"-")</f>
        <v>30.3</v>
      </c>
      <c r="K641" s="23" t="str">
        <f t="shared" si="29"/>
        <v>IGUAL</v>
      </c>
    </row>
    <row r="642" spans="1:11" x14ac:dyDescent="0.25">
      <c r="A642" s="9" t="str">
        <f t="shared" si="27"/>
        <v>Brasil + CompetitivoPG_Taxa de Alcance - Faturamento - % - Obter</v>
      </c>
      <c r="B642" s="9" t="str">
        <f t="shared" si="28"/>
        <v>Brasil + CompetitivoPG_Taxa de Alcance - Faturamento - % - ObterRO</v>
      </c>
      <c r="C642" s="9" t="s">
        <v>296</v>
      </c>
      <c r="D642" s="9" t="s">
        <v>478</v>
      </c>
      <c r="E642" s="9" t="s">
        <v>28</v>
      </c>
      <c r="F642" s="9" t="s">
        <v>426</v>
      </c>
      <c r="G642" s="28">
        <v>78</v>
      </c>
      <c r="H642" s="28">
        <v>0</v>
      </c>
      <c r="I642" s="23" t="str">
        <f>IFERROR(VLOOKUP(A642,'INDICADORES CUBO AGIR'!$I$2:$L$23,4,0),"NÃO")</f>
        <v>SIM</v>
      </c>
      <c r="J642" s="9">
        <f>IFERROR(VLOOKUP(B642,'Valores Boletim'!$A$2:$G$7668,7,0),"-")</f>
        <v>0</v>
      </c>
      <c r="K642" s="23" t="str">
        <f t="shared" si="29"/>
        <v>IGUAL</v>
      </c>
    </row>
    <row r="643" spans="1:11" x14ac:dyDescent="0.25">
      <c r="A643" s="9" t="str">
        <f t="shared" si="27"/>
        <v>Brasil + InovadorPG_Inovação e Modernização - % - Obter</v>
      </c>
      <c r="B643" s="9" t="str">
        <f t="shared" si="28"/>
        <v>Brasil + InovadorPG_Inovação e Modernização - % - ObterRO</v>
      </c>
      <c r="C643" s="9" t="s">
        <v>297</v>
      </c>
      <c r="D643" s="9" t="s">
        <v>472</v>
      </c>
      <c r="E643" s="9" t="s">
        <v>23</v>
      </c>
      <c r="F643" s="9" t="s">
        <v>426</v>
      </c>
      <c r="G643" s="28">
        <v>70</v>
      </c>
      <c r="H643" s="28">
        <v>0</v>
      </c>
      <c r="I643" s="23" t="str">
        <f>IFERROR(VLOOKUP(A643,'INDICADORES CUBO AGIR'!$I$2:$L$23,4,0),"NÃO")</f>
        <v>NÃO</v>
      </c>
      <c r="J643" s="9" t="str">
        <f>IFERROR(VLOOKUP(B643,'Valores Boletim'!$A$2:$G$7668,7,0),"-")</f>
        <v>-</v>
      </c>
      <c r="K643" s="23" t="str">
        <f t="shared" si="29"/>
        <v>-</v>
      </c>
    </row>
    <row r="644" spans="1:11" x14ac:dyDescent="0.25">
      <c r="A644" s="9" t="str">
        <f t="shared" si="27"/>
        <v>Brasil + InovadorPG_Municípios com ecossistemas de inovação mapeados - Número - Obter</v>
      </c>
      <c r="B644" s="9" t="str">
        <f t="shared" si="28"/>
        <v>Brasil + InovadorPG_Municípios com ecossistemas de inovação mapeados - Número - ObterRO</v>
      </c>
      <c r="C644" s="9" t="s">
        <v>297</v>
      </c>
      <c r="D644" s="9" t="s">
        <v>472</v>
      </c>
      <c r="E644" s="9" t="s">
        <v>24</v>
      </c>
      <c r="F644" s="9" t="s">
        <v>426</v>
      </c>
      <c r="G644" s="28">
        <v>1</v>
      </c>
      <c r="H644" s="28">
        <v>1</v>
      </c>
      <c r="I644" s="23" t="str">
        <f>IFERROR(VLOOKUP(A644,'INDICADORES CUBO AGIR'!$I$2:$L$23,4,0),"NÃO")</f>
        <v>NÃO</v>
      </c>
      <c r="J644" s="9" t="str">
        <f>IFERROR(VLOOKUP(B644,'Valores Boletim'!$A$2:$G$7668,7,0),"-")</f>
        <v>-</v>
      </c>
      <c r="K644" s="23" t="str">
        <f t="shared" si="29"/>
        <v>-</v>
      </c>
    </row>
    <row r="645" spans="1:11" x14ac:dyDescent="0.25">
      <c r="A645" s="9" t="str">
        <f t="shared" si="27"/>
        <v>Brasil + InovadorPG_Pequenos Negócios atendidos com solução de Inovação - Número - Obter</v>
      </c>
      <c r="B645" s="9" t="str">
        <f t="shared" si="28"/>
        <v>Brasil + InovadorPG_Pequenos Negócios atendidos com solução de Inovação - Número - ObterRO</v>
      </c>
      <c r="C645" s="9" t="s">
        <v>297</v>
      </c>
      <c r="D645" s="9" t="s">
        <v>472</v>
      </c>
      <c r="E645" s="9" t="s">
        <v>25</v>
      </c>
      <c r="F645" s="9" t="s">
        <v>426</v>
      </c>
      <c r="G645" s="28">
        <v>4500</v>
      </c>
      <c r="H645" s="28">
        <v>5972</v>
      </c>
      <c r="I645" s="23" t="str">
        <f>IFERROR(VLOOKUP(A645,'INDICADORES CUBO AGIR'!$I$2:$L$23,4,0),"NÃO")</f>
        <v>SIM</v>
      </c>
      <c r="J645" s="9">
        <f>IFERROR(VLOOKUP(B645,'Valores Boletim'!$A$2:$G$7668,7,0),"-")</f>
        <v>5972</v>
      </c>
      <c r="K645" s="23" t="str">
        <f t="shared" si="29"/>
        <v>IGUAL</v>
      </c>
    </row>
    <row r="646" spans="1:11" x14ac:dyDescent="0.25">
      <c r="A646" s="9" t="str">
        <f t="shared" si="27"/>
        <v>Gestão da Marca SebraePG_Imagem junto à Sociedade - Pontos (0 a 10) - Obter</v>
      </c>
      <c r="B646" s="9" t="str">
        <f t="shared" si="28"/>
        <v>Gestão da Marca SebraePG_Imagem junto à Sociedade - Pontos (0 a 10) - ObterRO</v>
      </c>
      <c r="C646" s="9" t="s">
        <v>298</v>
      </c>
      <c r="D646" s="9" t="s">
        <v>475</v>
      </c>
      <c r="E646" s="9" t="s">
        <v>30</v>
      </c>
      <c r="F646" s="9" t="s">
        <v>426</v>
      </c>
      <c r="G646" s="28">
        <v>8.5</v>
      </c>
      <c r="H646" s="28">
        <v>8.1999999999999993</v>
      </c>
      <c r="I646" s="23" t="str">
        <f>IFERROR(VLOOKUP(A646,'INDICADORES CUBO AGIR'!$I$2:$L$23,4,0),"NÃO")</f>
        <v>SIM</v>
      </c>
      <c r="J646" s="9">
        <f>IFERROR(VLOOKUP(B646,'Valores Boletim'!$A$2:$G$7668,7,0),"-")</f>
        <v>8.17</v>
      </c>
      <c r="K646" s="23" t="str">
        <f t="shared" si="29"/>
        <v>DIFERENTE</v>
      </c>
    </row>
    <row r="647" spans="1:11" x14ac:dyDescent="0.25">
      <c r="A647" s="9" t="str">
        <f t="shared" si="27"/>
        <v>Gestão da Marca SebraePG_Imagem junto aos Pequenos Negócios - Pontos (0 a 10) - Obter</v>
      </c>
      <c r="B647" s="9" t="str">
        <f t="shared" si="28"/>
        <v>Gestão da Marca SebraePG_Imagem junto aos Pequenos Negócios - Pontos (0 a 10) - ObterRO</v>
      </c>
      <c r="C647" s="9" t="s">
        <v>298</v>
      </c>
      <c r="D647" s="9" t="s">
        <v>475</v>
      </c>
      <c r="E647" s="9" t="s">
        <v>31</v>
      </c>
      <c r="F647" s="9" t="s">
        <v>426</v>
      </c>
      <c r="G647" s="28">
        <v>8.5</v>
      </c>
      <c r="H647" s="28">
        <v>8.8000000000000007</v>
      </c>
      <c r="I647" s="23" t="str">
        <f>IFERROR(VLOOKUP(A647,'INDICADORES CUBO AGIR'!$I$2:$L$23,4,0),"NÃO")</f>
        <v>SIM</v>
      </c>
      <c r="J647" s="9">
        <f>IFERROR(VLOOKUP(B647,'Valores Boletim'!$A$2:$G$7668,7,0),"-")</f>
        <v>8.82</v>
      </c>
      <c r="K647" s="23" t="str">
        <f t="shared" si="29"/>
        <v>DIFERENTE</v>
      </c>
    </row>
    <row r="648" spans="1:11" x14ac:dyDescent="0.25">
      <c r="A648" s="9" t="str">
        <f t="shared" si="27"/>
        <v>Educação EmpreendedoraPG_Atendimento a estudantes em soluções de Educação Empreendedora - Número - Obter</v>
      </c>
      <c r="B648" s="9" t="str">
        <f t="shared" si="28"/>
        <v>Educação EmpreendedoraPG_Atendimento a estudantes em soluções de Educação Empreendedora - Número - ObterRO</v>
      </c>
      <c r="C648" s="9" t="s">
        <v>299</v>
      </c>
      <c r="D648" s="9" t="s">
        <v>476</v>
      </c>
      <c r="E648" s="9" t="s">
        <v>32</v>
      </c>
      <c r="F648" s="9" t="s">
        <v>426</v>
      </c>
      <c r="G648" s="28">
        <v>14333</v>
      </c>
      <c r="H648" s="28">
        <v>44697</v>
      </c>
      <c r="I648" s="23" t="str">
        <f>IFERROR(VLOOKUP(A648,'INDICADORES CUBO AGIR'!$I$2:$L$23,4,0),"NÃO")</f>
        <v>SIM</v>
      </c>
      <c r="J648" s="9">
        <f>IFERROR(VLOOKUP(B648,'Valores Boletim'!$A$2:$G$7668,7,0),"-")</f>
        <v>44710</v>
      </c>
      <c r="K648" s="23" t="str">
        <f t="shared" si="29"/>
        <v>DIFERENTE</v>
      </c>
    </row>
    <row r="649" spans="1:11" x14ac:dyDescent="0.25">
      <c r="A649" s="9" t="str">
        <f t="shared" si="27"/>
        <v>Educação EmpreendedoraPG_Escolas com projeto Escola Empreendedora implementado - Número - Obter</v>
      </c>
      <c r="B649" s="9" t="str">
        <f t="shared" si="28"/>
        <v>Educação EmpreendedoraPG_Escolas com projeto Escola Empreendedora implementado - Número - ObterRO</v>
      </c>
      <c r="C649" s="9" t="s">
        <v>299</v>
      </c>
      <c r="D649" s="9" t="s">
        <v>476</v>
      </c>
      <c r="E649" s="9" t="s">
        <v>33</v>
      </c>
      <c r="F649" s="9" t="s">
        <v>426</v>
      </c>
      <c r="G649" s="28">
        <v>5</v>
      </c>
      <c r="H649" s="28">
        <v>5</v>
      </c>
      <c r="I649" s="23" t="str">
        <f>IFERROR(VLOOKUP(A649,'INDICADORES CUBO AGIR'!$I$2:$L$23,4,0),"NÃO")</f>
        <v>NÃO</v>
      </c>
      <c r="J649" s="9" t="str">
        <f>IFERROR(VLOOKUP(B649,'Valores Boletim'!$A$2:$G$7668,7,0),"-")</f>
        <v>-</v>
      </c>
      <c r="K649" s="23" t="str">
        <f t="shared" si="29"/>
        <v>-</v>
      </c>
    </row>
    <row r="650" spans="1:11" x14ac:dyDescent="0.25">
      <c r="A650" s="9" t="str">
        <f t="shared" si="27"/>
        <v>Educação EmpreendedoraPG_Professores atendidos em soluções de Educação Empreendedora - professores - Obter</v>
      </c>
      <c r="B650" s="9" t="str">
        <f t="shared" si="28"/>
        <v>Educação EmpreendedoraPG_Professores atendidos em soluções de Educação Empreendedora - professores - ObterRO</v>
      </c>
      <c r="C650" s="9" t="s">
        <v>299</v>
      </c>
      <c r="D650" s="9" t="s">
        <v>476</v>
      </c>
      <c r="E650" s="9" t="s">
        <v>34</v>
      </c>
      <c r="F650" s="9" t="s">
        <v>426</v>
      </c>
      <c r="G650" s="28">
        <v>5667</v>
      </c>
      <c r="H650" s="28">
        <v>6005</v>
      </c>
      <c r="I650" s="23" t="str">
        <f>IFERROR(VLOOKUP(A650,'INDICADORES CUBO AGIR'!$I$2:$L$23,4,0),"NÃO")</f>
        <v>SIM</v>
      </c>
      <c r="J650" s="9">
        <f>IFERROR(VLOOKUP(B650,'Valores Boletim'!$A$2:$G$7668,7,0),"-")</f>
        <v>6005</v>
      </c>
      <c r="K650" s="23" t="str">
        <f t="shared" si="29"/>
        <v>IGUAL</v>
      </c>
    </row>
    <row r="651" spans="1:11" x14ac:dyDescent="0.25">
      <c r="A651" s="9" t="str">
        <f t="shared" si="27"/>
        <v>Educação EmpreendedoraPG_Recomendação (NPS) - Professores - pontos - Obter</v>
      </c>
      <c r="B651" s="9" t="str">
        <f t="shared" si="28"/>
        <v>Educação EmpreendedoraPG_Recomendação (NPS) - Professores - pontos - ObterRO</v>
      </c>
      <c r="C651" s="9" t="s">
        <v>299</v>
      </c>
      <c r="D651" s="9" t="s">
        <v>476</v>
      </c>
      <c r="E651" s="9" t="s">
        <v>35</v>
      </c>
      <c r="F651" s="9" t="s">
        <v>426</v>
      </c>
      <c r="G651" s="28">
        <v>80</v>
      </c>
      <c r="H651" s="28">
        <v>83</v>
      </c>
      <c r="I651" s="23" t="str">
        <f>IFERROR(VLOOKUP(A651,'INDICADORES CUBO AGIR'!$I$2:$L$23,4,0),"NÃO")</f>
        <v>SIM</v>
      </c>
      <c r="J651" s="9">
        <f>IFERROR(VLOOKUP(B651,'Valores Boletim'!$A$2:$G$7668,7,0),"-")</f>
        <v>83</v>
      </c>
      <c r="K651" s="23" t="str">
        <f t="shared" si="29"/>
        <v>IGUAL</v>
      </c>
    </row>
    <row r="652" spans="1:11" x14ac:dyDescent="0.25">
      <c r="A652" s="9" t="str">
        <f t="shared" si="27"/>
        <v>Inteligência de DadosPG_Índice Gartner de Data &amp; Analytics - Pontos (1 a 5) - Aumentar</v>
      </c>
      <c r="B652" s="9" t="str">
        <f t="shared" si="28"/>
        <v>Inteligência de DadosPG_Índice Gartner de Data &amp; Analytics - Pontos (1 a 5) - AumentarRO</v>
      </c>
      <c r="C652" s="9" t="s">
        <v>300</v>
      </c>
      <c r="D652" s="9" t="s">
        <v>479</v>
      </c>
      <c r="E652" s="9" t="s">
        <v>26</v>
      </c>
      <c r="F652" s="9" t="s">
        <v>426</v>
      </c>
      <c r="G652" s="28">
        <v>2.2200000000000002</v>
      </c>
      <c r="H652" s="28">
        <v>2.17</v>
      </c>
      <c r="I652" s="23" t="str">
        <f>IFERROR(VLOOKUP(A652,'INDICADORES CUBO AGIR'!$I$2:$L$23,4,0),"NÃO")</f>
        <v>SIM</v>
      </c>
      <c r="J652" s="9">
        <f>IFERROR(VLOOKUP(B652,'Valores Boletim'!$A$2:$G$7668,7,0),"-")</f>
        <v>1.46</v>
      </c>
      <c r="K652" s="23" t="str">
        <f t="shared" si="29"/>
        <v>DIFERENTE</v>
      </c>
    </row>
    <row r="653" spans="1:11" x14ac:dyDescent="0.25">
      <c r="A653" s="9" t="str">
        <f t="shared" ref="A653:A716" si="30">CONCATENATE(D653,E653)</f>
        <v>Ambiente de NegóciosPG_Município com presença continuada de técnico residente do Sebrae na microrregião. - Número - Obter</v>
      </c>
      <c r="B653" s="9" t="str">
        <f t="shared" ref="B653:B716" si="31">CONCATENATE(D653,E653,IF(F653="NA","SISTEMA SEBRAE",F653))</f>
        <v>Ambiente de NegóciosPG_Município com presença continuada de técnico residente do Sebrae na microrregião. - Número - ObterRR</v>
      </c>
      <c r="C653" s="9" t="s">
        <v>301</v>
      </c>
      <c r="D653" s="9" t="s">
        <v>473</v>
      </c>
      <c r="E653" s="9" t="s">
        <v>14</v>
      </c>
      <c r="F653" s="9" t="s">
        <v>427</v>
      </c>
      <c r="G653" s="28">
        <v>2</v>
      </c>
      <c r="H653" s="28">
        <v>1</v>
      </c>
      <c r="I653" s="23" t="str">
        <f>IFERROR(VLOOKUP(A653,'INDICADORES CUBO AGIR'!$I$2:$L$23,4,0),"NÃO")</f>
        <v>NÃO</v>
      </c>
      <c r="J653" s="9" t="str">
        <f>IFERROR(VLOOKUP(B653,'Valores Boletim'!$A$2:$G$7668,7,0),"-")</f>
        <v>-</v>
      </c>
      <c r="K653" s="23" t="str">
        <f t="shared" ref="K653:K716" si="32">IF(I653="SIM",IF(J653=H653,"IGUAL","DIFERENTE"),"-")</f>
        <v>-</v>
      </c>
    </row>
    <row r="654" spans="1:11" x14ac:dyDescent="0.25">
      <c r="A654" s="9" t="str">
        <f t="shared" si="30"/>
        <v>Ambiente de NegóciosPG_Municípios com conjunto de políticas públicas para melhoria do ambiente de negócios implementado - Número - Obter</v>
      </c>
      <c r="B654" s="9" t="str">
        <f t="shared" si="31"/>
        <v>Ambiente de NegóciosPG_Municípios com conjunto de políticas públicas para melhoria do ambiente de negócios implementado - Número - ObterRR</v>
      </c>
      <c r="C654" s="9" t="s">
        <v>301</v>
      </c>
      <c r="D654" s="9" t="s">
        <v>473</v>
      </c>
      <c r="E654" s="9" t="s">
        <v>15</v>
      </c>
      <c r="F654" s="9" t="s">
        <v>427</v>
      </c>
      <c r="G654" s="28">
        <v>3</v>
      </c>
      <c r="H654" s="28">
        <v>3</v>
      </c>
      <c r="I654" s="23" t="str">
        <f>IFERROR(VLOOKUP(A654,'INDICADORES CUBO AGIR'!$I$2:$L$23,4,0),"NÃO")</f>
        <v>NÃO</v>
      </c>
      <c r="J654" s="9" t="str">
        <f>IFERROR(VLOOKUP(B654,'Valores Boletim'!$A$2:$G$7668,7,0),"-")</f>
        <v>-</v>
      </c>
      <c r="K654" s="23" t="str">
        <f t="shared" si="32"/>
        <v>-</v>
      </c>
    </row>
    <row r="655" spans="1:11" x14ac:dyDescent="0.25">
      <c r="A655" s="9" t="str">
        <f t="shared" si="30"/>
        <v>Ambiente de NegóciosPG_Municípios com projetos de mobilização e articulação de lideranças implementados - Número - Obter</v>
      </c>
      <c r="B655" s="9" t="str">
        <f t="shared" si="31"/>
        <v>Ambiente de NegóciosPG_Municípios com projetos de mobilização e articulação de lideranças implementados - Número - ObterRR</v>
      </c>
      <c r="C655" s="9" t="s">
        <v>301</v>
      </c>
      <c r="D655" s="9" t="s">
        <v>473</v>
      </c>
      <c r="E655" s="9" t="s">
        <v>16</v>
      </c>
      <c r="F655" s="9" t="s">
        <v>427</v>
      </c>
      <c r="G655" s="28">
        <v>6</v>
      </c>
      <c r="H655" s="28">
        <v>6</v>
      </c>
      <c r="I655" s="23" t="str">
        <f>IFERROR(VLOOKUP(A655,'INDICADORES CUBO AGIR'!$I$2:$L$23,4,0),"NÃO")</f>
        <v>NÃO</v>
      </c>
      <c r="J655" s="9" t="str">
        <f>IFERROR(VLOOKUP(B655,'Valores Boletim'!$A$2:$G$7668,7,0),"-")</f>
        <v>-</v>
      </c>
      <c r="K655" s="23" t="str">
        <f t="shared" si="32"/>
        <v>-</v>
      </c>
    </row>
    <row r="656" spans="1:11" x14ac:dyDescent="0.25">
      <c r="A656" s="9" t="str">
        <f t="shared" si="30"/>
        <v>Ambiente de NegóciosPG_Tempo de abertura de empresas - horas - Obter</v>
      </c>
      <c r="B656" s="9" t="str">
        <f t="shared" si="31"/>
        <v>Ambiente de NegóciosPG_Tempo de abertura de empresas - horas - ObterRR</v>
      </c>
      <c r="C656" s="9" t="s">
        <v>301</v>
      </c>
      <c r="D656" s="9" t="s">
        <v>473</v>
      </c>
      <c r="E656" s="9" t="s">
        <v>17</v>
      </c>
      <c r="F656" s="9" t="s">
        <v>427</v>
      </c>
      <c r="G656" s="28">
        <v>36</v>
      </c>
      <c r="H656" s="28">
        <v>26.17</v>
      </c>
      <c r="I656" s="23" t="str">
        <f>IFERROR(VLOOKUP(A656,'INDICADORES CUBO AGIR'!$I$2:$L$23,4,0),"NÃO")</f>
        <v>SIM</v>
      </c>
      <c r="J656" s="9">
        <f>IFERROR(VLOOKUP(B656,'Valores Boletim'!$A$2:$G$7668,7,0),"-")</f>
        <v>24.45</v>
      </c>
      <c r="K656" s="23" t="str">
        <f t="shared" si="32"/>
        <v>DIFERENTE</v>
      </c>
    </row>
    <row r="657" spans="1:11" x14ac:dyDescent="0.25">
      <c r="A657" s="9" t="str">
        <f t="shared" si="30"/>
        <v>Brasil + CompetitivoPG_Produtividade do Trabalho - % - Aumentar</v>
      </c>
      <c r="B657" s="9" t="str">
        <f t="shared" si="31"/>
        <v>Brasil + CompetitivoPG_Produtividade do Trabalho - % - AumentarRR</v>
      </c>
      <c r="C657" s="9" t="s">
        <v>302</v>
      </c>
      <c r="D657" s="9" t="s">
        <v>478</v>
      </c>
      <c r="E657" s="9" t="s">
        <v>27</v>
      </c>
      <c r="F657" s="9" t="s">
        <v>427</v>
      </c>
      <c r="G657" s="28">
        <v>15</v>
      </c>
      <c r="H657" s="28">
        <v>48.1</v>
      </c>
      <c r="I657" s="23" t="str">
        <f>IFERROR(VLOOKUP(A657,'INDICADORES CUBO AGIR'!$I$2:$L$23,4,0),"NÃO")</f>
        <v>SIM</v>
      </c>
      <c r="J657" s="9">
        <f>IFERROR(VLOOKUP(B657,'Valores Boletim'!$A$2:$G$7668,7,0),"-")</f>
        <v>48.1</v>
      </c>
      <c r="K657" s="23" t="str">
        <f t="shared" si="32"/>
        <v>IGUAL</v>
      </c>
    </row>
    <row r="658" spans="1:11" x14ac:dyDescent="0.25">
      <c r="A658" s="9" t="str">
        <f t="shared" si="30"/>
        <v>Brasil + CompetitivoPG_Taxa de Alcance - Faturamento - % - Obter</v>
      </c>
      <c r="B658" s="9" t="str">
        <f t="shared" si="31"/>
        <v>Brasil + CompetitivoPG_Taxa de Alcance - Faturamento - % - ObterRR</v>
      </c>
      <c r="C658" s="9" t="s">
        <v>302</v>
      </c>
      <c r="D658" s="9" t="s">
        <v>478</v>
      </c>
      <c r="E658" s="9" t="s">
        <v>28</v>
      </c>
      <c r="F658" s="9" t="s">
        <v>427</v>
      </c>
      <c r="G658" s="28">
        <v>78</v>
      </c>
      <c r="H658" s="28">
        <v>71.42</v>
      </c>
      <c r="I658" s="23" t="str">
        <f>IFERROR(VLOOKUP(A658,'INDICADORES CUBO AGIR'!$I$2:$L$23,4,0),"NÃO")</f>
        <v>SIM</v>
      </c>
      <c r="J658" s="9">
        <f>IFERROR(VLOOKUP(B658,'Valores Boletim'!$A$2:$G$7668,7,0),"-")</f>
        <v>71.400000000000006</v>
      </c>
      <c r="K658" s="23" t="str">
        <f t="shared" si="32"/>
        <v>DIFERENTE</v>
      </c>
    </row>
    <row r="659" spans="1:11" x14ac:dyDescent="0.25">
      <c r="A659" s="9" t="str">
        <f t="shared" si="30"/>
        <v>Brasil + CompetitivoPG_Taxa de Alcance - Produtividade - % - Obter</v>
      </c>
      <c r="B659" s="9" t="str">
        <f t="shared" si="31"/>
        <v>Brasil + CompetitivoPG_Taxa de Alcance - Produtividade - % - ObterRR</v>
      </c>
      <c r="C659" s="9" t="s">
        <v>302</v>
      </c>
      <c r="D659" s="9" t="s">
        <v>478</v>
      </c>
      <c r="E659" s="9" t="s">
        <v>303</v>
      </c>
      <c r="F659" s="9" t="s">
        <v>427</v>
      </c>
      <c r="G659" s="28">
        <v>5</v>
      </c>
      <c r="H659" s="28">
        <v>0</v>
      </c>
      <c r="I659" s="23" t="str">
        <f>IFERROR(VLOOKUP(A659,'INDICADORES CUBO AGIR'!$I$2:$L$23,4,0),"NÃO")</f>
        <v>NÃO</v>
      </c>
      <c r="J659" s="9" t="str">
        <f>IFERROR(VLOOKUP(B659,'Valores Boletim'!$A$2:$G$7668,7,0),"-")</f>
        <v>-</v>
      </c>
      <c r="K659" s="23" t="str">
        <f t="shared" si="32"/>
        <v>-</v>
      </c>
    </row>
    <row r="660" spans="1:11" x14ac:dyDescent="0.25">
      <c r="A660" s="9" t="str">
        <f t="shared" si="30"/>
        <v>Cliente em FocoClientes atendidos por parceiros - Número - Obter</v>
      </c>
      <c r="B660" s="9" t="str">
        <f t="shared" si="31"/>
        <v>Cliente em FocoClientes atendidos por parceiros - Número - ObterRR</v>
      </c>
      <c r="C660" s="9" t="s">
        <v>304</v>
      </c>
      <c r="D660" s="9" t="s">
        <v>471</v>
      </c>
      <c r="E660" s="9" t="s">
        <v>305</v>
      </c>
      <c r="F660" s="9" t="s">
        <v>427</v>
      </c>
      <c r="G660" s="28">
        <v>650</v>
      </c>
      <c r="H660" s="28">
        <v>0</v>
      </c>
      <c r="I660" s="23" t="str">
        <f>IFERROR(VLOOKUP(A660,'INDICADORES CUBO AGIR'!$I$2:$L$23,4,0),"NÃO")</f>
        <v>NÃO</v>
      </c>
      <c r="J660" s="9" t="str">
        <f>IFERROR(VLOOKUP(B660,'Valores Boletim'!$A$2:$G$7668,7,0),"-")</f>
        <v>-</v>
      </c>
      <c r="K660" s="23" t="str">
        <f t="shared" si="32"/>
        <v>-</v>
      </c>
    </row>
    <row r="661" spans="1:11" x14ac:dyDescent="0.25">
      <c r="A661" s="9" t="str">
        <f t="shared" si="30"/>
        <v>Cliente em FocoPG_Atendimento por cliente - Número - Obter</v>
      </c>
      <c r="B661" s="9" t="str">
        <f t="shared" si="31"/>
        <v>Cliente em FocoPG_Atendimento por cliente - Número - ObterRR</v>
      </c>
      <c r="C661" s="9" t="s">
        <v>304</v>
      </c>
      <c r="D661" s="9" t="s">
        <v>471</v>
      </c>
      <c r="E661" s="9" t="s">
        <v>18</v>
      </c>
      <c r="F661" s="9" t="s">
        <v>427</v>
      </c>
      <c r="G661" s="28">
        <v>2.1800000000000002</v>
      </c>
      <c r="H661" s="28">
        <v>2.2000000000000002</v>
      </c>
      <c r="I661" s="23" t="str">
        <f>IFERROR(VLOOKUP(A661,'INDICADORES CUBO AGIR'!$I$2:$L$23,4,0),"NÃO")</f>
        <v>SIM</v>
      </c>
      <c r="J661" s="9">
        <f>IFERROR(VLOOKUP(B661,'Valores Boletim'!$A$2:$G$7668,7,0),"-")</f>
        <v>2.2065736</v>
      </c>
      <c r="K661" s="23" t="str">
        <f t="shared" si="32"/>
        <v>DIFERENTE</v>
      </c>
    </row>
    <row r="662" spans="1:11" x14ac:dyDescent="0.25">
      <c r="A662" s="9" t="str">
        <f t="shared" si="30"/>
        <v>Cliente em FocoPG_Clientes atendidos por serviços digitais - Número - Obter</v>
      </c>
      <c r="B662" s="9" t="str">
        <f t="shared" si="31"/>
        <v>Cliente em FocoPG_Clientes atendidos por serviços digitais - Número - ObterRR</v>
      </c>
      <c r="C662" s="9" t="s">
        <v>304</v>
      </c>
      <c r="D662" s="9" t="s">
        <v>471</v>
      </c>
      <c r="E662" s="9" t="s">
        <v>19</v>
      </c>
      <c r="F662" s="9" t="s">
        <v>427</v>
      </c>
      <c r="G662" s="28">
        <v>10334</v>
      </c>
      <c r="H662" s="28">
        <v>9554</v>
      </c>
      <c r="I662" s="23" t="str">
        <f>IFERROR(VLOOKUP(A662,'INDICADORES CUBO AGIR'!$I$2:$L$23,4,0),"NÃO")</f>
        <v>SIM</v>
      </c>
      <c r="J662" s="9">
        <f>IFERROR(VLOOKUP(B662,'Valores Boletim'!$A$2:$G$7668,7,0),"-")</f>
        <v>9077</v>
      </c>
      <c r="K662" s="23" t="str">
        <f t="shared" si="32"/>
        <v>DIFERENTE</v>
      </c>
    </row>
    <row r="663" spans="1:11" x14ac:dyDescent="0.25">
      <c r="A663" s="9" t="str">
        <f t="shared" si="30"/>
        <v>Cliente em FocoPG_Cobertura do Atendimento (microempresas e empresas de pequeno porte) - % - Obter</v>
      </c>
      <c r="B663" s="9" t="str">
        <f t="shared" si="31"/>
        <v>Cliente em FocoPG_Cobertura do Atendimento (microempresas e empresas de pequeno porte) - % - ObterRR</v>
      </c>
      <c r="C663" s="9" t="s">
        <v>304</v>
      </c>
      <c r="D663" s="9" t="s">
        <v>471</v>
      </c>
      <c r="E663" s="9" t="s">
        <v>20</v>
      </c>
      <c r="F663" s="9" t="s">
        <v>427</v>
      </c>
      <c r="G663" s="28">
        <v>25</v>
      </c>
      <c r="H663" s="28">
        <v>26.5</v>
      </c>
      <c r="I663" s="23" t="str">
        <f>IFERROR(VLOOKUP(A663,'INDICADORES CUBO AGIR'!$I$2:$L$23,4,0),"NÃO")</f>
        <v>SIM</v>
      </c>
      <c r="J663" s="9">
        <f>IFERROR(VLOOKUP(B663,'Valores Boletim'!$A$2:$G$7668,7,0),"-")</f>
        <v>19.830000000000002</v>
      </c>
      <c r="K663" s="23" t="str">
        <f t="shared" si="32"/>
        <v>DIFERENTE</v>
      </c>
    </row>
    <row r="664" spans="1:11" x14ac:dyDescent="0.25">
      <c r="A664" s="9" t="str">
        <f t="shared" si="30"/>
        <v>Cliente em FocoPG_Inovação e Modernização - % - Obter</v>
      </c>
      <c r="B664" s="9" t="str">
        <f t="shared" si="31"/>
        <v>Cliente em FocoPG_Inovação e Modernização - % - ObterRR</v>
      </c>
      <c r="C664" s="9" t="s">
        <v>304</v>
      </c>
      <c r="D664" s="9" t="s">
        <v>471</v>
      </c>
      <c r="E664" s="9" t="s">
        <v>23</v>
      </c>
      <c r="F664" s="9" t="s">
        <v>427</v>
      </c>
      <c r="G664" s="28">
        <v>7.5</v>
      </c>
      <c r="H664" s="28">
        <v>0</v>
      </c>
      <c r="I664" s="23" t="str">
        <f>IFERROR(VLOOKUP(A664,'INDICADORES CUBO AGIR'!$I$2:$L$23,4,0),"NÃO")</f>
        <v>NÃO</v>
      </c>
      <c r="J664" s="9" t="str">
        <f>IFERROR(VLOOKUP(B664,'Valores Boletim'!$A$2:$G$7668,7,0),"-")</f>
        <v>-</v>
      </c>
      <c r="K664" s="23" t="str">
        <f t="shared" si="32"/>
        <v>-</v>
      </c>
    </row>
    <row r="665" spans="1:11" x14ac:dyDescent="0.25">
      <c r="A665" s="9" t="str">
        <f t="shared" si="30"/>
        <v>Cliente em FocoPG_Pequenos Negócios Atendidos - Número - Obter</v>
      </c>
      <c r="B665" s="9" t="str">
        <f t="shared" si="31"/>
        <v>Cliente em FocoPG_Pequenos Negócios Atendidos - Número - ObterRR</v>
      </c>
      <c r="C665" s="9" t="s">
        <v>304</v>
      </c>
      <c r="D665" s="9" t="s">
        <v>471</v>
      </c>
      <c r="E665" s="9" t="s">
        <v>21</v>
      </c>
      <c r="F665" s="9" t="s">
        <v>427</v>
      </c>
      <c r="G665" s="28">
        <v>6990</v>
      </c>
      <c r="H665" s="28">
        <v>8185</v>
      </c>
      <c r="I665" s="23" t="str">
        <f>IFERROR(VLOOKUP(A665,'INDICADORES CUBO AGIR'!$I$2:$L$23,4,0),"NÃO")</f>
        <v>SIM</v>
      </c>
      <c r="J665" s="9">
        <f>IFERROR(VLOOKUP(B665,'Valores Boletim'!$A$2:$G$7668,7,0),"-")</f>
        <v>7083</v>
      </c>
      <c r="K665" s="23" t="str">
        <f t="shared" si="32"/>
        <v>DIFERENTE</v>
      </c>
    </row>
    <row r="666" spans="1:11" x14ac:dyDescent="0.25">
      <c r="A666" s="9" t="str">
        <f t="shared" si="30"/>
        <v>Cliente em FocoPG_Recomendação (NPS) - pontos - Obter</v>
      </c>
      <c r="B666" s="9" t="str">
        <f t="shared" si="31"/>
        <v>Cliente em FocoPG_Recomendação (NPS) - pontos - ObterRR</v>
      </c>
      <c r="C666" s="9" t="s">
        <v>304</v>
      </c>
      <c r="D666" s="9" t="s">
        <v>471</v>
      </c>
      <c r="E666" s="9" t="s">
        <v>22</v>
      </c>
      <c r="F666" s="9" t="s">
        <v>427</v>
      </c>
      <c r="G666" s="28">
        <v>80</v>
      </c>
      <c r="H666" s="28">
        <v>84.5</v>
      </c>
      <c r="I666" s="23" t="str">
        <f>IFERROR(VLOOKUP(A666,'INDICADORES CUBO AGIR'!$I$2:$L$23,4,0),"NÃO")</f>
        <v>NÃO</v>
      </c>
      <c r="J666" s="9" t="str">
        <f>IFERROR(VLOOKUP(B666,'Valores Boletim'!$A$2:$G$7668,7,0),"-")</f>
        <v>-</v>
      </c>
      <c r="K666" s="23" t="str">
        <f t="shared" si="32"/>
        <v>-</v>
      </c>
    </row>
    <row r="667" spans="1:11" x14ac:dyDescent="0.25">
      <c r="A667" s="9" t="str">
        <f t="shared" si="30"/>
        <v>Brasil + InovadorPG_Inovação e Modernização - % - Obter</v>
      </c>
      <c r="B667" s="9" t="str">
        <f t="shared" si="31"/>
        <v>Brasil + InovadorPG_Inovação e Modernização - % - ObterRR</v>
      </c>
      <c r="C667" s="9" t="s">
        <v>306</v>
      </c>
      <c r="D667" s="9" t="s">
        <v>472</v>
      </c>
      <c r="E667" s="9" t="s">
        <v>23</v>
      </c>
      <c r="F667" s="9" t="s">
        <v>427</v>
      </c>
      <c r="G667" s="28">
        <v>60</v>
      </c>
      <c r="H667" s="28">
        <v>0</v>
      </c>
      <c r="I667" s="23" t="str">
        <f>IFERROR(VLOOKUP(A667,'INDICADORES CUBO AGIR'!$I$2:$L$23,4,0),"NÃO")</f>
        <v>NÃO</v>
      </c>
      <c r="J667" s="9" t="str">
        <f>IFERROR(VLOOKUP(B667,'Valores Boletim'!$A$2:$G$7668,7,0),"-")</f>
        <v>-</v>
      </c>
      <c r="K667" s="23" t="str">
        <f t="shared" si="32"/>
        <v>-</v>
      </c>
    </row>
    <row r="668" spans="1:11" x14ac:dyDescent="0.25">
      <c r="A668" s="9" t="str">
        <f t="shared" si="30"/>
        <v>Brasil + InovadorPG_Municípios com ecossistemas de inovação mapeados - Número - Obter</v>
      </c>
      <c r="B668" s="9" t="str">
        <f t="shared" si="31"/>
        <v>Brasil + InovadorPG_Municípios com ecossistemas de inovação mapeados - Número - ObterRR</v>
      </c>
      <c r="C668" s="9" t="s">
        <v>306</v>
      </c>
      <c r="D668" s="9" t="s">
        <v>472</v>
      </c>
      <c r="E668" s="9" t="s">
        <v>24</v>
      </c>
      <c r="F668" s="9" t="s">
        <v>427</v>
      </c>
      <c r="G668" s="28">
        <v>0</v>
      </c>
      <c r="H668" s="28">
        <v>0</v>
      </c>
      <c r="I668" s="23" t="str">
        <f>IFERROR(VLOOKUP(A668,'INDICADORES CUBO AGIR'!$I$2:$L$23,4,0),"NÃO")</f>
        <v>NÃO</v>
      </c>
      <c r="J668" s="9" t="str">
        <f>IFERROR(VLOOKUP(B668,'Valores Boletim'!$A$2:$G$7668,7,0),"-")</f>
        <v>-</v>
      </c>
      <c r="K668" s="23" t="str">
        <f t="shared" si="32"/>
        <v>-</v>
      </c>
    </row>
    <row r="669" spans="1:11" x14ac:dyDescent="0.25">
      <c r="A669" s="9" t="str">
        <f t="shared" si="30"/>
        <v>Brasil + InovadorPG_Pequenos Negócios atendidos com solução de Inovação - Número - Obter</v>
      </c>
      <c r="B669" s="9" t="str">
        <f t="shared" si="31"/>
        <v>Brasil + InovadorPG_Pequenos Negócios atendidos com solução de Inovação - Número - ObterRR</v>
      </c>
      <c r="C669" s="9" t="s">
        <v>306</v>
      </c>
      <c r="D669" s="9" t="s">
        <v>472</v>
      </c>
      <c r="E669" s="9" t="s">
        <v>25</v>
      </c>
      <c r="F669" s="9" t="s">
        <v>427</v>
      </c>
      <c r="G669" s="28">
        <v>2403</v>
      </c>
      <c r="H669" s="28">
        <v>2676</v>
      </c>
      <c r="I669" s="23" t="str">
        <f>IFERROR(VLOOKUP(A669,'INDICADORES CUBO AGIR'!$I$2:$L$23,4,0),"NÃO")</f>
        <v>SIM</v>
      </c>
      <c r="J669" s="9">
        <f>IFERROR(VLOOKUP(B669,'Valores Boletim'!$A$2:$G$7668,7,0),"-")</f>
        <v>2676</v>
      </c>
      <c r="K669" s="23" t="str">
        <f t="shared" si="32"/>
        <v>IGUAL</v>
      </c>
    </row>
    <row r="670" spans="1:11" x14ac:dyDescent="0.25">
      <c r="A670" s="9" t="str">
        <f t="shared" si="30"/>
        <v>Gestão Estratégica de PessoasPG_Diagnóstico de Maturidade dos processos de gestão de pessoas - pontos - Obter</v>
      </c>
      <c r="B670" s="9" t="str">
        <f t="shared" si="31"/>
        <v>Gestão Estratégica de PessoasPG_Diagnóstico de Maturidade dos processos de gestão de pessoas - pontos - ObterRR</v>
      </c>
      <c r="C670" s="9" t="s">
        <v>307</v>
      </c>
      <c r="D670" s="9" t="s">
        <v>470</v>
      </c>
      <c r="E670" s="9" t="s">
        <v>67</v>
      </c>
      <c r="F670" s="9" t="s">
        <v>427</v>
      </c>
      <c r="G670" s="28">
        <v>4.2</v>
      </c>
      <c r="H670" s="28">
        <v>4.0999999999999996</v>
      </c>
      <c r="I670" s="23" t="str">
        <f>IFERROR(VLOOKUP(A670,'INDICADORES CUBO AGIR'!$I$2:$L$23,4,0),"NÃO")</f>
        <v>SIM</v>
      </c>
      <c r="J670" s="9">
        <f>IFERROR(VLOOKUP(B670,'Valores Boletim'!$A$2:$G$7668,7,0),"-")</f>
        <v>4.0999999999999996</v>
      </c>
      <c r="K670" s="23" t="str">
        <f t="shared" si="32"/>
        <v>IGUAL</v>
      </c>
    </row>
    <row r="671" spans="1:11" x14ac:dyDescent="0.25">
      <c r="A671" s="9" t="str">
        <f t="shared" si="30"/>
        <v>Gestão Estratégica de PessoasPG_Grau de implementação do SGP 9.0 no Sistema Sebrae - % - Obter</v>
      </c>
      <c r="B671" s="9" t="str">
        <f t="shared" si="31"/>
        <v>Gestão Estratégica de PessoasPG_Grau de implementação do SGP 9.0 no Sistema Sebrae - % - ObterRR</v>
      </c>
      <c r="C671" s="9" t="s">
        <v>307</v>
      </c>
      <c r="D671" s="9" t="s">
        <v>470</v>
      </c>
      <c r="E671" s="9" t="s">
        <v>68</v>
      </c>
      <c r="F671" s="9" t="s">
        <v>427</v>
      </c>
      <c r="G671" s="28">
        <v>55.5</v>
      </c>
      <c r="H671" s="28">
        <v>0</v>
      </c>
      <c r="I671" s="23" t="str">
        <f>IFERROR(VLOOKUP(A671,'INDICADORES CUBO AGIR'!$I$2:$L$23,4,0),"NÃO")</f>
        <v>NÃO</v>
      </c>
      <c r="J671" s="9" t="str">
        <f>IFERROR(VLOOKUP(B671,'Valores Boletim'!$A$2:$G$7668,7,0),"-")</f>
        <v>-</v>
      </c>
      <c r="K671" s="23" t="str">
        <f t="shared" si="32"/>
        <v>-</v>
      </c>
    </row>
    <row r="672" spans="1:11" x14ac:dyDescent="0.25">
      <c r="A672" s="9" t="str">
        <f t="shared" si="30"/>
        <v>Gestão da Marca SebraePG_Imagem junto à Sociedade - Pontos (0 a 10) - Obter</v>
      </c>
      <c r="B672" s="9" t="str">
        <f t="shared" si="31"/>
        <v>Gestão da Marca SebraePG_Imagem junto à Sociedade - Pontos (0 a 10) - ObterRR</v>
      </c>
      <c r="C672" s="9" t="s">
        <v>308</v>
      </c>
      <c r="D672" s="9" t="s">
        <v>475</v>
      </c>
      <c r="E672" s="9" t="s">
        <v>30</v>
      </c>
      <c r="F672" s="9" t="s">
        <v>427</v>
      </c>
      <c r="G672" s="28">
        <v>8.1999999999999993</v>
      </c>
      <c r="H672" s="28">
        <v>8.4</v>
      </c>
      <c r="I672" s="23" t="str">
        <f>IFERROR(VLOOKUP(A672,'INDICADORES CUBO AGIR'!$I$2:$L$23,4,0),"NÃO")</f>
        <v>SIM</v>
      </c>
      <c r="J672" s="9">
        <f>IFERROR(VLOOKUP(B672,'Valores Boletim'!$A$2:$G$7668,7,0),"-")</f>
        <v>8.3699999999999992</v>
      </c>
      <c r="K672" s="23" t="str">
        <f t="shared" si="32"/>
        <v>DIFERENTE</v>
      </c>
    </row>
    <row r="673" spans="1:11" x14ac:dyDescent="0.25">
      <c r="A673" s="9" t="str">
        <f t="shared" si="30"/>
        <v>Gestão da Marca SebraePG_Imagem junto aos Pequenos Negócios - Pontos (0 a 10) - Obter</v>
      </c>
      <c r="B673" s="9" t="str">
        <f t="shared" si="31"/>
        <v>Gestão da Marca SebraePG_Imagem junto aos Pequenos Negócios - Pontos (0 a 10) - ObterRR</v>
      </c>
      <c r="C673" s="9" t="s">
        <v>308</v>
      </c>
      <c r="D673" s="9" t="s">
        <v>475</v>
      </c>
      <c r="E673" s="9" t="s">
        <v>31</v>
      </c>
      <c r="F673" s="9" t="s">
        <v>427</v>
      </c>
      <c r="G673" s="28">
        <v>8.3000000000000007</v>
      </c>
      <c r="H673" s="28">
        <v>9</v>
      </c>
      <c r="I673" s="23" t="str">
        <f>IFERROR(VLOOKUP(A673,'INDICADORES CUBO AGIR'!$I$2:$L$23,4,0),"NÃO")</f>
        <v>SIM</v>
      </c>
      <c r="J673" s="9">
        <f>IFERROR(VLOOKUP(B673,'Valores Boletim'!$A$2:$G$7668,7,0),"-")</f>
        <v>9</v>
      </c>
      <c r="K673" s="23" t="str">
        <f t="shared" si="32"/>
        <v>IGUAL</v>
      </c>
    </row>
    <row r="674" spans="1:11" x14ac:dyDescent="0.25">
      <c r="A674" s="9" t="str">
        <f t="shared" si="30"/>
        <v>Inteligência de DadosPG_Índice Gartner de Data &amp; Analytics - Pontos (1 a 5) - Aumentar</v>
      </c>
      <c r="B674" s="9" t="str">
        <f t="shared" si="31"/>
        <v>Inteligência de DadosPG_Índice Gartner de Data &amp; Analytics - Pontos (1 a 5) - AumentarRR</v>
      </c>
      <c r="C674" s="9" t="s">
        <v>309</v>
      </c>
      <c r="D674" s="9" t="s">
        <v>479</v>
      </c>
      <c r="E674" s="9" t="s">
        <v>26</v>
      </c>
      <c r="F674" s="9" t="s">
        <v>427</v>
      </c>
      <c r="G674" s="28">
        <v>2.71</v>
      </c>
      <c r="H674" s="28">
        <v>1.95</v>
      </c>
      <c r="I674" s="23" t="str">
        <f>IFERROR(VLOOKUP(A674,'INDICADORES CUBO AGIR'!$I$2:$L$23,4,0),"NÃO")</f>
        <v>SIM</v>
      </c>
      <c r="J674" s="9">
        <f>IFERROR(VLOOKUP(B674,'Valores Boletim'!$A$2:$G$7668,7,0),"-")</f>
        <v>1.95</v>
      </c>
      <c r="K674" s="23" t="str">
        <f t="shared" si="32"/>
        <v>IGUAL</v>
      </c>
    </row>
    <row r="675" spans="1:11" x14ac:dyDescent="0.25">
      <c r="A675" s="9" t="str">
        <f t="shared" si="30"/>
        <v>Educação EmpreendedoraPG_Atendimento a estudantes em soluções de Educação Empreendedora - Número - Obter</v>
      </c>
      <c r="B675" s="9" t="str">
        <f t="shared" si="31"/>
        <v>Educação EmpreendedoraPG_Atendimento a estudantes em soluções de Educação Empreendedora - Número - ObterRR</v>
      </c>
      <c r="C675" s="9" t="s">
        <v>310</v>
      </c>
      <c r="D675" s="9" t="s">
        <v>476</v>
      </c>
      <c r="E675" s="9" t="s">
        <v>32</v>
      </c>
      <c r="F675" s="9" t="s">
        <v>427</v>
      </c>
      <c r="G675" s="28">
        <v>10896</v>
      </c>
      <c r="H675" s="28">
        <v>16324</v>
      </c>
      <c r="I675" s="23" t="str">
        <f>IFERROR(VLOOKUP(A675,'INDICADORES CUBO AGIR'!$I$2:$L$23,4,0),"NÃO")</f>
        <v>SIM</v>
      </c>
      <c r="J675" s="9">
        <f>IFERROR(VLOOKUP(B675,'Valores Boletim'!$A$2:$G$7668,7,0),"-")</f>
        <v>16345</v>
      </c>
      <c r="K675" s="23" t="str">
        <f t="shared" si="32"/>
        <v>DIFERENTE</v>
      </c>
    </row>
    <row r="676" spans="1:11" x14ac:dyDescent="0.25">
      <c r="A676" s="9" t="str">
        <f t="shared" si="30"/>
        <v>Educação EmpreendedoraPG_Escolas com projeto Escola Empreendedora implementado - Número - Obter</v>
      </c>
      <c r="B676" s="9" t="str">
        <f t="shared" si="31"/>
        <v>Educação EmpreendedoraPG_Escolas com projeto Escola Empreendedora implementado - Número - ObterRR</v>
      </c>
      <c r="C676" s="9" t="s">
        <v>310</v>
      </c>
      <c r="D676" s="9" t="s">
        <v>476</v>
      </c>
      <c r="E676" s="9" t="s">
        <v>33</v>
      </c>
      <c r="F676" s="9" t="s">
        <v>427</v>
      </c>
      <c r="G676" s="28">
        <v>5</v>
      </c>
      <c r="H676" s="28">
        <v>5</v>
      </c>
      <c r="I676" s="23" t="str">
        <f>IFERROR(VLOOKUP(A676,'INDICADORES CUBO AGIR'!$I$2:$L$23,4,0),"NÃO")</f>
        <v>NÃO</v>
      </c>
      <c r="J676" s="9" t="str">
        <f>IFERROR(VLOOKUP(B676,'Valores Boletim'!$A$2:$G$7668,7,0),"-")</f>
        <v>-</v>
      </c>
      <c r="K676" s="23" t="str">
        <f t="shared" si="32"/>
        <v>-</v>
      </c>
    </row>
    <row r="677" spans="1:11" x14ac:dyDescent="0.25">
      <c r="A677" s="9" t="str">
        <f t="shared" si="30"/>
        <v>Educação EmpreendedoraPG_Professores atendidos em soluções de Educação Empreendedora - professores - Obter</v>
      </c>
      <c r="B677" s="9" t="str">
        <f t="shared" si="31"/>
        <v>Educação EmpreendedoraPG_Professores atendidos em soluções de Educação Empreendedora - professores - ObterRR</v>
      </c>
      <c r="C677" s="9" t="s">
        <v>310</v>
      </c>
      <c r="D677" s="9" t="s">
        <v>476</v>
      </c>
      <c r="E677" s="9" t="s">
        <v>34</v>
      </c>
      <c r="F677" s="9" t="s">
        <v>427</v>
      </c>
      <c r="G677" s="28">
        <v>2000</v>
      </c>
      <c r="H677" s="28">
        <v>2050</v>
      </c>
      <c r="I677" s="23" t="str">
        <f>IFERROR(VLOOKUP(A677,'INDICADORES CUBO AGIR'!$I$2:$L$23,4,0),"NÃO")</f>
        <v>SIM</v>
      </c>
      <c r="J677" s="9">
        <f>IFERROR(VLOOKUP(B677,'Valores Boletim'!$A$2:$G$7668,7,0),"-")</f>
        <v>2050</v>
      </c>
      <c r="K677" s="23" t="str">
        <f t="shared" si="32"/>
        <v>IGUAL</v>
      </c>
    </row>
    <row r="678" spans="1:11" x14ac:dyDescent="0.25">
      <c r="A678" s="9" t="str">
        <f t="shared" si="30"/>
        <v>Educação EmpreendedoraPG_Recomendação (NPS) - Professores - pontos - Obter</v>
      </c>
      <c r="B678" s="9" t="str">
        <f t="shared" si="31"/>
        <v>Educação EmpreendedoraPG_Recomendação (NPS) - Professores - pontos - ObterRR</v>
      </c>
      <c r="C678" s="9" t="s">
        <v>310</v>
      </c>
      <c r="D678" s="9" t="s">
        <v>476</v>
      </c>
      <c r="E678" s="9" t="s">
        <v>35</v>
      </c>
      <c r="F678" s="9" t="s">
        <v>427</v>
      </c>
      <c r="G678" s="28">
        <v>80</v>
      </c>
      <c r="H678" s="28">
        <v>77.8</v>
      </c>
      <c r="I678" s="23" t="str">
        <f>IFERROR(VLOOKUP(A678,'INDICADORES CUBO AGIR'!$I$2:$L$23,4,0),"NÃO")</f>
        <v>SIM</v>
      </c>
      <c r="J678" s="9">
        <f>IFERROR(VLOOKUP(B678,'Valores Boletim'!$A$2:$G$7668,7,0),"-")</f>
        <v>78.2</v>
      </c>
      <c r="K678" s="23" t="str">
        <f t="shared" si="32"/>
        <v>DIFERENTE</v>
      </c>
    </row>
    <row r="679" spans="1:11" x14ac:dyDescent="0.25">
      <c r="A679" s="9" t="str">
        <f t="shared" si="30"/>
        <v>PROGRAMA NACIONAL - Sebrae + ReceitasPG_Geração de Receita Própria - % - Obter</v>
      </c>
      <c r="B679" s="9" t="str">
        <f t="shared" si="31"/>
        <v>PROGRAMA NACIONAL - Sebrae + ReceitasPG_Geração de Receita Própria - % - ObterRR</v>
      </c>
      <c r="C679" s="9" t="s">
        <v>311</v>
      </c>
      <c r="D679" s="9" t="s">
        <v>41</v>
      </c>
      <c r="E679" s="9" t="s">
        <v>29</v>
      </c>
      <c r="F679" s="9" t="s">
        <v>427</v>
      </c>
      <c r="G679" s="28">
        <v>5</v>
      </c>
      <c r="H679" s="28">
        <v>2.4</v>
      </c>
      <c r="I679" s="23" t="str">
        <f>IFERROR(VLOOKUP(A679,'INDICADORES CUBO AGIR'!$I$2:$L$23,4,0),"NÃO")</f>
        <v>SIM</v>
      </c>
      <c r="J679" s="9">
        <f>IFERROR(VLOOKUP(B679,'Valores Boletim'!$A$2:$G$7668,7,0),"-")</f>
        <v>2.0499999999999998</v>
      </c>
      <c r="K679" s="23" t="str">
        <f t="shared" si="32"/>
        <v>DIFERENTE</v>
      </c>
    </row>
    <row r="680" spans="1:11" x14ac:dyDescent="0.25">
      <c r="A680" s="9" t="str">
        <f t="shared" si="30"/>
        <v>Sebrae + FinançasPG_Clientes com garantia do Fampe assistidos na fase pós-crédito - % - Obter</v>
      </c>
      <c r="B680" s="9" t="str">
        <f t="shared" si="31"/>
        <v>Sebrae + FinançasPG_Clientes com garantia do Fampe assistidos na fase pós-crédito - % - ObterRR</v>
      </c>
      <c r="C680" s="9" t="s">
        <v>312</v>
      </c>
      <c r="D680" s="9" t="s">
        <v>477</v>
      </c>
      <c r="E680" s="9" t="s">
        <v>71</v>
      </c>
      <c r="F680" s="9" t="s">
        <v>427</v>
      </c>
      <c r="G680" s="28">
        <v>80</v>
      </c>
      <c r="H680" s="28">
        <v>87.64</v>
      </c>
      <c r="I680" s="23" t="str">
        <f>IFERROR(VLOOKUP(A680,'INDICADORES CUBO AGIR'!$I$2:$L$23,4,0),"NÃO")</f>
        <v>SIM</v>
      </c>
      <c r="J680" s="9">
        <f>IFERROR(VLOOKUP(B680,'Valores Boletim'!$A$2:$G$7668,7,0),"-")</f>
        <v>87.64</v>
      </c>
      <c r="K680" s="23" t="str">
        <f t="shared" si="32"/>
        <v>IGUAL</v>
      </c>
    </row>
    <row r="681" spans="1:11" x14ac:dyDescent="0.25">
      <c r="A681" s="9" t="str">
        <f t="shared" si="30"/>
        <v>PROGRAMA NACIONAL - Transformação OrganizacionalPG_Equipamentos de TI com vida útil exaurida - % - Obter</v>
      </c>
      <c r="B681" s="9" t="str">
        <f t="shared" si="31"/>
        <v>PROGRAMA NACIONAL - Transformação OrganizacionalPG_Equipamentos de TI com vida útil exaurida - % - ObterRR</v>
      </c>
      <c r="C681" s="9" t="s">
        <v>313</v>
      </c>
      <c r="D681" s="9" t="s">
        <v>73</v>
      </c>
      <c r="E681" s="9" t="s">
        <v>74</v>
      </c>
      <c r="F681" s="9" t="s">
        <v>427</v>
      </c>
      <c r="G681" s="28">
        <v>64</v>
      </c>
      <c r="H681" s="28">
        <v>0</v>
      </c>
      <c r="I681" s="23" t="str">
        <f>IFERROR(VLOOKUP(A681,'INDICADORES CUBO AGIR'!$I$2:$L$23,4,0),"NÃO")</f>
        <v>NÃO</v>
      </c>
      <c r="J681" s="9" t="str">
        <f>IFERROR(VLOOKUP(B681,'Valores Boletim'!$A$2:$G$7668,7,0),"-")</f>
        <v>-</v>
      </c>
      <c r="K681" s="23" t="str">
        <f t="shared" si="32"/>
        <v>-</v>
      </c>
    </row>
    <row r="682" spans="1:11" x14ac:dyDescent="0.25">
      <c r="A682" s="9" t="str">
        <f t="shared" si="30"/>
        <v>PROGRAMA NACIONAL - Transformação OrganizacionalPG_Incidentes de segurança tratados - % - Obter</v>
      </c>
      <c r="B682" s="9" t="str">
        <f t="shared" si="31"/>
        <v>PROGRAMA NACIONAL - Transformação OrganizacionalPG_Incidentes de segurança tratados - % - ObterRR</v>
      </c>
      <c r="C682" s="9" t="s">
        <v>313</v>
      </c>
      <c r="D682" s="9" t="s">
        <v>73</v>
      </c>
      <c r="E682" s="9" t="s">
        <v>75</v>
      </c>
      <c r="F682" s="9" t="s">
        <v>427</v>
      </c>
      <c r="G682" s="28">
        <v>99</v>
      </c>
      <c r="H682" s="28">
        <v>0</v>
      </c>
      <c r="I682" s="23" t="str">
        <f>IFERROR(VLOOKUP(A682,'INDICADORES CUBO AGIR'!$I$2:$L$23,4,0),"NÃO")</f>
        <v>NÃO</v>
      </c>
      <c r="J682" s="9" t="str">
        <f>IFERROR(VLOOKUP(B682,'Valores Boletim'!$A$2:$G$7668,7,0),"-")</f>
        <v>-</v>
      </c>
      <c r="K682" s="23" t="str">
        <f t="shared" si="32"/>
        <v>-</v>
      </c>
    </row>
    <row r="683" spans="1:11" x14ac:dyDescent="0.25">
      <c r="A683" s="9" t="str">
        <f t="shared" si="30"/>
        <v>Ambiente de NegóciosPG_Município com presença continuada de técnico residente do Sebrae na microrregião. - Número - Obter</v>
      </c>
      <c r="B683" s="9" t="str">
        <f t="shared" si="31"/>
        <v>Ambiente de NegóciosPG_Município com presença continuada de técnico residente do Sebrae na microrregião. - Número - ObterRS</v>
      </c>
      <c r="C683" s="9" t="s">
        <v>314</v>
      </c>
      <c r="D683" s="9" t="s">
        <v>473</v>
      </c>
      <c r="E683" s="9" t="s">
        <v>14</v>
      </c>
      <c r="F683" s="9" t="s">
        <v>428</v>
      </c>
      <c r="G683" s="28">
        <v>200</v>
      </c>
      <c r="H683" s="28">
        <v>278</v>
      </c>
      <c r="I683" s="23" t="str">
        <f>IFERROR(VLOOKUP(A683,'INDICADORES CUBO AGIR'!$I$2:$L$23,4,0),"NÃO")</f>
        <v>NÃO</v>
      </c>
      <c r="J683" s="9" t="str">
        <f>IFERROR(VLOOKUP(B683,'Valores Boletim'!$A$2:$G$7668,7,0),"-")</f>
        <v>-</v>
      </c>
      <c r="K683" s="23" t="str">
        <f t="shared" si="32"/>
        <v>-</v>
      </c>
    </row>
    <row r="684" spans="1:11" x14ac:dyDescent="0.25">
      <c r="A684" s="9" t="str">
        <f t="shared" si="30"/>
        <v>Ambiente de NegóciosPG_Municípios com conjunto de políticas públicas para melhoria do ambiente de negócios implementado - Número - Obter</v>
      </c>
      <c r="B684" s="9" t="str">
        <f t="shared" si="31"/>
        <v>Ambiente de NegóciosPG_Municípios com conjunto de políticas públicas para melhoria do ambiente de negócios implementado - Número - ObterRS</v>
      </c>
      <c r="C684" s="9" t="s">
        <v>314</v>
      </c>
      <c r="D684" s="9" t="s">
        <v>473</v>
      </c>
      <c r="E684" s="9" t="s">
        <v>15</v>
      </c>
      <c r="F684" s="9" t="s">
        <v>428</v>
      </c>
      <c r="G684" s="28">
        <v>60</v>
      </c>
      <c r="H684" s="28">
        <v>77</v>
      </c>
      <c r="I684" s="23" t="str">
        <f>IFERROR(VLOOKUP(A684,'INDICADORES CUBO AGIR'!$I$2:$L$23,4,0),"NÃO")</f>
        <v>NÃO</v>
      </c>
      <c r="J684" s="9" t="str">
        <f>IFERROR(VLOOKUP(B684,'Valores Boletim'!$A$2:$G$7668,7,0),"-")</f>
        <v>-</v>
      </c>
      <c r="K684" s="23" t="str">
        <f t="shared" si="32"/>
        <v>-</v>
      </c>
    </row>
    <row r="685" spans="1:11" x14ac:dyDescent="0.25">
      <c r="A685" s="9" t="str">
        <f t="shared" si="30"/>
        <v>Ambiente de NegóciosPG_Municípios com projetos de mobilização e articulação de lideranças implementados - Número - Obter</v>
      </c>
      <c r="B685" s="9" t="str">
        <f t="shared" si="31"/>
        <v>Ambiente de NegóciosPG_Municípios com projetos de mobilização e articulação de lideranças implementados - Número - ObterRS</v>
      </c>
      <c r="C685" s="9" t="s">
        <v>314</v>
      </c>
      <c r="D685" s="9" t="s">
        <v>473</v>
      </c>
      <c r="E685" s="9" t="s">
        <v>16</v>
      </c>
      <c r="F685" s="9" t="s">
        <v>428</v>
      </c>
      <c r="G685" s="28">
        <v>13</v>
      </c>
      <c r="H685" s="28">
        <v>13</v>
      </c>
      <c r="I685" s="23" t="str">
        <f>IFERROR(VLOOKUP(A685,'INDICADORES CUBO AGIR'!$I$2:$L$23,4,0),"NÃO")</f>
        <v>NÃO</v>
      </c>
      <c r="J685" s="9" t="str">
        <f>IFERROR(VLOOKUP(B685,'Valores Boletim'!$A$2:$G$7668,7,0),"-")</f>
        <v>-</v>
      </c>
      <c r="K685" s="23" t="str">
        <f t="shared" si="32"/>
        <v>-</v>
      </c>
    </row>
    <row r="686" spans="1:11" x14ac:dyDescent="0.25">
      <c r="A686" s="9" t="str">
        <f t="shared" si="30"/>
        <v>Ambiente de NegóciosPG_Tempo de abertura de empresas - horas - Obter</v>
      </c>
      <c r="B686" s="9" t="str">
        <f t="shared" si="31"/>
        <v>Ambiente de NegóciosPG_Tempo de abertura de empresas - horas - ObterRS</v>
      </c>
      <c r="C686" s="9" t="s">
        <v>314</v>
      </c>
      <c r="D686" s="9" t="s">
        <v>473</v>
      </c>
      <c r="E686" s="9" t="s">
        <v>17</v>
      </c>
      <c r="F686" s="9" t="s">
        <v>428</v>
      </c>
      <c r="G686" s="28">
        <v>48</v>
      </c>
      <c r="H686" s="28">
        <v>42</v>
      </c>
      <c r="I686" s="23" t="str">
        <f>IFERROR(VLOOKUP(A686,'INDICADORES CUBO AGIR'!$I$2:$L$23,4,0),"NÃO")</f>
        <v>SIM</v>
      </c>
      <c r="J686" s="9">
        <f>IFERROR(VLOOKUP(B686,'Valores Boletim'!$A$2:$G$7668,7,0),"-")</f>
        <v>41.83</v>
      </c>
      <c r="K686" s="23" t="str">
        <f t="shared" si="32"/>
        <v>DIFERENTE</v>
      </c>
    </row>
    <row r="687" spans="1:11" x14ac:dyDescent="0.25">
      <c r="A687" s="9" t="str">
        <f t="shared" si="30"/>
        <v>Cliente em FocoPG_Atendimento por cliente - Número - Obter</v>
      </c>
      <c r="B687" s="9" t="str">
        <f t="shared" si="31"/>
        <v>Cliente em FocoPG_Atendimento por cliente - Número - ObterRS</v>
      </c>
      <c r="C687" s="9" t="s">
        <v>315</v>
      </c>
      <c r="D687" s="9" t="s">
        <v>471</v>
      </c>
      <c r="E687" s="9" t="s">
        <v>18</v>
      </c>
      <c r="F687" s="9" t="s">
        <v>428</v>
      </c>
      <c r="G687" s="28">
        <v>2</v>
      </c>
      <c r="H687" s="28">
        <v>2.2799999999999998</v>
      </c>
      <c r="I687" s="23" t="str">
        <f>IFERROR(VLOOKUP(A687,'INDICADORES CUBO AGIR'!$I$2:$L$23,4,0),"NÃO")</f>
        <v>SIM</v>
      </c>
      <c r="J687" s="9">
        <f>IFERROR(VLOOKUP(B687,'Valores Boletim'!$A$2:$G$7668,7,0),"-")</f>
        <v>2.6099308049999999</v>
      </c>
      <c r="K687" s="23" t="str">
        <f t="shared" si="32"/>
        <v>DIFERENTE</v>
      </c>
    </row>
    <row r="688" spans="1:11" x14ac:dyDescent="0.25">
      <c r="A688" s="9" t="str">
        <f t="shared" si="30"/>
        <v>Cliente em FocoPG_Clientes atendidos por serviços digitais - Número - Obter</v>
      </c>
      <c r="B688" s="9" t="str">
        <f t="shared" si="31"/>
        <v>Cliente em FocoPG_Clientes atendidos por serviços digitais - Número - ObterRS</v>
      </c>
      <c r="C688" s="9" t="s">
        <v>315</v>
      </c>
      <c r="D688" s="9" t="s">
        <v>471</v>
      </c>
      <c r="E688" s="9" t="s">
        <v>19</v>
      </c>
      <c r="F688" s="9" t="s">
        <v>428</v>
      </c>
      <c r="G688" s="28">
        <v>390000</v>
      </c>
      <c r="H688" s="28">
        <v>401087</v>
      </c>
      <c r="I688" s="23" t="str">
        <f>IFERROR(VLOOKUP(A688,'INDICADORES CUBO AGIR'!$I$2:$L$23,4,0),"NÃO")</f>
        <v>SIM</v>
      </c>
      <c r="J688" s="9">
        <f>IFERROR(VLOOKUP(B688,'Valores Boletim'!$A$2:$G$7668,7,0),"-")</f>
        <v>401039</v>
      </c>
      <c r="K688" s="23" t="str">
        <f t="shared" si="32"/>
        <v>DIFERENTE</v>
      </c>
    </row>
    <row r="689" spans="1:11" x14ac:dyDescent="0.25">
      <c r="A689" s="9" t="str">
        <f t="shared" si="30"/>
        <v>Cliente em FocoPG_Cobertura do Atendimento (microempresas e empresas de pequeno porte) - % - Obter</v>
      </c>
      <c r="B689" s="9" t="str">
        <f t="shared" si="31"/>
        <v>Cliente em FocoPG_Cobertura do Atendimento (microempresas e empresas de pequeno porte) - % - ObterRS</v>
      </c>
      <c r="C689" s="9" t="s">
        <v>315</v>
      </c>
      <c r="D689" s="9" t="s">
        <v>471</v>
      </c>
      <c r="E689" s="9" t="s">
        <v>20</v>
      </c>
      <c r="F689" s="9" t="s">
        <v>428</v>
      </c>
      <c r="G689" s="28">
        <v>25</v>
      </c>
      <c r="H689" s="28">
        <v>27.06</v>
      </c>
      <c r="I689" s="23" t="str">
        <f>IFERROR(VLOOKUP(A689,'INDICADORES CUBO AGIR'!$I$2:$L$23,4,0),"NÃO")</f>
        <v>SIM</v>
      </c>
      <c r="J689" s="9">
        <f>IFERROR(VLOOKUP(B689,'Valores Boletim'!$A$2:$G$7668,7,0),"-")</f>
        <v>25.83</v>
      </c>
      <c r="K689" s="23" t="str">
        <f t="shared" si="32"/>
        <v>DIFERENTE</v>
      </c>
    </row>
    <row r="690" spans="1:11" x14ac:dyDescent="0.25">
      <c r="A690" s="9" t="str">
        <f t="shared" si="30"/>
        <v>Cliente em FocoPG_Pequenos Negócios Atendidos - Número - Obter</v>
      </c>
      <c r="B690" s="9" t="str">
        <f t="shared" si="31"/>
        <v>Cliente em FocoPG_Pequenos Negócios Atendidos - Número - ObterRS</v>
      </c>
      <c r="C690" s="9" t="s">
        <v>315</v>
      </c>
      <c r="D690" s="9" t="s">
        <v>471</v>
      </c>
      <c r="E690" s="9" t="s">
        <v>21</v>
      </c>
      <c r="F690" s="9" t="s">
        <v>428</v>
      </c>
      <c r="G690" s="28">
        <v>240000</v>
      </c>
      <c r="H690" s="28">
        <v>260582</v>
      </c>
      <c r="I690" s="23" t="str">
        <f>IFERROR(VLOOKUP(A690,'INDICADORES CUBO AGIR'!$I$2:$L$23,4,0),"NÃO")</f>
        <v>SIM</v>
      </c>
      <c r="J690" s="9">
        <f>IFERROR(VLOOKUP(B690,'Valores Boletim'!$A$2:$G$7668,7,0),"-")</f>
        <v>260557</v>
      </c>
      <c r="K690" s="23" t="str">
        <f t="shared" si="32"/>
        <v>DIFERENTE</v>
      </c>
    </row>
    <row r="691" spans="1:11" x14ac:dyDescent="0.25">
      <c r="A691" s="9" t="str">
        <f t="shared" si="30"/>
        <v>Cliente em FocoPG_Recomendação (NPS) - pontos - Obter</v>
      </c>
      <c r="B691" s="9" t="str">
        <f t="shared" si="31"/>
        <v>Cliente em FocoPG_Recomendação (NPS) - pontos - ObterRS</v>
      </c>
      <c r="C691" s="9" t="s">
        <v>315</v>
      </c>
      <c r="D691" s="9" t="s">
        <v>471</v>
      </c>
      <c r="E691" s="9" t="s">
        <v>22</v>
      </c>
      <c r="F691" s="9" t="s">
        <v>428</v>
      </c>
      <c r="G691" s="28">
        <v>80</v>
      </c>
      <c r="H691" s="28">
        <v>78.7</v>
      </c>
      <c r="I691" s="23" t="str">
        <f>IFERROR(VLOOKUP(A691,'INDICADORES CUBO AGIR'!$I$2:$L$23,4,0),"NÃO")</f>
        <v>NÃO</v>
      </c>
      <c r="J691" s="9" t="str">
        <f>IFERROR(VLOOKUP(B691,'Valores Boletim'!$A$2:$G$7668,7,0),"-")</f>
        <v>-</v>
      </c>
      <c r="K691" s="23" t="str">
        <f t="shared" si="32"/>
        <v>-</v>
      </c>
    </row>
    <row r="692" spans="1:11" x14ac:dyDescent="0.25">
      <c r="A692" s="9" t="str">
        <f t="shared" si="30"/>
        <v>Sebrae + FinançasPG_Clientes com garantia do Fampe assistidos na fase pós-crédito - % - Obter</v>
      </c>
      <c r="B692" s="9" t="str">
        <f t="shared" si="31"/>
        <v>Sebrae + FinançasPG_Clientes com garantia do Fampe assistidos na fase pós-crédito - % - ObterRS</v>
      </c>
      <c r="C692" s="9" t="s">
        <v>316</v>
      </c>
      <c r="D692" s="9" t="s">
        <v>477</v>
      </c>
      <c r="E692" s="9" t="s">
        <v>71</v>
      </c>
      <c r="F692" s="9" t="s">
        <v>428</v>
      </c>
      <c r="G692" s="28">
        <v>80</v>
      </c>
      <c r="H692" s="28">
        <v>82.5</v>
      </c>
      <c r="I692" s="23" t="str">
        <f>IFERROR(VLOOKUP(A692,'INDICADORES CUBO AGIR'!$I$2:$L$23,4,0),"NÃO")</f>
        <v>SIM</v>
      </c>
      <c r="J692" s="9">
        <f>IFERROR(VLOOKUP(B692,'Valores Boletim'!$A$2:$G$7668,7,0),"-")</f>
        <v>82.86</v>
      </c>
      <c r="K692" s="23" t="str">
        <f t="shared" si="32"/>
        <v>DIFERENTE</v>
      </c>
    </row>
    <row r="693" spans="1:11" x14ac:dyDescent="0.25">
      <c r="A693" s="9" t="str">
        <f t="shared" si="30"/>
        <v>Brasil + InovadorContratos de Pesquisa e Desenvolvimento - Número - Aumentar</v>
      </c>
      <c r="B693" s="9" t="str">
        <f t="shared" si="31"/>
        <v>Brasil + InovadorContratos de Pesquisa e Desenvolvimento - Número - AumentarRS</v>
      </c>
      <c r="C693" s="9" t="s">
        <v>317</v>
      </c>
      <c r="D693" s="9" t="s">
        <v>472</v>
      </c>
      <c r="E693" s="9" t="s">
        <v>318</v>
      </c>
      <c r="F693" s="9" t="s">
        <v>428</v>
      </c>
      <c r="G693" s="28">
        <v>20</v>
      </c>
      <c r="H693" s="28">
        <v>0</v>
      </c>
      <c r="I693" s="23" t="str">
        <f>IFERROR(VLOOKUP(A693,'INDICADORES CUBO AGIR'!$I$2:$L$23,4,0),"NÃO")</f>
        <v>NÃO</v>
      </c>
      <c r="J693" s="9" t="str">
        <f>IFERROR(VLOOKUP(B693,'Valores Boletim'!$A$2:$G$7668,7,0),"-")</f>
        <v>-</v>
      </c>
      <c r="K693" s="23" t="str">
        <f t="shared" si="32"/>
        <v>-</v>
      </c>
    </row>
    <row r="694" spans="1:11" x14ac:dyDescent="0.25">
      <c r="A694" s="9" t="str">
        <f t="shared" si="30"/>
        <v>Brasil + InovadorEcossistemas com planos de ação validados. - Número - Obter</v>
      </c>
      <c r="B694" s="9" t="str">
        <f t="shared" si="31"/>
        <v>Brasil + InovadorEcossistemas com planos de ação validados. - Número - ObterRS</v>
      </c>
      <c r="C694" s="9" t="s">
        <v>317</v>
      </c>
      <c r="D694" s="9" t="s">
        <v>472</v>
      </c>
      <c r="E694" s="9" t="s">
        <v>319</v>
      </c>
      <c r="F694" s="9" t="s">
        <v>428</v>
      </c>
      <c r="G694" s="28">
        <v>0</v>
      </c>
      <c r="H694" s="28">
        <v>0</v>
      </c>
      <c r="I694" s="23" t="str">
        <f>IFERROR(VLOOKUP(A694,'INDICADORES CUBO AGIR'!$I$2:$L$23,4,0),"NÃO")</f>
        <v>NÃO</v>
      </c>
      <c r="J694" s="9" t="str">
        <f>IFERROR(VLOOKUP(B694,'Valores Boletim'!$A$2:$G$7668,7,0),"-")</f>
        <v>-</v>
      </c>
      <c r="K694" s="23" t="str">
        <f t="shared" si="32"/>
        <v>-</v>
      </c>
    </row>
    <row r="695" spans="1:11" x14ac:dyDescent="0.25">
      <c r="A695" s="9" t="str">
        <f t="shared" si="30"/>
        <v>Brasil + InovadorEmpresas incubadas/aceleradas/instaladas - % - Aumentar</v>
      </c>
      <c r="B695" s="9" t="str">
        <f t="shared" si="31"/>
        <v>Brasil + InovadorEmpresas incubadas/aceleradas/instaladas - % - AumentarRS</v>
      </c>
      <c r="C695" s="9" t="s">
        <v>317</v>
      </c>
      <c r="D695" s="9" t="s">
        <v>472</v>
      </c>
      <c r="E695" s="9" t="s">
        <v>320</v>
      </c>
      <c r="F695" s="9" t="s">
        <v>428</v>
      </c>
      <c r="G695" s="28">
        <v>8</v>
      </c>
      <c r="H695" s="28">
        <v>0</v>
      </c>
      <c r="I695" s="23" t="str">
        <f>IFERROR(VLOOKUP(A695,'INDICADORES CUBO AGIR'!$I$2:$L$23,4,0),"NÃO")</f>
        <v>NÃO</v>
      </c>
      <c r="J695" s="9" t="str">
        <f>IFERROR(VLOOKUP(B695,'Valores Boletim'!$A$2:$G$7668,7,0),"-")</f>
        <v>-</v>
      </c>
      <c r="K695" s="23" t="str">
        <f t="shared" si="32"/>
        <v>-</v>
      </c>
    </row>
    <row r="696" spans="1:11" x14ac:dyDescent="0.25">
      <c r="A696" s="9" t="str">
        <f t="shared" si="30"/>
        <v>Brasil + InovadorPG_Inovação e Modernização - % - Obter</v>
      </c>
      <c r="B696" s="9" t="str">
        <f t="shared" si="31"/>
        <v>Brasil + InovadorPG_Inovação e Modernização - % - ObterRS</v>
      </c>
      <c r="C696" s="9" t="s">
        <v>317</v>
      </c>
      <c r="D696" s="9" t="s">
        <v>472</v>
      </c>
      <c r="E696" s="9" t="s">
        <v>23</v>
      </c>
      <c r="F696" s="9" t="s">
        <v>428</v>
      </c>
      <c r="G696" s="28">
        <v>70</v>
      </c>
      <c r="H696" s="28">
        <v>0</v>
      </c>
      <c r="I696" s="23" t="str">
        <f>IFERROR(VLOOKUP(A696,'INDICADORES CUBO AGIR'!$I$2:$L$23,4,0),"NÃO")</f>
        <v>NÃO</v>
      </c>
      <c r="J696" s="9" t="str">
        <f>IFERROR(VLOOKUP(B696,'Valores Boletim'!$A$2:$G$7668,7,0),"-")</f>
        <v>-</v>
      </c>
      <c r="K696" s="23" t="str">
        <f t="shared" si="32"/>
        <v>-</v>
      </c>
    </row>
    <row r="697" spans="1:11" x14ac:dyDescent="0.25">
      <c r="A697" s="9" t="str">
        <f t="shared" si="30"/>
        <v>Brasil + InovadorPG_Municípios com ecossistemas de inovação mapeados - Número - Obter</v>
      </c>
      <c r="B697" s="9" t="str">
        <f t="shared" si="31"/>
        <v>Brasil + InovadorPG_Municípios com ecossistemas de inovação mapeados - Número - ObterRS</v>
      </c>
      <c r="C697" s="9" t="s">
        <v>317</v>
      </c>
      <c r="D697" s="9" t="s">
        <v>472</v>
      </c>
      <c r="E697" s="9" t="s">
        <v>24</v>
      </c>
      <c r="F697" s="9" t="s">
        <v>428</v>
      </c>
      <c r="G697" s="28">
        <v>0</v>
      </c>
      <c r="H697" s="28">
        <v>10</v>
      </c>
      <c r="I697" s="23" t="str">
        <f>IFERROR(VLOOKUP(A697,'INDICADORES CUBO AGIR'!$I$2:$L$23,4,0),"NÃO")</f>
        <v>NÃO</v>
      </c>
      <c r="J697" s="9" t="str">
        <f>IFERROR(VLOOKUP(B697,'Valores Boletim'!$A$2:$G$7668,7,0),"-")</f>
        <v>-</v>
      </c>
      <c r="K697" s="23" t="str">
        <f t="shared" si="32"/>
        <v>-</v>
      </c>
    </row>
    <row r="698" spans="1:11" x14ac:dyDescent="0.25">
      <c r="A698" s="9" t="str">
        <f t="shared" si="30"/>
        <v>Brasil + InovadorPG_Pequenos Negócios atendidos com solução de Inovação - Número - Obter</v>
      </c>
      <c r="B698" s="9" t="str">
        <f t="shared" si="31"/>
        <v>Brasil + InovadorPG_Pequenos Negócios atendidos com solução de Inovação - Número - ObterRS</v>
      </c>
      <c r="C698" s="9" t="s">
        <v>317</v>
      </c>
      <c r="D698" s="9" t="s">
        <v>472</v>
      </c>
      <c r="E698" s="9" t="s">
        <v>25</v>
      </c>
      <c r="F698" s="9" t="s">
        <v>428</v>
      </c>
      <c r="G698" s="28">
        <v>24000</v>
      </c>
      <c r="H698" s="28">
        <v>52600</v>
      </c>
      <c r="I698" s="23" t="str">
        <f>IFERROR(VLOOKUP(A698,'INDICADORES CUBO AGIR'!$I$2:$L$23,4,0),"NÃO")</f>
        <v>SIM</v>
      </c>
      <c r="J698" s="9">
        <f>IFERROR(VLOOKUP(B698,'Valores Boletim'!$A$2:$G$7668,7,0),"-")</f>
        <v>52600</v>
      </c>
      <c r="K698" s="23" t="str">
        <f t="shared" si="32"/>
        <v>IGUAL</v>
      </c>
    </row>
    <row r="699" spans="1:11" x14ac:dyDescent="0.25">
      <c r="A699" s="9" t="str">
        <f t="shared" si="30"/>
        <v>Brasil + InovadorPG_Pequenos negócios formalizados - % - Obter</v>
      </c>
      <c r="B699" s="9" t="str">
        <f t="shared" si="31"/>
        <v>Brasil + InovadorPG_Pequenos negócios formalizados - % - ObterRS</v>
      </c>
      <c r="C699" s="9" t="s">
        <v>317</v>
      </c>
      <c r="D699" s="9" t="s">
        <v>472</v>
      </c>
      <c r="E699" s="9" t="s">
        <v>321</v>
      </c>
      <c r="F699" s="9" t="s">
        <v>428</v>
      </c>
      <c r="G699" s="28">
        <v>10</v>
      </c>
      <c r="H699" s="28">
        <v>0</v>
      </c>
      <c r="I699" s="23" t="str">
        <f>IFERROR(VLOOKUP(A699,'INDICADORES CUBO AGIR'!$I$2:$L$23,4,0),"NÃO")</f>
        <v>NÃO</v>
      </c>
      <c r="J699" s="9" t="str">
        <f>IFERROR(VLOOKUP(B699,'Valores Boletim'!$A$2:$G$7668,7,0),"-")</f>
        <v>-</v>
      </c>
      <c r="K699" s="23" t="str">
        <f t="shared" si="32"/>
        <v>-</v>
      </c>
    </row>
    <row r="700" spans="1:11" x14ac:dyDescent="0.25">
      <c r="A700" s="9" t="str">
        <f t="shared" si="30"/>
        <v>Brasil + CompetitivoPG_Produtividade do Trabalho - % - Aumentar</v>
      </c>
      <c r="B700" s="9" t="str">
        <f t="shared" si="31"/>
        <v>Brasil + CompetitivoPG_Produtividade do Trabalho - % - AumentarRS</v>
      </c>
      <c r="C700" s="9" t="s">
        <v>322</v>
      </c>
      <c r="D700" s="9" t="s">
        <v>478</v>
      </c>
      <c r="E700" s="9" t="s">
        <v>27</v>
      </c>
      <c r="F700" s="9" t="s">
        <v>428</v>
      </c>
      <c r="G700" s="28">
        <v>15</v>
      </c>
      <c r="H700" s="28">
        <v>12</v>
      </c>
      <c r="I700" s="23" t="str">
        <f>IFERROR(VLOOKUP(A700,'INDICADORES CUBO AGIR'!$I$2:$L$23,4,0),"NÃO")</f>
        <v>SIM</v>
      </c>
      <c r="J700" s="9">
        <f>IFERROR(VLOOKUP(B700,'Valores Boletim'!$A$2:$G$7668,7,0),"-")</f>
        <v>12</v>
      </c>
      <c r="K700" s="23" t="str">
        <f t="shared" si="32"/>
        <v>IGUAL</v>
      </c>
    </row>
    <row r="701" spans="1:11" x14ac:dyDescent="0.25">
      <c r="A701" s="9" t="str">
        <f t="shared" si="30"/>
        <v>Brasil + CompetitivoPG_Taxa de Alcance - Faturamento - % - Obter</v>
      </c>
      <c r="B701" s="9" t="str">
        <f t="shared" si="31"/>
        <v>Brasil + CompetitivoPG_Taxa de Alcance - Faturamento - % - ObterRS</v>
      </c>
      <c r="C701" s="9" t="s">
        <v>322</v>
      </c>
      <c r="D701" s="9" t="s">
        <v>478</v>
      </c>
      <c r="E701" s="9" t="s">
        <v>28</v>
      </c>
      <c r="F701" s="9" t="s">
        <v>428</v>
      </c>
      <c r="G701" s="28">
        <v>80</v>
      </c>
      <c r="H701" s="28">
        <v>80</v>
      </c>
      <c r="I701" s="23" t="str">
        <f>IFERROR(VLOOKUP(A701,'INDICADORES CUBO AGIR'!$I$2:$L$23,4,0),"NÃO")</f>
        <v>SIM</v>
      </c>
      <c r="J701" s="9">
        <f>IFERROR(VLOOKUP(B701,'Valores Boletim'!$A$2:$G$7668,7,0),"-")</f>
        <v>80</v>
      </c>
      <c r="K701" s="23" t="str">
        <f t="shared" si="32"/>
        <v>IGUAL</v>
      </c>
    </row>
    <row r="702" spans="1:11" x14ac:dyDescent="0.25">
      <c r="A702" s="9" t="str">
        <f t="shared" si="30"/>
        <v>PROGRAMA NACIONAL - Transformação OrganizacionalPG_Data centers implantados - % - Obter</v>
      </c>
      <c r="B702" s="9" t="str">
        <f t="shared" si="31"/>
        <v>PROGRAMA NACIONAL - Transformação OrganizacionalPG_Data centers implantados - % - ObterRS</v>
      </c>
      <c r="C702" s="9" t="s">
        <v>323</v>
      </c>
      <c r="D702" s="9" t="s">
        <v>73</v>
      </c>
      <c r="E702" s="9" t="s">
        <v>324</v>
      </c>
      <c r="F702" s="9" t="s">
        <v>428</v>
      </c>
      <c r="G702" s="28">
        <v>100</v>
      </c>
      <c r="H702" s="28">
        <v>0</v>
      </c>
      <c r="I702" s="23" t="str">
        <f>IFERROR(VLOOKUP(A702,'INDICADORES CUBO AGIR'!$I$2:$L$23,4,0),"NÃO")</f>
        <v>NÃO</v>
      </c>
      <c r="J702" s="9" t="str">
        <f>IFERROR(VLOOKUP(B702,'Valores Boletim'!$A$2:$G$7668,7,0),"-")</f>
        <v>-</v>
      </c>
      <c r="K702" s="23" t="str">
        <f t="shared" si="32"/>
        <v>-</v>
      </c>
    </row>
    <row r="703" spans="1:11" x14ac:dyDescent="0.25">
      <c r="A703" s="9" t="str">
        <f t="shared" si="30"/>
        <v>PROGRAMA NACIONAL - Transformação OrganizacionalPG_Disponibilidade das aplicações - % - Obter</v>
      </c>
      <c r="B703" s="9" t="str">
        <f t="shared" si="31"/>
        <v>PROGRAMA NACIONAL - Transformação OrganizacionalPG_Disponibilidade das aplicações - % - ObterRS</v>
      </c>
      <c r="C703" s="9" t="s">
        <v>323</v>
      </c>
      <c r="D703" s="9" t="s">
        <v>73</v>
      </c>
      <c r="E703" s="9" t="s">
        <v>153</v>
      </c>
      <c r="F703" s="9" t="s">
        <v>428</v>
      </c>
      <c r="G703" s="28">
        <v>99</v>
      </c>
      <c r="H703" s="28">
        <v>0</v>
      </c>
      <c r="I703" s="23" t="str">
        <f>IFERROR(VLOOKUP(A703,'INDICADORES CUBO AGIR'!$I$2:$L$23,4,0),"NÃO")</f>
        <v>NÃO</v>
      </c>
      <c r="J703" s="9" t="str">
        <f>IFERROR(VLOOKUP(B703,'Valores Boletim'!$A$2:$G$7668,7,0),"-")</f>
        <v>-</v>
      </c>
      <c r="K703" s="23" t="str">
        <f t="shared" si="32"/>
        <v>-</v>
      </c>
    </row>
    <row r="704" spans="1:11" x14ac:dyDescent="0.25">
      <c r="A704" s="9" t="str">
        <f t="shared" si="30"/>
        <v>PROGRAMA NACIONAL - Transformação OrganizacionalPG_Equipamentos de TI com vida útil exaurida - % - Obter</v>
      </c>
      <c r="B704" s="9" t="str">
        <f t="shared" si="31"/>
        <v>PROGRAMA NACIONAL - Transformação OrganizacionalPG_Equipamentos de TI com vida útil exaurida - % - ObterRS</v>
      </c>
      <c r="C704" s="9" t="s">
        <v>323</v>
      </c>
      <c r="D704" s="9" t="s">
        <v>73</v>
      </c>
      <c r="E704" s="9" t="s">
        <v>74</v>
      </c>
      <c r="F704" s="9" t="s">
        <v>428</v>
      </c>
      <c r="G704" s="28">
        <v>10</v>
      </c>
      <c r="H704" s="28">
        <v>0</v>
      </c>
      <c r="I704" s="23" t="str">
        <f>IFERROR(VLOOKUP(A704,'INDICADORES CUBO AGIR'!$I$2:$L$23,4,0),"NÃO")</f>
        <v>NÃO</v>
      </c>
      <c r="J704" s="9" t="str">
        <f>IFERROR(VLOOKUP(B704,'Valores Boletim'!$A$2:$G$7668,7,0),"-")</f>
        <v>-</v>
      </c>
      <c r="K704" s="23" t="str">
        <f t="shared" si="32"/>
        <v>-</v>
      </c>
    </row>
    <row r="705" spans="1:11" x14ac:dyDescent="0.25">
      <c r="A705" s="9" t="str">
        <f t="shared" si="30"/>
        <v>PROGRAMA NACIONAL - Transformação OrganizacionalPG_Incidentes de segurança tratados - % - Obter</v>
      </c>
      <c r="B705" s="9" t="str">
        <f t="shared" si="31"/>
        <v>PROGRAMA NACIONAL - Transformação OrganizacionalPG_Incidentes de segurança tratados - % - ObterRS</v>
      </c>
      <c r="C705" s="9" t="s">
        <v>323</v>
      </c>
      <c r="D705" s="9" t="s">
        <v>73</v>
      </c>
      <c r="E705" s="9" t="s">
        <v>75</v>
      </c>
      <c r="F705" s="9" t="s">
        <v>428</v>
      </c>
      <c r="G705" s="28">
        <v>95</v>
      </c>
      <c r="H705" s="28">
        <v>0</v>
      </c>
      <c r="I705" s="23" t="str">
        <f>IFERROR(VLOOKUP(A705,'INDICADORES CUBO AGIR'!$I$2:$L$23,4,0),"NÃO")</f>
        <v>NÃO</v>
      </c>
      <c r="J705" s="9" t="str">
        <f>IFERROR(VLOOKUP(B705,'Valores Boletim'!$A$2:$G$7668,7,0),"-")</f>
        <v>-</v>
      </c>
      <c r="K705" s="23" t="str">
        <f t="shared" si="32"/>
        <v>-</v>
      </c>
    </row>
    <row r="706" spans="1:11" x14ac:dyDescent="0.25">
      <c r="A706" s="9" t="str">
        <f t="shared" si="30"/>
        <v>Educação EmpreendedoraPG_Atendimento a estudantes em soluções de Educação Empreendedora - Número - Obter</v>
      </c>
      <c r="B706" s="9" t="str">
        <f t="shared" si="31"/>
        <v>Educação EmpreendedoraPG_Atendimento a estudantes em soluções de Educação Empreendedora - Número - ObterRS</v>
      </c>
      <c r="C706" s="9" t="s">
        <v>325</v>
      </c>
      <c r="D706" s="9" t="s">
        <v>476</v>
      </c>
      <c r="E706" s="9" t="s">
        <v>32</v>
      </c>
      <c r="F706" s="9" t="s">
        <v>428</v>
      </c>
      <c r="G706" s="28">
        <v>135000</v>
      </c>
      <c r="H706" s="28">
        <v>357928</v>
      </c>
      <c r="I706" s="23" t="str">
        <f>IFERROR(VLOOKUP(A706,'INDICADORES CUBO AGIR'!$I$2:$L$23,4,0),"NÃO")</f>
        <v>SIM</v>
      </c>
      <c r="J706" s="9">
        <f>IFERROR(VLOOKUP(B706,'Valores Boletim'!$A$2:$G$7668,7,0),"-")</f>
        <v>358578</v>
      </c>
      <c r="K706" s="23" t="str">
        <f t="shared" si="32"/>
        <v>DIFERENTE</v>
      </c>
    </row>
    <row r="707" spans="1:11" x14ac:dyDescent="0.25">
      <c r="A707" s="9" t="str">
        <f t="shared" si="30"/>
        <v>Educação EmpreendedoraPG_Escolas com projeto Escola Empreendedora implementado - Número - Obter</v>
      </c>
      <c r="B707" s="9" t="str">
        <f t="shared" si="31"/>
        <v>Educação EmpreendedoraPG_Escolas com projeto Escola Empreendedora implementado - Número - ObterRS</v>
      </c>
      <c r="C707" s="9" t="s">
        <v>325</v>
      </c>
      <c r="D707" s="9" t="s">
        <v>476</v>
      </c>
      <c r="E707" s="9" t="s">
        <v>33</v>
      </c>
      <c r="F707" s="9" t="s">
        <v>428</v>
      </c>
      <c r="G707" s="28">
        <v>5</v>
      </c>
      <c r="H707" s="28">
        <v>5</v>
      </c>
      <c r="I707" s="23" t="str">
        <f>IFERROR(VLOOKUP(A707,'INDICADORES CUBO AGIR'!$I$2:$L$23,4,0),"NÃO")</f>
        <v>NÃO</v>
      </c>
      <c r="J707" s="9" t="str">
        <f>IFERROR(VLOOKUP(B707,'Valores Boletim'!$A$2:$G$7668,7,0),"-")</f>
        <v>-</v>
      </c>
      <c r="K707" s="23" t="str">
        <f t="shared" si="32"/>
        <v>-</v>
      </c>
    </row>
    <row r="708" spans="1:11" x14ac:dyDescent="0.25">
      <c r="A708" s="9" t="str">
        <f t="shared" si="30"/>
        <v>Educação EmpreendedoraPG_Professores atendidos em soluções de Educação Empreendedora - professores - Obter</v>
      </c>
      <c r="B708" s="9" t="str">
        <f t="shared" si="31"/>
        <v>Educação EmpreendedoraPG_Professores atendidos em soluções de Educação Empreendedora - professores - ObterRS</v>
      </c>
      <c r="C708" s="9" t="s">
        <v>325</v>
      </c>
      <c r="D708" s="9" t="s">
        <v>476</v>
      </c>
      <c r="E708" s="9" t="s">
        <v>34</v>
      </c>
      <c r="F708" s="9" t="s">
        <v>428</v>
      </c>
      <c r="G708" s="28">
        <v>30000</v>
      </c>
      <c r="H708" s="28">
        <v>57408</v>
      </c>
      <c r="I708" s="23" t="str">
        <f>IFERROR(VLOOKUP(A708,'INDICADORES CUBO AGIR'!$I$2:$L$23,4,0),"NÃO")</f>
        <v>SIM</v>
      </c>
      <c r="J708" s="9">
        <f>IFERROR(VLOOKUP(B708,'Valores Boletim'!$A$2:$G$7668,7,0),"-")</f>
        <v>57408</v>
      </c>
      <c r="K708" s="23" t="str">
        <f t="shared" si="32"/>
        <v>IGUAL</v>
      </c>
    </row>
    <row r="709" spans="1:11" x14ac:dyDescent="0.25">
      <c r="A709" s="9" t="str">
        <f t="shared" si="30"/>
        <v>Educação EmpreendedoraPG_Recomendação (NPS) - Professores - pontos - Obter</v>
      </c>
      <c r="B709" s="9" t="str">
        <f t="shared" si="31"/>
        <v>Educação EmpreendedoraPG_Recomendação (NPS) - Professores - pontos - ObterRS</v>
      </c>
      <c r="C709" s="9" t="s">
        <v>325</v>
      </c>
      <c r="D709" s="9" t="s">
        <v>476</v>
      </c>
      <c r="E709" s="9" t="s">
        <v>35</v>
      </c>
      <c r="F709" s="9" t="s">
        <v>428</v>
      </c>
      <c r="G709" s="28">
        <v>80</v>
      </c>
      <c r="H709" s="28">
        <v>78</v>
      </c>
      <c r="I709" s="23" t="str">
        <f>IFERROR(VLOOKUP(A709,'INDICADORES CUBO AGIR'!$I$2:$L$23,4,0),"NÃO")</f>
        <v>SIM</v>
      </c>
      <c r="J709" s="9">
        <f>IFERROR(VLOOKUP(B709,'Valores Boletim'!$A$2:$G$7668,7,0),"-")</f>
        <v>77.599999999999994</v>
      </c>
      <c r="K709" s="23" t="str">
        <f t="shared" si="32"/>
        <v>DIFERENTE</v>
      </c>
    </row>
    <row r="710" spans="1:11" x14ac:dyDescent="0.25">
      <c r="A710" s="9" t="str">
        <f t="shared" si="30"/>
        <v>Gestão da Marca SebraePG_Imagem junto à Sociedade - Pontos (0 a 10) - Obter</v>
      </c>
      <c r="B710" s="9" t="str">
        <f t="shared" si="31"/>
        <v>Gestão da Marca SebraePG_Imagem junto à Sociedade - Pontos (0 a 10) - ObterRS</v>
      </c>
      <c r="C710" s="9" t="s">
        <v>326</v>
      </c>
      <c r="D710" s="9" t="s">
        <v>475</v>
      </c>
      <c r="E710" s="9" t="s">
        <v>30</v>
      </c>
      <c r="F710" s="9" t="s">
        <v>428</v>
      </c>
      <c r="G710" s="28">
        <v>9</v>
      </c>
      <c r="H710" s="28">
        <v>8</v>
      </c>
      <c r="I710" s="23" t="str">
        <f>IFERROR(VLOOKUP(A710,'INDICADORES CUBO AGIR'!$I$2:$L$23,4,0),"NÃO")</f>
        <v>SIM</v>
      </c>
      <c r="J710" s="9">
        <f>IFERROR(VLOOKUP(B710,'Valores Boletim'!$A$2:$G$7668,7,0),"-")</f>
        <v>7.96</v>
      </c>
      <c r="K710" s="23" t="str">
        <f t="shared" si="32"/>
        <v>DIFERENTE</v>
      </c>
    </row>
    <row r="711" spans="1:11" x14ac:dyDescent="0.25">
      <c r="A711" s="9" t="str">
        <f t="shared" si="30"/>
        <v>Gestão da Marca SebraePG_Imagem junto aos Pequenos Negócios - Pontos (0 a 10) - Obter</v>
      </c>
      <c r="B711" s="9" t="str">
        <f t="shared" si="31"/>
        <v>Gestão da Marca SebraePG_Imagem junto aos Pequenos Negócios - Pontos (0 a 10) - ObterRS</v>
      </c>
      <c r="C711" s="9" t="s">
        <v>326</v>
      </c>
      <c r="D711" s="9" t="s">
        <v>475</v>
      </c>
      <c r="E711" s="9" t="s">
        <v>31</v>
      </c>
      <c r="F711" s="9" t="s">
        <v>428</v>
      </c>
      <c r="G711" s="28">
        <v>8.8000000000000007</v>
      </c>
      <c r="H711" s="28">
        <v>8.6</v>
      </c>
      <c r="I711" s="23" t="str">
        <f>IFERROR(VLOOKUP(A711,'INDICADORES CUBO AGIR'!$I$2:$L$23,4,0),"NÃO")</f>
        <v>SIM</v>
      </c>
      <c r="J711" s="9">
        <f>IFERROR(VLOOKUP(B711,'Valores Boletim'!$A$2:$G$7668,7,0),"-")</f>
        <v>8.57</v>
      </c>
      <c r="K711" s="23" t="str">
        <f t="shared" si="32"/>
        <v>DIFERENTE</v>
      </c>
    </row>
    <row r="712" spans="1:11" x14ac:dyDescent="0.25">
      <c r="A712" s="9" t="str">
        <f t="shared" si="30"/>
        <v>Inteligência de DadosPG_Índice Gartner de Data &amp; Analytics - Pontos (1 a 5) - Aumentar</v>
      </c>
      <c r="B712" s="9" t="str">
        <f t="shared" si="31"/>
        <v>Inteligência de DadosPG_Índice Gartner de Data &amp; Analytics - Pontos (1 a 5) - AumentarRS</v>
      </c>
      <c r="C712" s="9" t="s">
        <v>327</v>
      </c>
      <c r="D712" s="9" t="s">
        <v>479</v>
      </c>
      <c r="E712" s="9" t="s">
        <v>26</v>
      </c>
      <c r="F712" s="9" t="s">
        <v>428</v>
      </c>
      <c r="G712" s="28">
        <v>2.33</v>
      </c>
      <c r="H712" s="28">
        <v>2.54</v>
      </c>
      <c r="I712" s="23" t="str">
        <f>IFERROR(VLOOKUP(A712,'INDICADORES CUBO AGIR'!$I$2:$L$23,4,0),"NÃO")</f>
        <v>SIM</v>
      </c>
      <c r="J712" s="9">
        <f>IFERROR(VLOOKUP(B712,'Valores Boletim'!$A$2:$G$7668,7,0),"-")</f>
        <v>2.58</v>
      </c>
      <c r="K712" s="23" t="str">
        <f t="shared" si="32"/>
        <v>DIFERENTE</v>
      </c>
    </row>
    <row r="713" spans="1:11" x14ac:dyDescent="0.25">
      <c r="A713" s="9" t="str">
        <f t="shared" si="30"/>
        <v>Portfólio em RedePG_Aplicabilidade - Pontos (0 a 10) - Obter</v>
      </c>
      <c r="B713" s="9" t="str">
        <f t="shared" si="31"/>
        <v>Portfólio em RedePG_Aplicabilidade - Pontos (0 a 10) - ObterRS</v>
      </c>
      <c r="C713" s="9" t="s">
        <v>328</v>
      </c>
      <c r="D713" s="9" t="s">
        <v>474</v>
      </c>
      <c r="E713" s="9" t="s">
        <v>57</v>
      </c>
      <c r="F713" s="9" t="s">
        <v>428</v>
      </c>
      <c r="G713" s="28">
        <v>7</v>
      </c>
      <c r="H713" s="28">
        <v>7.9</v>
      </c>
      <c r="I713" s="23" t="str">
        <f>IFERROR(VLOOKUP(A713,'INDICADORES CUBO AGIR'!$I$2:$L$23,4,0),"NÃO")</f>
        <v>SIM</v>
      </c>
      <c r="J713" s="9">
        <f>IFERROR(VLOOKUP(B713,'Valores Boletim'!$A$2:$G$7668,7,0),"-")</f>
        <v>7.9</v>
      </c>
      <c r="K713" s="23" t="str">
        <f t="shared" si="32"/>
        <v>IGUAL</v>
      </c>
    </row>
    <row r="714" spans="1:11" x14ac:dyDescent="0.25">
      <c r="A714" s="9" t="str">
        <f t="shared" si="30"/>
        <v>Portfólio em RedePG_Efetividade - Pontos (0 a 10) - Obter</v>
      </c>
      <c r="B714" s="9" t="str">
        <f t="shared" si="31"/>
        <v>Portfólio em RedePG_Efetividade - Pontos (0 a 10) - ObterRS</v>
      </c>
      <c r="C714" s="9" t="s">
        <v>328</v>
      </c>
      <c r="D714" s="9" t="s">
        <v>474</v>
      </c>
      <c r="E714" s="9" t="s">
        <v>58</v>
      </c>
      <c r="F714" s="9" t="s">
        <v>428</v>
      </c>
      <c r="G714" s="28">
        <v>7</v>
      </c>
      <c r="H714" s="28">
        <v>8.1999999999999993</v>
      </c>
      <c r="I714" s="23" t="str">
        <f>IFERROR(VLOOKUP(A714,'INDICADORES CUBO AGIR'!$I$2:$L$23,4,0),"NÃO")</f>
        <v>SIM</v>
      </c>
      <c r="J714" s="9">
        <f>IFERROR(VLOOKUP(B714,'Valores Boletim'!$A$2:$G$7668,7,0),"-")</f>
        <v>8.1999999999999993</v>
      </c>
      <c r="K714" s="23" t="str">
        <f t="shared" si="32"/>
        <v>IGUAL</v>
      </c>
    </row>
    <row r="715" spans="1:11" x14ac:dyDescent="0.25">
      <c r="A715" s="9" t="str">
        <f t="shared" si="30"/>
        <v>Portfólio em RedePG_NPS (Net Promoter Score) de Produto ou Serviço - pontos - Obter</v>
      </c>
      <c r="B715" s="9" t="str">
        <f t="shared" si="31"/>
        <v>Portfólio em RedePG_NPS (Net Promoter Score) de Produto ou Serviço - pontos - ObterRS</v>
      </c>
      <c r="C715" s="9" t="s">
        <v>328</v>
      </c>
      <c r="D715" s="9" t="s">
        <v>474</v>
      </c>
      <c r="E715" s="9" t="s">
        <v>59</v>
      </c>
      <c r="F715" s="9" t="s">
        <v>428</v>
      </c>
      <c r="G715" s="28">
        <v>60</v>
      </c>
      <c r="H715" s="28">
        <v>78.95</v>
      </c>
      <c r="I715" s="23" t="str">
        <f>IFERROR(VLOOKUP(A715,'INDICADORES CUBO AGIR'!$I$2:$L$23,4,0),"NÃO")</f>
        <v>NÃO</v>
      </c>
      <c r="J715" s="9" t="str">
        <f>IFERROR(VLOOKUP(B715,'Valores Boletim'!$A$2:$G$7668,7,0),"-")</f>
        <v>-</v>
      </c>
      <c r="K715" s="23" t="str">
        <f t="shared" si="32"/>
        <v>-</v>
      </c>
    </row>
    <row r="716" spans="1:11" x14ac:dyDescent="0.25">
      <c r="A716" s="9" t="str">
        <f t="shared" si="30"/>
        <v>PROGRAMA NACIONAL - Sebrae + ReceitasPG_Geração de Receita Própria - % - Obter</v>
      </c>
      <c r="B716" s="9" t="str">
        <f t="shared" si="31"/>
        <v>PROGRAMA NACIONAL - Sebrae + ReceitasPG_Geração de Receita Própria - % - ObterRS</v>
      </c>
      <c r="C716" s="9" t="s">
        <v>329</v>
      </c>
      <c r="D716" s="9" t="s">
        <v>41</v>
      </c>
      <c r="E716" s="9" t="s">
        <v>29</v>
      </c>
      <c r="F716" s="9" t="s">
        <v>428</v>
      </c>
      <c r="G716" s="28">
        <v>25.9</v>
      </c>
      <c r="H716" s="28">
        <v>33</v>
      </c>
      <c r="I716" s="23" t="str">
        <f>IFERROR(VLOOKUP(A716,'INDICADORES CUBO AGIR'!$I$2:$L$23,4,0),"NÃO")</f>
        <v>SIM</v>
      </c>
      <c r="J716" s="9">
        <f>IFERROR(VLOOKUP(B716,'Valores Boletim'!$A$2:$G$7668,7,0),"-")</f>
        <v>37.68</v>
      </c>
      <c r="K716" s="23" t="str">
        <f t="shared" si="32"/>
        <v>DIFERENTE</v>
      </c>
    </row>
    <row r="717" spans="1:11" x14ac:dyDescent="0.25">
      <c r="A717" s="9" t="str">
        <f t="shared" ref="A717:A780" si="33">CONCATENATE(D717,E717)</f>
        <v>Portfólio em RedeEntregas de Atividades - Número - Obter</v>
      </c>
      <c r="B717" s="9" t="str">
        <f t="shared" ref="B717:B780" si="34">CONCATENATE(D717,E717,IF(F717="NA","SISTEMA SEBRAE",F717))</f>
        <v>Portfólio em RedeEntregas de Atividades - Número - ObterRS</v>
      </c>
      <c r="C717" s="9" t="s">
        <v>330</v>
      </c>
      <c r="D717" s="9" t="s">
        <v>474</v>
      </c>
      <c r="E717" s="9" t="s">
        <v>101</v>
      </c>
      <c r="F717" s="9" t="s">
        <v>428</v>
      </c>
      <c r="G717" s="28">
        <v>1</v>
      </c>
      <c r="H717" s="28">
        <v>0</v>
      </c>
      <c r="I717" s="23" t="str">
        <f>IFERROR(VLOOKUP(A717,'INDICADORES CUBO AGIR'!$I$2:$L$23,4,0),"NÃO")</f>
        <v>NÃO</v>
      </c>
      <c r="J717" s="9" t="str">
        <f>IFERROR(VLOOKUP(B717,'Valores Boletim'!$A$2:$G$7668,7,0),"-")</f>
        <v>-</v>
      </c>
      <c r="K717" s="23" t="str">
        <f t="shared" ref="K717:K780" si="35">IF(I717="SIM",IF(J717=H717,"IGUAL","DIFERENTE"),"-")</f>
        <v>-</v>
      </c>
    </row>
    <row r="718" spans="1:11" x14ac:dyDescent="0.25">
      <c r="A718" s="9" t="str">
        <f t="shared" si="33"/>
        <v>Gestão Estratégica de PessoasPG_Diagnóstico de Maturidade dos processos de gestão de pessoas - pontos - Obter</v>
      </c>
      <c r="B718" s="9" t="str">
        <f t="shared" si="34"/>
        <v>Gestão Estratégica de PessoasPG_Diagnóstico de Maturidade dos processos de gestão de pessoas - pontos - ObterSC</v>
      </c>
      <c r="C718" s="9" t="s">
        <v>331</v>
      </c>
      <c r="D718" s="9" t="s">
        <v>470</v>
      </c>
      <c r="E718" s="9" t="s">
        <v>67</v>
      </c>
      <c r="F718" s="9" t="s">
        <v>429</v>
      </c>
      <c r="G718" s="28">
        <v>4.3499999999999996</v>
      </c>
      <c r="H718" s="28">
        <v>4.08</v>
      </c>
      <c r="I718" s="23" t="str">
        <f>IFERROR(VLOOKUP(A718,'INDICADORES CUBO AGIR'!$I$2:$L$23,4,0),"NÃO")</f>
        <v>SIM</v>
      </c>
      <c r="J718" s="9">
        <f>IFERROR(VLOOKUP(B718,'Valores Boletim'!$A$2:$G$7668,7,0),"-")</f>
        <v>4.08</v>
      </c>
      <c r="K718" s="23" t="str">
        <f t="shared" si="35"/>
        <v>IGUAL</v>
      </c>
    </row>
    <row r="719" spans="1:11" x14ac:dyDescent="0.25">
      <c r="A719" s="9" t="str">
        <f t="shared" si="33"/>
        <v>Gestão Estratégica de PessoasPG_Grau de implementação do SGP 9.0 no Sistema Sebrae - % - Obter</v>
      </c>
      <c r="B719" s="9" t="str">
        <f t="shared" si="34"/>
        <v>Gestão Estratégica de PessoasPG_Grau de implementação do SGP 9.0 no Sistema Sebrae - % - ObterSC</v>
      </c>
      <c r="C719" s="9" t="s">
        <v>331</v>
      </c>
      <c r="D719" s="9" t="s">
        <v>470</v>
      </c>
      <c r="E719" s="9" t="s">
        <v>68</v>
      </c>
      <c r="F719" s="9" t="s">
        <v>429</v>
      </c>
      <c r="G719" s="28">
        <v>100</v>
      </c>
      <c r="H719" s="28">
        <v>100</v>
      </c>
      <c r="I719" s="23" t="str">
        <f>IFERROR(VLOOKUP(A719,'INDICADORES CUBO AGIR'!$I$2:$L$23,4,0),"NÃO")</f>
        <v>NÃO</v>
      </c>
      <c r="J719" s="9" t="str">
        <f>IFERROR(VLOOKUP(B719,'Valores Boletim'!$A$2:$G$7668,7,0),"-")</f>
        <v>-</v>
      </c>
      <c r="K719" s="23" t="str">
        <f t="shared" si="35"/>
        <v>-</v>
      </c>
    </row>
    <row r="720" spans="1:11" x14ac:dyDescent="0.25">
      <c r="A720" s="9" t="str">
        <f t="shared" si="33"/>
        <v>Brasil + InovadorPG_Inovação e Modernização - % - Obter</v>
      </c>
      <c r="B720" s="9" t="str">
        <f t="shared" si="34"/>
        <v>Brasil + InovadorPG_Inovação e Modernização - % - ObterSC</v>
      </c>
      <c r="C720" s="9" t="s">
        <v>332</v>
      </c>
      <c r="D720" s="9" t="s">
        <v>472</v>
      </c>
      <c r="E720" s="9" t="s">
        <v>23</v>
      </c>
      <c r="F720" s="9" t="s">
        <v>429</v>
      </c>
      <c r="G720" s="28">
        <v>76</v>
      </c>
      <c r="H720" s="28">
        <v>100</v>
      </c>
      <c r="I720" s="23" t="str">
        <f>IFERROR(VLOOKUP(A720,'INDICADORES CUBO AGIR'!$I$2:$L$23,4,0),"NÃO")</f>
        <v>NÃO</v>
      </c>
      <c r="J720" s="9" t="str">
        <f>IFERROR(VLOOKUP(B720,'Valores Boletim'!$A$2:$G$7668,7,0),"-")</f>
        <v>-</v>
      </c>
      <c r="K720" s="23" t="str">
        <f t="shared" si="35"/>
        <v>-</v>
      </c>
    </row>
    <row r="721" spans="1:11" x14ac:dyDescent="0.25">
      <c r="A721" s="9" t="str">
        <f t="shared" si="33"/>
        <v>Brasil + InovadorPG_Municípios com ecossistemas de inovação mapeados - Número - Obter</v>
      </c>
      <c r="B721" s="9" t="str">
        <f t="shared" si="34"/>
        <v>Brasil + InovadorPG_Municípios com ecossistemas de inovação mapeados - Número - ObterSC</v>
      </c>
      <c r="C721" s="9" t="s">
        <v>332</v>
      </c>
      <c r="D721" s="9" t="s">
        <v>472</v>
      </c>
      <c r="E721" s="9" t="s">
        <v>24</v>
      </c>
      <c r="F721" s="9" t="s">
        <v>429</v>
      </c>
      <c r="G721" s="28">
        <v>5</v>
      </c>
      <c r="H721" s="28">
        <v>21</v>
      </c>
      <c r="I721" s="23" t="str">
        <f>IFERROR(VLOOKUP(A721,'INDICADORES CUBO AGIR'!$I$2:$L$23,4,0),"NÃO")</f>
        <v>NÃO</v>
      </c>
      <c r="J721" s="9" t="str">
        <f>IFERROR(VLOOKUP(B721,'Valores Boletim'!$A$2:$G$7668,7,0),"-")</f>
        <v>-</v>
      </c>
      <c r="K721" s="23" t="str">
        <f t="shared" si="35"/>
        <v>-</v>
      </c>
    </row>
    <row r="722" spans="1:11" x14ac:dyDescent="0.25">
      <c r="A722" s="9" t="str">
        <f t="shared" si="33"/>
        <v>Brasil + InovadorPG_Pequenos Negócios atendidos com solução de Inovação - Número - Obter</v>
      </c>
      <c r="B722" s="9" t="str">
        <f t="shared" si="34"/>
        <v>Brasil + InovadorPG_Pequenos Negócios atendidos com solução de Inovação - Número - ObterSC</v>
      </c>
      <c r="C722" s="9" t="s">
        <v>332</v>
      </c>
      <c r="D722" s="9" t="s">
        <v>472</v>
      </c>
      <c r="E722" s="9" t="s">
        <v>25</v>
      </c>
      <c r="F722" s="9" t="s">
        <v>429</v>
      </c>
      <c r="G722" s="28">
        <v>57000</v>
      </c>
      <c r="H722" s="28">
        <v>91325</v>
      </c>
      <c r="I722" s="23" t="str">
        <f>IFERROR(VLOOKUP(A722,'INDICADORES CUBO AGIR'!$I$2:$L$23,4,0),"NÃO")</f>
        <v>SIM</v>
      </c>
      <c r="J722" s="9">
        <f>IFERROR(VLOOKUP(B722,'Valores Boletim'!$A$2:$G$7668,7,0),"-")</f>
        <v>91325</v>
      </c>
      <c r="K722" s="23" t="str">
        <f t="shared" si="35"/>
        <v>IGUAL</v>
      </c>
    </row>
    <row r="723" spans="1:11" x14ac:dyDescent="0.25">
      <c r="A723" s="9" t="str">
        <f t="shared" si="33"/>
        <v>Brasil + CompetitivoPG_Produtividade do Trabalho - % - Aumentar</v>
      </c>
      <c r="B723" s="9" t="str">
        <f t="shared" si="34"/>
        <v>Brasil + CompetitivoPG_Produtividade do Trabalho - % - AumentarSC</v>
      </c>
      <c r="C723" s="9" t="s">
        <v>333</v>
      </c>
      <c r="D723" s="9" t="s">
        <v>478</v>
      </c>
      <c r="E723" s="9" t="s">
        <v>27</v>
      </c>
      <c r="F723" s="9" t="s">
        <v>429</v>
      </c>
      <c r="G723" s="28">
        <v>15</v>
      </c>
      <c r="H723" s="28">
        <v>18.600000000000001</v>
      </c>
      <c r="I723" s="23" t="str">
        <f>IFERROR(VLOOKUP(A723,'INDICADORES CUBO AGIR'!$I$2:$L$23,4,0),"NÃO")</f>
        <v>SIM</v>
      </c>
      <c r="J723" s="9">
        <f>IFERROR(VLOOKUP(B723,'Valores Boletim'!$A$2:$G$7668,7,0),"-")</f>
        <v>18.600000000000001</v>
      </c>
      <c r="K723" s="23" t="str">
        <f t="shared" si="35"/>
        <v>IGUAL</v>
      </c>
    </row>
    <row r="724" spans="1:11" x14ac:dyDescent="0.25">
      <c r="A724" s="9" t="str">
        <f t="shared" si="33"/>
        <v>Brasil + CompetitivoPG_Taxa de Alcance - Faturamento - % - Obter</v>
      </c>
      <c r="B724" s="9" t="str">
        <f t="shared" si="34"/>
        <v>Brasil + CompetitivoPG_Taxa de Alcance - Faturamento - % - ObterSC</v>
      </c>
      <c r="C724" s="9" t="s">
        <v>333</v>
      </c>
      <c r="D724" s="9" t="s">
        <v>478</v>
      </c>
      <c r="E724" s="9" t="s">
        <v>28</v>
      </c>
      <c r="F724" s="9" t="s">
        <v>429</v>
      </c>
      <c r="G724" s="28">
        <v>79</v>
      </c>
      <c r="H724" s="28">
        <v>88</v>
      </c>
      <c r="I724" s="23" t="str">
        <f>IFERROR(VLOOKUP(A724,'INDICADORES CUBO AGIR'!$I$2:$L$23,4,0),"NÃO")</f>
        <v>SIM</v>
      </c>
      <c r="J724" s="9">
        <f>IFERROR(VLOOKUP(B724,'Valores Boletim'!$A$2:$G$7668,7,0),"-")</f>
        <v>88</v>
      </c>
      <c r="K724" s="23" t="str">
        <f t="shared" si="35"/>
        <v>IGUAL</v>
      </c>
    </row>
    <row r="725" spans="1:11" x14ac:dyDescent="0.25">
      <c r="A725" s="9" t="str">
        <f t="shared" si="33"/>
        <v>Cliente em FocoPG_Atendimento por cliente - Número - Obter</v>
      </c>
      <c r="B725" s="9" t="str">
        <f t="shared" si="34"/>
        <v>Cliente em FocoPG_Atendimento por cliente - Número - ObterSC</v>
      </c>
      <c r="C725" s="9" t="s">
        <v>334</v>
      </c>
      <c r="D725" s="9" t="s">
        <v>471</v>
      </c>
      <c r="E725" s="9" t="s">
        <v>18</v>
      </c>
      <c r="F725" s="9" t="s">
        <v>429</v>
      </c>
      <c r="G725" s="28">
        <v>2</v>
      </c>
      <c r="H725" s="28">
        <v>2.1</v>
      </c>
      <c r="I725" s="23" t="str">
        <f>IFERROR(VLOOKUP(A725,'INDICADORES CUBO AGIR'!$I$2:$L$23,4,0),"NÃO")</f>
        <v>SIM</v>
      </c>
      <c r="J725" s="9">
        <f>IFERROR(VLOOKUP(B725,'Valores Boletim'!$A$2:$G$7668,7,0),"-")</f>
        <v>2.0949084660000001</v>
      </c>
      <c r="K725" s="23" t="str">
        <f t="shared" si="35"/>
        <v>DIFERENTE</v>
      </c>
    </row>
    <row r="726" spans="1:11" x14ac:dyDescent="0.25">
      <c r="A726" s="9" t="str">
        <f t="shared" si="33"/>
        <v>Cliente em FocoPG_Clientes atendidos por serviços digitais - Número - Obter</v>
      </c>
      <c r="B726" s="9" t="str">
        <f t="shared" si="34"/>
        <v>Cliente em FocoPG_Clientes atendidos por serviços digitais - Número - ObterSC</v>
      </c>
      <c r="C726" s="9" t="s">
        <v>334</v>
      </c>
      <c r="D726" s="9" t="s">
        <v>471</v>
      </c>
      <c r="E726" s="9" t="s">
        <v>19</v>
      </c>
      <c r="F726" s="9" t="s">
        <v>429</v>
      </c>
      <c r="G726" s="28">
        <v>225000</v>
      </c>
      <c r="H726" s="28">
        <v>337197</v>
      </c>
      <c r="I726" s="23" t="str">
        <f>IFERROR(VLOOKUP(A726,'INDICADORES CUBO AGIR'!$I$2:$L$23,4,0),"NÃO")</f>
        <v>SIM</v>
      </c>
      <c r="J726" s="9">
        <f>IFERROR(VLOOKUP(B726,'Valores Boletim'!$A$2:$G$7668,7,0),"-")</f>
        <v>299245</v>
      </c>
      <c r="K726" s="23" t="str">
        <f t="shared" si="35"/>
        <v>DIFERENTE</v>
      </c>
    </row>
    <row r="727" spans="1:11" x14ac:dyDescent="0.25">
      <c r="A727" s="9" t="str">
        <f t="shared" si="33"/>
        <v>Cliente em FocoPG_Cobertura do Atendimento (microempresas e empresas de pequeno porte) - % - Obter</v>
      </c>
      <c r="B727" s="9" t="str">
        <f t="shared" si="34"/>
        <v>Cliente em FocoPG_Cobertura do Atendimento (microempresas e empresas de pequeno porte) - % - ObterSC</v>
      </c>
      <c r="C727" s="9" t="s">
        <v>334</v>
      </c>
      <c r="D727" s="9" t="s">
        <v>471</v>
      </c>
      <c r="E727" s="9" t="s">
        <v>20</v>
      </c>
      <c r="F727" s="9" t="s">
        <v>429</v>
      </c>
      <c r="G727" s="28">
        <v>23</v>
      </c>
      <c r="H727" s="28">
        <v>22.5</v>
      </c>
      <c r="I727" s="23" t="str">
        <f>IFERROR(VLOOKUP(A727,'INDICADORES CUBO AGIR'!$I$2:$L$23,4,0),"NÃO")</f>
        <v>SIM</v>
      </c>
      <c r="J727" s="9">
        <f>IFERROR(VLOOKUP(B727,'Valores Boletim'!$A$2:$G$7668,7,0),"-")</f>
        <v>19.34</v>
      </c>
      <c r="K727" s="23" t="str">
        <f t="shared" si="35"/>
        <v>DIFERENTE</v>
      </c>
    </row>
    <row r="728" spans="1:11" x14ac:dyDescent="0.25">
      <c r="A728" s="9" t="str">
        <f t="shared" si="33"/>
        <v>Cliente em FocoPG_Pequenos Negócios Atendidos - Número - Obter</v>
      </c>
      <c r="B728" s="9" t="str">
        <f t="shared" si="34"/>
        <v>Cliente em FocoPG_Pequenos Negócios Atendidos - Número - ObterSC</v>
      </c>
      <c r="C728" s="9" t="s">
        <v>334</v>
      </c>
      <c r="D728" s="9" t="s">
        <v>471</v>
      </c>
      <c r="E728" s="9" t="s">
        <v>21</v>
      </c>
      <c r="F728" s="9" t="s">
        <v>429</v>
      </c>
      <c r="G728" s="28">
        <v>151985</v>
      </c>
      <c r="H728" s="28">
        <v>234048</v>
      </c>
      <c r="I728" s="23" t="str">
        <f>IFERROR(VLOOKUP(A728,'INDICADORES CUBO AGIR'!$I$2:$L$23,4,0),"NÃO")</f>
        <v>SIM</v>
      </c>
      <c r="J728" s="9">
        <f>IFERROR(VLOOKUP(B728,'Valores Boletim'!$A$2:$G$7668,7,0),"-")</f>
        <v>197235</v>
      </c>
      <c r="K728" s="23" t="str">
        <f t="shared" si="35"/>
        <v>DIFERENTE</v>
      </c>
    </row>
    <row r="729" spans="1:11" x14ac:dyDescent="0.25">
      <c r="A729" s="9" t="str">
        <f t="shared" si="33"/>
        <v>Cliente em FocoPG_Recomendação (NPS) - pontos - Obter</v>
      </c>
      <c r="B729" s="9" t="str">
        <f t="shared" si="34"/>
        <v>Cliente em FocoPG_Recomendação (NPS) - pontos - ObterSC</v>
      </c>
      <c r="C729" s="9" t="s">
        <v>334</v>
      </c>
      <c r="D729" s="9" t="s">
        <v>471</v>
      </c>
      <c r="E729" s="9" t="s">
        <v>22</v>
      </c>
      <c r="F729" s="9" t="s">
        <v>429</v>
      </c>
      <c r="G729" s="28">
        <v>80</v>
      </c>
      <c r="H729" s="28">
        <v>83.45</v>
      </c>
      <c r="I729" s="23" t="str">
        <f>IFERROR(VLOOKUP(A729,'INDICADORES CUBO AGIR'!$I$2:$L$23,4,0),"NÃO")</f>
        <v>NÃO</v>
      </c>
      <c r="J729" s="9" t="str">
        <f>IFERROR(VLOOKUP(B729,'Valores Boletim'!$A$2:$G$7668,7,0),"-")</f>
        <v>-</v>
      </c>
      <c r="K729" s="23" t="str">
        <f t="shared" si="35"/>
        <v>-</v>
      </c>
    </row>
    <row r="730" spans="1:11" x14ac:dyDescent="0.25">
      <c r="A730" s="9" t="str">
        <f t="shared" si="33"/>
        <v>Sebrae + FinançasPG_Clientes com garantia do Fampe assistidos na fase pós-crédito - % - Obter</v>
      </c>
      <c r="B730" s="9" t="str">
        <f t="shared" si="34"/>
        <v>Sebrae + FinançasPG_Clientes com garantia do Fampe assistidos na fase pós-crédito - % - ObterSC</v>
      </c>
      <c r="C730" s="9" t="s">
        <v>335</v>
      </c>
      <c r="D730" s="9" t="s">
        <v>477</v>
      </c>
      <c r="E730" s="9" t="s">
        <v>71</v>
      </c>
      <c r="F730" s="9" t="s">
        <v>429</v>
      </c>
      <c r="G730" s="28">
        <v>83</v>
      </c>
      <c r="H730" s="28">
        <v>84.25</v>
      </c>
      <c r="I730" s="23" t="str">
        <f>IFERROR(VLOOKUP(A730,'INDICADORES CUBO AGIR'!$I$2:$L$23,4,0),"NÃO")</f>
        <v>SIM</v>
      </c>
      <c r="J730" s="9">
        <f>IFERROR(VLOOKUP(B730,'Valores Boletim'!$A$2:$G$7668,7,0),"-")</f>
        <v>84.25</v>
      </c>
      <c r="K730" s="23" t="str">
        <f t="shared" si="35"/>
        <v>IGUAL</v>
      </c>
    </row>
    <row r="731" spans="1:11" x14ac:dyDescent="0.25">
      <c r="A731" s="9" t="str">
        <f t="shared" si="33"/>
        <v>Ambiente de NegóciosPG_Município com presença continuada de técnico residente do Sebrae na microrregião. - Número - Obter</v>
      </c>
      <c r="B731" s="9" t="str">
        <f t="shared" si="34"/>
        <v>Ambiente de NegóciosPG_Município com presença continuada de técnico residente do Sebrae na microrregião. - Número - ObterSC</v>
      </c>
      <c r="C731" s="9" t="s">
        <v>336</v>
      </c>
      <c r="D731" s="9" t="s">
        <v>473</v>
      </c>
      <c r="E731" s="9" t="s">
        <v>14</v>
      </c>
      <c r="F731" s="9" t="s">
        <v>429</v>
      </c>
      <c r="G731" s="28">
        <v>150</v>
      </c>
      <c r="H731" s="28">
        <v>134</v>
      </c>
      <c r="I731" s="23" t="str">
        <f>IFERROR(VLOOKUP(A731,'INDICADORES CUBO AGIR'!$I$2:$L$23,4,0),"NÃO")</f>
        <v>NÃO</v>
      </c>
      <c r="J731" s="9" t="str">
        <f>IFERROR(VLOOKUP(B731,'Valores Boletim'!$A$2:$G$7668,7,0),"-")</f>
        <v>-</v>
      </c>
      <c r="K731" s="23" t="str">
        <f t="shared" si="35"/>
        <v>-</v>
      </c>
    </row>
    <row r="732" spans="1:11" x14ac:dyDescent="0.25">
      <c r="A732" s="9" t="str">
        <f t="shared" si="33"/>
        <v>Ambiente de NegóciosPG_Municípios com conjunto de políticas públicas para melhoria do ambiente de negócios implementado - Número - Obter</v>
      </c>
      <c r="B732" s="9" t="str">
        <f t="shared" si="34"/>
        <v>Ambiente de NegóciosPG_Municípios com conjunto de políticas públicas para melhoria do ambiente de negócios implementado - Número - ObterSC</v>
      </c>
      <c r="C732" s="9" t="s">
        <v>336</v>
      </c>
      <c r="D732" s="9" t="s">
        <v>473</v>
      </c>
      <c r="E732" s="9" t="s">
        <v>15</v>
      </c>
      <c r="F732" s="9" t="s">
        <v>429</v>
      </c>
      <c r="G732" s="28">
        <v>150</v>
      </c>
      <c r="H732" s="28">
        <v>134</v>
      </c>
      <c r="I732" s="23" t="str">
        <f>IFERROR(VLOOKUP(A732,'INDICADORES CUBO AGIR'!$I$2:$L$23,4,0),"NÃO")</f>
        <v>NÃO</v>
      </c>
      <c r="J732" s="9" t="str">
        <f>IFERROR(VLOOKUP(B732,'Valores Boletim'!$A$2:$G$7668,7,0),"-")</f>
        <v>-</v>
      </c>
      <c r="K732" s="23" t="str">
        <f t="shared" si="35"/>
        <v>-</v>
      </c>
    </row>
    <row r="733" spans="1:11" x14ac:dyDescent="0.25">
      <c r="A733" s="9" t="str">
        <f t="shared" si="33"/>
        <v>Ambiente de NegóciosPG_Municípios com projetos de mobilização e articulação de lideranças implementados - Número - Obter</v>
      </c>
      <c r="B733" s="9" t="str">
        <f t="shared" si="34"/>
        <v>Ambiente de NegóciosPG_Municípios com projetos de mobilização e articulação de lideranças implementados - Número - ObterSC</v>
      </c>
      <c r="C733" s="9" t="s">
        <v>336</v>
      </c>
      <c r="D733" s="9" t="s">
        <v>473</v>
      </c>
      <c r="E733" s="9" t="s">
        <v>16</v>
      </c>
      <c r="F733" s="9" t="s">
        <v>429</v>
      </c>
      <c r="G733" s="28">
        <v>150</v>
      </c>
      <c r="H733" s="28">
        <v>134</v>
      </c>
      <c r="I733" s="23" t="str">
        <f>IFERROR(VLOOKUP(A733,'INDICADORES CUBO AGIR'!$I$2:$L$23,4,0),"NÃO")</f>
        <v>NÃO</v>
      </c>
      <c r="J733" s="9" t="str">
        <f>IFERROR(VLOOKUP(B733,'Valores Boletim'!$A$2:$G$7668,7,0),"-")</f>
        <v>-</v>
      </c>
      <c r="K733" s="23" t="str">
        <f t="shared" si="35"/>
        <v>-</v>
      </c>
    </row>
    <row r="734" spans="1:11" x14ac:dyDescent="0.25">
      <c r="A734" s="9" t="str">
        <f t="shared" si="33"/>
        <v>Ambiente de NegóciosPG_Tempo de abertura de empresas - horas - Obter</v>
      </c>
      <c r="B734" s="9" t="str">
        <f t="shared" si="34"/>
        <v>Ambiente de NegóciosPG_Tempo de abertura de empresas - horas - ObterSC</v>
      </c>
      <c r="C734" s="9" t="s">
        <v>336</v>
      </c>
      <c r="D734" s="9" t="s">
        <v>473</v>
      </c>
      <c r="E734" s="9" t="s">
        <v>17</v>
      </c>
      <c r="F734" s="9" t="s">
        <v>429</v>
      </c>
      <c r="G734" s="28">
        <v>75</v>
      </c>
      <c r="H734" s="28">
        <v>39.950000000000003</v>
      </c>
      <c r="I734" s="23" t="str">
        <f>IFERROR(VLOOKUP(A734,'INDICADORES CUBO AGIR'!$I$2:$L$23,4,0),"NÃO")</f>
        <v>SIM</v>
      </c>
      <c r="J734" s="9">
        <f>IFERROR(VLOOKUP(B734,'Valores Boletim'!$A$2:$G$7668,7,0),"-")</f>
        <v>39.950000000000003</v>
      </c>
      <c r="K734" s="23" t="str">
        <f t="shared" si="35"/>
        <v>IGUAL</v>
      </c>
    </row>
    <row r="735" spans="1:11" x14ac:dyDescent="0.25">
      <c r="A735" s="9" t="str">
        <f t="shared" si="33"/>
        <v>PROGRAMA NACIONAL - Transformação OrganizacionalProcessos mapeados e padronizados - Número - Aumentar</v>
      </c>
      <c r="B735" s="9" t="str">
        <f t="shared" si="34"/>
        <v>PROGRAMA NACIONAL - Transformação OrganizacionalProcessos mapeados e padronizados - Número - AumentarSC</v>
      </c>
      <c r="C735" s="9" t="s">
        <v>337</v>
      </c>
      <c r="D735" s="9" t="s">
        <v>73</v>
      </c>
      <c r="E735" s="9" t="s">
        <v>338</v>
      </c>
      <c r="F735" s="9" t="s">
        <v>429</v>
      </c>
      <c r="G735" s="28">
        <v>10</v>
      </c>
      <c r="H735" s="28">
        <v>11</v>
      </c>
      <c r="I735" s="23" t="str">
        <f>IFERROR(VLOOKUP(A735,'INDICADORES CUBO AGIR'!$I$2:$L$23,4,0),"NÃO")</f>
        <v>NÃO</v>
      </c>
      <c r="J735" s="9" t="str">
        <f>IFERROR(VLOOKUP(B735,'Valores Boletim'!$A$2:$G$7668,7,0),"-")</f>
        <v>-</v>
      </c>
      <c r="K735" s="23" t="str">
        <f t="shared" si="35"/>
        <v>-</v>
      </c>
    </row>
    <row r="736" spans="1:11" x14ac:dyDescent="0.25">
      <c r="A736" s="9" t="str">
        <f t="shared" si="33"/>
        <v>Gestão da Marca SebraePG_Imagem junto à Sociedade - Pontos (0 a 10) - Obter</v>
      </c>
      <c r="B736" s="9" t="str">
        <f t="shared" si="34"/>
        <v>Gestão da Marca SebraePG_Imagem junto à Sociedade - Pontos (0 a 10) - ObterSC</v>
      </c>
      <c r="C736" s="9" t="s">
        <v>339</v>
      </c>
      <c r="D736" s="9" t="s">
        <v>475</v>
      </c>
      <c r="E736" s="9" t="s">
        <v>30</v>
      </c>
      <c r="F736" s="9" t="s">
        <v>429</v>
      </c>
      <c r="G736" s="28">
        <v>8.1</v>
      </c>
      <c r="H736" s="28">
        <v>8</v>
      </c>
      <c r="I736" s="23" t="str">
        <f>IFERROR(VLOOKUP(A736,'INDICADORES CUBO AGIR'!$I$2:$L$23,4,0),"NÃO")</f>
        <v>SIM</v>
      </c>
      <c r="J736" s="9">
        <f>IFERROR(VLOOKUP(B736,'Valores Boletim'!$A$2:$G$7668,7,0),"-")</f>
        <v>7.98</v>
      </c>
      <c r="K736" s="23" t="str">
        <f t="shared" si="35"/>
        <v>DIFERENTE</v>
      </c>
    </row>
    <row r="737" spans="1:11" x14ac:dyDescent="0.25">
      <c r="A737" s="9" t="str">
        <f t="shared" si="33"/>
        <v>Gestão da Marca SebraePG_Imagem junto aos Pequenos Negócios - Pontos (0 a 10) - Obter</v>
      </c>
      <c r="B737" s="9" t="str">
        <f t="shared" si="34"/>
        <v>Gestão da Marca SebraePG_Imagem junto aos Pequenos Negócios - Pontos (0 a 10) - ObterSC</v>
      </c>
      <c r="C737" s="9" t="s">
        <v>339</v>
      </c>
      <c r="D737" s="9" t="s">
        <v>475</v>
      </c>
      <c r="E737" s="9" t="s">
        <v>31</v>
      </c>
      <c r="F737" s="9" t="s">
        <v>429</v>
      </c>
      <c r="G737" s="28">
        <v>8.6</v>
      </c>
      <c r="H737" s="28">
        <v>8.6</v>
      </c>
      <c r="I737" s="23" t="str">
        <f>IFERROR(VLOOKUP(A737,'INDICADORES CUBO AGIR'!$I$2:$L$23,4,0),"NÃO")</f>
        <v>SIM</v>
      </c>
      <c r="J737" s="9">
        <f>IFERROR(VLOOKUP(B737,'Valores Boletim'!$A$2:$G$7668,7,0),"-")</f>
        <v>8.5500000000000007</v>
      </c>
      <c r="K737" s="23" t="str">
        <f t="shared" si="35"/>
        <v>DIFERENTE</v>
      </c>
    </row>
    <row r="738" spans="1:11" x14ac:dyDescent="0.25">
      <c r="A738" s="9" t="str">
        <f t="shared" si="33"/>
        <v>Educação EmpreendedoraPG_Atendimento a estudantes em soluções de Educação Empreendedora - Número - Obter</v>
      </c>
      <c r="B738" s="9" t="str">
        <f t="shared" si="34"/>
        <v>Educação EmpreendedoraPG_Atendimento a estudantes em soluções de Educação Empreendedora - Número - ObterSC</v>
      </c>
      <c r="C738" s="9" t="s">
        <v>340</v>
      </c>
      <c r="D738" s="9" t="s">
        <v>476</v>
      </c>
      <c r="E738" s="9" t="s">
        <v>32</v>
      </c>
      <c r="F738" s="9" t="s">
        <v>429</v>
      </c>
      <c r="G738" s="28">
        <v>60000</v>
      </c>
      <c r="H738" s="28">
        <v>102788</v>
      </c>
      <c r="I738" s="23" t="str">
        <f>IFERROR(VLOOKUP(A738,'INDICADORES CUBO AGIR'!$I$2:$L$23,4,0),"NÃO")</f>
        <v>SIM</v>
      </c>
      <c r="J738" s="9">
        <f>IFERROR(VLOOKUP(B738,'Valores Boletim'!$A$2:$G$7668,7,0),"-")</f>
        <v>110381</v>
      </c>
      <c r="K738" s="23" t="str">
        <f t="shared" si="35"/>
        <v>DIFERENTE</v>
      </c>
    </row>
    <row r="739" spans="1:11" x14ac:dyDescent="0.25">
      <c r="A739" s="9" t="str">
        <f t="shared" si="33"/>
        <v>Educação EmpreendedoraPG_Escolas com projeto Escola Empreendedora implementado - Número - Obter</v>
      </c>
      <c r="B739" s="9" t="str">
        <f t="shared" si="34"/>
        <v>Educação EmpreendedoraPG_Escolas com projeto Escola Empreendedora implementado - Número - ObterSC</v>
      </c>
      <c r="C739" s="9" t="s">
        <v>340</v>
      </c>
      <c r="D739" s="9" t="s">
        <v>476</v>
      </c>
      <c r="E739" s="9" t="s">
        <v>33</v>
      </c>
      <c r="F739" s="9" t="s">
        <v>429</v>
      </c>
      <c r="G739" s="28">
        <v>5</v>
      </c>
      <c r="H739" s="28">
        <v>5</v>
      </c>
      <c r="I739" s="23" t="str">
        <f>IFERROR(VLOOKUP(A739,'INDICADORES CUBO AGIR'!$I$2:$L$23,4,0),"NÃO")</f>
        <v>NÃO</v>
      </c>
      <c r="J739" s="9" t="str">
        <f>IFERROR(VLOOKUP(B739,'Valores Boletim'!$A$2:$G$7668,7,0),"-")</f>
        <v>-</v>
      </c>
      <c r="K739" s="23" t="str">
        <f t="shared" si="35"/>
        <v>-</v>
      </c>
    </row>
    <row r="740" spans="1:11" x14ac:dyDescent="0.25">
      <c r="A740" s="9" t="str">
        <f t="shared" si="33"/>
        <v>Educação EmpreendedoraPG_Professores atendidos em soluções de Educação Empreendedora - professores - Obter</v>
      </c>
      <c r="B740" s="9" t="str">
        <f t="shared" si="34"/>
        <v>Educação EmpreendedoraPG_Professores atendidos em soluções de Educação Empreendedora - professores - ObterSC</v>
      </c>
      <c r="C740" s="9" t="s">
        <v>340</v>
      </c>
      <c r="D740" s="9" t="s">
        <v>476</v>
      </c>
      <c r="E740" s="9" t="s">
        <v>34</v>
      </c>
      <c r="F740" s="9" t="s">
        <v>429</v>
      </c>
      <c r="G740" s="28">
        <v>6000</v>
      </c>
      <c r="H740" s="28">
        <v>6931</v>
      </c>
      <c r="I740" s="23" t="str">
        <f>IFERROR(VLOOKUP(A740,'INDICADORES CUBO AGIR'!$I$2:$L$23,4,0),"NÃO")</f>
        <v>SIM</v>
      </c>
      <c r="J740" s="9">
        <f>IFERROR(VLOOKUP(B740,'Valores Boletim'!$A$2:$G$7668,7,0),"-")</f>
        <v>6931</v>
      </c>
      <c r="K740" s="23" t="str">
        <f t="shared" si="35"/>
        <v>IGUAL</v>
      </c>
    </row>
    <row r="741" spans="1:11" x14ac:dyDescent="0.25">
      <c r="A741" s="9" t="str">
        <f t="shared" si="33"/>
        <v>Educação EmpreendedoraPG_Recomendação (NPS) - Professores - pontos - Obter</v>
      </c>
      <c r="B741" s="9" t="str">
        <f t="shared" si="34"/>
        <v>Educação EmpreendedoraPG_Recomendação (NPS) - Professores - pontos - ObterSC</v>
      </c>
      <c r="C741" s="9" t="s">
        <v>340</v>
      </c>
      <c r="D741" s="9" t="s">
        <v>476</v>
      </c>
      <c r="E741" s="9" t="s">
        <v>35</v>
      </c>
      <c r="F741" s="9" t="s">
        <v>429</v>
      </c>
      <c r="G741" s="28">
        <v>80</v>
      </c>
      <c r="H741" s="28">
        <v>87</v>
      </c>
      <c r="I741" s="23" t="str">
        <f>IFERROR(VLOOKUP(A741,'INDICADORES CUBO AGIR'!$I$2:$L$23,4,0),"NÃO")</f>
        <v>SIM</v>
      </c>
      <c r="J741" s="9">
        <f>IFERROR(VLOOKUP(B741,'Valores Boletim'!$A$2:$G$7668,7,0),"-")</f>
        <v>85.3</v>
      </c>
      <c r="K741" s="23" t="str">
        <f t="shared" si="35"/>
        <v>DIFERENTE</v>
      </c>
    </row>
    <row r="742" spans="1:11" x14ac:dyDescent="0.25">
      <c r="A742" s="9" t="str">
        <f t="shared" si="33"/>
        <v>Inteligência de DadosPG_Índice Gartner de Data &amp; Analytics - Pontos (1 a 5) - Aumentar</v>
      </c>
      <c r="B742" s="9" t="str">
        <f t="shared" si="34"/>
        <v>Inteligência de DadosPG_Índice Gartner de Data &amp; Analytics - Pontos (1 a 5) - AumentarSC</v>
      </c>
      <c r="C742" s="9" t="s">
        <v>341</v>
      </c>
      <c r="D742" s="9" t="s">
        <v>479</v>
      </c>
      <c r="E742" s="9" t="s">
        <v>26</v>
      </c>
      <c r="F742" s="9" t="s">
        <v>429</v>
      </c>
      <c r="G742" s="28">
        <v>3</v>
      </c>
      <c r="H742" s="28">
        <v>3.52</v>
      </c>
      <c r="I742" s="23" t="str">
        <f>IFERROR(VLOOKUP(A742,'INDICADORES CUBO AGIR'!$I$2:$L$23,4,0),"NÃO")</f>
        <v>SIM</v>
      </c>
      <c r="J742" s="9">
        <f>IFERROR(VLOOKUP(B742,'Valores Boletim'!$A$2:$G$7668,7,0),"-")</f>
        <v>3</v>
      </c>
      <c r="K742" s="23" t="str">
        <f t="shared" si="35"/>
        <v>DIFERENTE</v>
      </c>
    </row>
    <row r="743" spans="1:11" x14ac:dyDescent="0.25">
      <c r="A743" s="9" t="str">
        <f t="shared" si="33"/>
        <v>PROGRAMA NACIONAL - Transformação DigitalPG_Clientes atendidos por serviços digitais - Número - Obter</v>
      </c>
      <c r="B743" s="9" t="str">
        <f t="shared" si="34"/>
        <v>PROGRAMA NACIONAL - Transformação DigitalPG_Clientes atendidos por serviços digitais - Número - ObterSC</v>
      </c>
      <c r="C743" s="9" t="s">
        <v>342</v>
      </c>
      <c r="D743" s="9" t="s">
        <v>51</v>
      </c>
      <c r="E743" s="9" t="s">
        <v>19</v>
      </c>
      <c r="F743" s="9" t="s">
        <v>429</v>
      </c>
      <c r="G743" s="28">
        <v>225000</v>
      </c>
      <c r="H743" s="28">
        <v>337197</v>
      </c>
      <c r="I743" s="23" t="str">
        <f>IFERROR(VLOOKUP(A743,'INDICADORES CUBO AGIR'!$I$2:$L$23,4,0),"NÃO")</f>
        <v>NÃO</v>
      </c>
      <c r="J743" s="9" t="str">
        <f>IFERROR(VLOOKUP(B743,'Valores Boletim'!$A$2:$G$7668,7,0),"-")</f>
        <v>-</v>
      </c>
      <c r="K743" s="23" t="str">
        <f t="shared" si="35"/>
        <v>-</v>
      </c>
    </row>
    <row r="744" spans="1:11" x14ac:dyDescent="0.25">
      <c r="A744" s="9" t="str">
        <f t="shared" si="33"/>
        <v>PROGRAMA NACIONAL - Transformação DigitalPG_Downloads do aplicativo Sebrae - Número - Obter</v>
      </c>
      <c r="B744" s="9" t="str">
        <f t="shared" si="34"/>
        <v>PROGRAMA NACIONAL - Transformação DigitalPG_Downloads do aplicativo Sebrae - Número - ObterSC</v>
      </c>
      <c r="C744" s="9" t="s">
        <v>342</v>
      </c>
      <c r="D744" s="9" t="s">
        <v>51</v>
      </c>
      <c r="E744" s="9" t="s">
        <v>52</v>
      </c>
      <c r="F744" s="9" t="s">
        <v>429</v>
      </c>
      <c r="G744" s="28">
        <v>9000</v>
      </c>
      <c r="H744" s="28">
        <v>19812</v>
      </c>
      <c r="I744" s="23" t="str">
        <f>IFERROR(VLOOKUP(A744,'INDICADORES CUBO AGIR'!$I$2:$L$23,4,0),"NÃO")</f>
        <v>SIM</v>
      </c>
      <c r="J744" s="9">
        <f>IFERROR(VLOOKUP(B744,'Valores Boletim'!$A$2:$G$7668,7,0),"-")</f>
        <v>19812</v>
      </c>
      <c r="K744" s="23" t="str">
        <f t="shared" si="35"/>
        <v>IGUAL</v>
      </c>
    </row>
    <row r="745" spans="1:11" x14ac:dyDescent="0.25">
      <c r="A745" s="9" t="str">
        <f t="shared" si="33"/>
        <v>PROGRAMA NACIONAL - Transformação DigitalPG_Índice de Maturidade Digital do Sistema Sebrae - Pontos (1 a 5) - Obter</v>
      </c>
      <c r="B745" s="9" t="str">
        <f t="shared" si="34"/>
        <v>PROGRAMA NACIONAL - Transformação DigitalPG_Índice de Maturidade Digital do Sistema Sebrae - Pontos (1 a 5) - ObterSC</v>
      </c>
      <c r="C745" s="9" t="s">
        <v>342</v>
      </c>
      <c r="D745" s="9" t="s">
        <v>51</v>
      </c>
      <c r="E745" s="9" t="s">
        <v>53</v>
      </c>
      <c r="F745" s="9" t="s">
        <v>429</v>
      </c>
      <c r="G745" s="28">
        <v>3</v>
      </c>
      <c r="H745" s="28">
        <v>3.12</v>
      </c>
      <c r="I745" s="23" t="str">
        <f>IFERROR(VLOOKUP(A745,'INDICADORES CUBO AGIR'!$I$2:$L$23,4,0),"NÃO")</f>
        <v>SIM</v>
      </c>
      <c r="J745" s="9">
        <f>IFERROR(VLOOKUP(B745,'Valores Boletim'!$A$2:$G$7668,7,0),"-")</f>
        <v>3.12</v>
      </c>
      <c r="K745" s="23" t="str">
        <f t="shared" si="35"/>
        <v>IGUAL</v>
      </c>
    </row>
    <row r="746" spans="1:11" x14ac:dyDescent="0.25">
      <c r="A746" s="9" t="str">
        <f t="shared" si="33"/>
        <v>PROGRAMA NACIONAL - Sebrae + ReceitasPG_Geração de Receita Própria - % - Obter</v>
      </c>
      <c r="B746" s="9" t="str">
        <f t="shared" si="34"/>
        <v>PROGRAMA NACIONAL - Sebrae + ReceitasPG_Geração de Receita Própria - % - ObterSC</v>
      </c>
      <c r="C746" s="9" t="s">
        <v>343</v>
      </c>
      <c r="D746" s="9" t="s">
        <v>41</v>
      </c>
      <c r="E746" s="9" t="s">
        <v>29</v>
      </c>
      <c r="F746" s="9" t="s">
        <v>429</v>
      </c>
      <c r="G746" s="28">
        <v>30</v>
      </c>
      <c r="H746" s="28">
        <v>34</v>
      </c>
      <c r="I746" s="23" t="str">
        <f>IFERROR(VLOOKUP(A746,'INDICADORES CUBO AGIR'!$I$2:$L$23,4,0),"NÃO")</f>
        <v>SIM</v>
      </c>
      <c r="J746" s="9">
        <f>IFERROR(VLOOKUP(B746,'Valores Boletim'!$A$2:$G$7668,7,0),"-")</f>
        <v>34.299999999999997</v>
      </c>
      <c r="K746" s="23" t="str">
        <f t="shared" si="35"/>
        <v>DIFERENTE</v>
      </c>
    </row>
    <row r="747" spans="1:11" x14ac:dyDescent="0.25">
      <c r="A747" s="9" t="str">
        <f t="shared" si="33"/>
        <v>Portfólio em RedePG_Aplicabilidade - Pontos (0 a 10) - Obter</v>
      </c>
      <c r="B747" s="9" t="str">
        <f t="shared" si="34"/>
        <v>Portfólio em RedePG_Aplicabilidade - Pontos (0 a 10) - ObterSC</v>
      </c>
      <c r="C747" s="9" t="s">
        <v>344</v>
      </c>
      <c r="D747" s="9" t="s">
        <v>474</v>
      </c>
      <c r="E747" s="9" t="s">
        <v>57</v>
      </c>
      <c r="F747" s="9" t="s">
        <v>429</v>
      </c>
      <c r="G747" s="28">
        <v>8</v>
      </c>
      <c r="H747" s="28">
        <v>7.6</v>
      </c>
      <c r="I747" s="23" t="str">
        <f>IFERROR(VLOOKUP(A747,'INDICADORES CUBO AGIR'!$I$2:$L$23,4,0),"NÃO")</f>
        <v>SIM</v>
      </c>
      <c r="J747" s="9">
        <f>IFERROR(VLOOKUP(B747,'Valores Boletim'!$A$2:$G$7668,7,0),"-")</f>
        <v>7.6</v>
      </c>
      <c r="K747" s="23" t="str">
        <f t="shared" si="35"/>
        <v>IGUAL</v>
      </c>
    </row>
    <row r="748" spans="1:11" x14ac:dyDescent="0.25">
      <c r="A748" s="9" t="str">
        <f t="shared" si="33"/>
        <v>Portfólio em RedePG_Efetividade - Pontos (0 a 10) - Obter</v>
      </c>
      <c r="B748" s="9" t="str">
        <f t="shared" si="34"/>
        <v>Portfólio em RedePG_Efetividade - Pontos (0 a 10) - ObterSC</v>
      </c>
      <c r="C748" s="9" t="s">
        <v>344</v>
      </c>
      <c r="D748" s="9" t="s">
        <v>474</v>
      </c>
      <c r="E748" s="9" t="s">
        <v>58</v>
      </c>
      <c r="F748" s="9" t="s">
        <v>429</v>
      </c>
      <c r="G748" s="28">
        <v>8</v>
      </c>
      <c r="H748" s="28">
        <v>7.8</v>
      </c>
      <c r="I748" s="23" t="str">
        <f>IFERROR(VLOOKUP(A748,'INDICADORES CUBO AGIR'!$I$2:$L$23,4,0),"NÃO")</f>
        <v>SIM</v>
      </c>
      <c r="J748" s="9">
        <f>IFERROR(VLOOKUP(B748,'Valores Boletim'!$A$2:$G$7668,7,0),"-")</f>
        <v>7.8</v>
      </c>
      <c r="K748" s="23" t="str">
        <f t="shared" si="35"/>
        <v>IGUAL</v>
      </c>
    </row>
    <row r="749" spans="1:11" x14ac:dyDescent="0.25">
      <c r="A749" s="9" t="str">
        <f t="shared" si="33"/>
        <v>Portfólio em RedePG_NPS (Net Promoter Score) de Produto ou Serviço - pontos - Obter</v>
      </c>
      <c r="B749" s="9" t="str">
        <f t="shared" si="34"/>
        <v>Portfólio em RedePG_NPS (Net Promoter Score) de Produto ou Serviço - pontos - ObterSC</v>
      </c>
      <c r="C749" s="9" t="s">
        <v>344</v>
      </c>
      <c r="D749" s="9" t="s">
        <v>474</v>
      </c>
      <c r="E749" s="9" t="s">
        <v>59</v>
      </c>
      <c r="F749" s="9" t="s">
        <v>429</v>
      </c>
      <c r="G749" s="28">
        <v>60</v>
      </c>
      <c r="H749" s="28">
        <v>83.7</v>
      </c>
      <c r="I749" s="23" t="str">
        <f>IFERROR(VLOOKUP(A749,'INDICADORES CUBO AGIR'!$I$2:$L$23,4,0),"NÃO")</f>
        <v>NÃO</v>
      </c>
      <c r="J749" s="9" t="str">
        <f>IFERROR(VLOOKUP(B749,'Valores Boletim'!$A$2:$G$7668,7,0),"-")</f>
        <v>-</v>
      </c>
      <c r="K749" s="23" t="str">
        <f t="shared" si="35"/>
        <v>-</v>
      </c>
    </row>
    <row r="750" spans="1:11" x14ac:dyDescent="0.25">
      <c r="A750" s="9" t="str">
        <f t="shared" si="33"/>
        <v>Gestão da Marca SebraePG_Imagem junto à Sociedade - Pontos (0 a 10) - Obter</v>
      </c>
      <c r="B750" s="9" t="str">
        <f t="shared" si="34"/>
        <v>Gestão da Marca SebraePG_Imagem junto à Sociedade - Pontos (0 a 10) - ObterSE</v>
      </c>
      <c r="C750" s="9" t="s">
        <v>345</v>
      </c>
      <c r="D750" s="9" t="s">
        <v>475</v>
      </c>
      <c r="E750" s="9" t="s">
        <v>30</v>
      </c>
      <c r="F750" s="9" t="s">
        <v>430</v>
      </c>
      <c r="G750" s="28">
        <v>8.4</v>
      </c>
      <c r="H750" s="28">
        <v>8.6</v>
      </c>
      <c r="I750" s="23" t="str">
        <f>IFERROR(VLOOKUP(A750,'INDICADORES CUBO AGIR'!$I$2:$L$23,4,0),"NÃO")</f>
        <v>SIM</v>
      </c>
      <c r="J750" s="9">
        <f>IFERROR(VLOOKUP(B750,'Valores Boletim'!$A$2:$G$7668,7,0),"-")</f>
        <v>8.59</v>
      </c>
      <c r="K750" s="23" t="str">
        <f t="shared" si="35"/>
        <v>DIFERENTE</v>
      </c>
    </row>
    <row r="751" spans="1:11" x14ac:dyDescent="0.25">
      <c r="A751" s="9" t="str">
        <f t="shared" si="33"/>
        <v>Gestão da Marca SebraePG_Imagem junto aos Pequenos Negócios - Pontos (0 a 10) - Obter</v>
      </c>
      <c r="B751" s="9" t="str">
        <f t="shared" si="34"/>
        <v>Gestão da Marca SebraePG_Imagem junto aos Pequenos Negócios - Pontos (0 a 10) - ObterSE</v>
      </c>
      <c r="C751" s="9" t="s">
        <v>345</v>
      </c>
      <c r="D751" s="9" t="s">
        <v>475</v>
      </c>
      <c r="E751" s="9" t="s">
        <v>31</v>
      </c>
      <c r="F751" s="9" t="s">
        <v>430</v>
      </c>
      <c r="G751" s="28">
        <v>8.6999999999999993</v>
      </c>
      <c r="H751" s="28">
        <v>8.4</v>
      </c>
      <c r="I751" s="23" t="str">
        <f>IFERROR(VLOOKUP(A751,'INDICADORES CUBO AGIR'!$I$2:$L$23,4,0),"NÃO")</f>
        <v>SIM</v>
      </c>
      <c r="J751" s="9">
        <f>IFERROR(VLOOKUP(B751,'Valores Boletim'!$A$2:$G$7668,7,0),"-")</f>
        <v>8.44</v>
      </c>
      <c r="K751" s="23" t="str">
        <f t="shared" si="35"/>
        <v>DIFERENTE</v>
      </c>
    </row>
    <row r="752" spans="1:11" x14ac:dyDescent="0.25">
      <c r="A752" s="9" t="str">
        <f t="shared" si="33"/>
        <v>Gestão Estratégica de PessoasPG_Diagnóstico de Maturidade dos processos de gestão de pessoas - pontos - Obter</v>
      </c>
      <c r="B752" s="9" t="str">
        <f t="shared" si="34"/>
        <v>Gestão Estratégica de PessoasPG_Diagnóstico de Maturidade dos processos de gestão de pessoas - pontos - ObterSE</v>
      </c>
      <c r="C752" s="9" t="s">
        <v>346</v>
      </c>
      <c r="D752" s="9" t="s">
        <v>470</v>
      </c>
      <c r="E752" s="9" t="s">
        <v>67</v>
      </c>
      <c r="F752" s="9" t="s">
        <v>430</v>
      </c>
      <c r="G752" s="28">
        <v>3.3</v>
      </c>
      <c r="H752" s="28">
        <v>3.63</v>
      </c>
      <c r="I752" s="23" t="str">
        <f>IFERROR(VLOOKUP(A752,'INDICADORES CUBO AGIR'!$I$2:$L$23,4,0),"NÃO")</f>
        <v>SIM</v>
      </c>
      <c r="J752" s="9">
        <f>IFERROR(VLOOKUP(B752,'Valores Boletim'!$A$2:$G$7668,7,0),"-")</f>
        <v>3.63</v>
      </c>
      <c r="K752" s="23" t="str">
        <f t="shared" si="35"/>
        <v>IGUAL</v>
      </c>
    </row>
    <row r="753" spans="1:11" x14ac:dyDescent="0.25">
      <c r="A753" s="9" t="str">
        <f t="shared" si="33"/>
        <v>Gestão Estratégica de PessoasPG_Grau de implementação do SGP 9.0 no Sistema Sebrae - % - Obter</v>
      </c>
      <c r="B753" s="9" t="str">
        <f t="shared" si="34"/>
        <v>Gestão Estratégica de PessoasPG_Grau de implementação do SGP 9.0 no Sistema Sebrae - % - ObterSE</v>
      </c>
      <c r="C753" s="9" t="s">
        <v>346</v>
      </c>
      <c r="D753" s="9" t="s">
        <v>470</v>
      </c>
      <c r="E753" s="9" t="s">
        <v>68</v>
      </c>
      <c r="F753" s="9" t="s">
        <v>430</v>
      </c>
      <c r="G753" s="28">
        <v>77</v>
      </c>
      <c r="H753" s="28">
        <v>44.44</v>
      </c>
      <c r="I753" s="23" t="str">
        <f>IFERROR(VLOOKUP(A753,'INDICADORES CUBO AGIR'!$I$2:$L$23,4,0),"NÃO")</f>
        <v>NÃO</v>
      </c>
      <c r="J753" s="9" t="str">
        <f>IFERROR(VLOOKUP(B753,'Valores Boletim'!$A$2:$G$7668,7,0),"-")</f>
        <v>-</v>
      </c>
      <c r="K753" s="23" t="str">
        <f t="shared" si="35"/>
        <v>-</v>
      </c>
    </row>
    <row r="754" spans="1:11" x14ac:dyDescent="0.25">
      <c r="A754" s="9" t="str">
        <f t="shared" si="33"/>
        <v>Ambiente de NegóciosPG_Município com presença continuada de técnico residente do Sebrae na microrregião. - Número - Obter</v>
      </c>
      <c r="B754" s="9" t="str">
        <f t="shared" si="34"/>
        <v>Ambiente de NegóciosPG_Município com presença continuada de técnico residente do Sebrae na microrregião. - Número - ObterSE</v>
      </c>
      <c r="C754" s="9" t="s">
        <v>347</v>
      </c>
      <c r="D754" s="9" t="s">
        <v>473</v>
      </c>
      <c r="E754" s="9" t="s">
        <v>14</v>
      </c>
      <c r="F754" s="9" t="s">
        <v>430</v>
      </c>
      <c r="G754" s="28">
        <v>4</v>
      </c>
      <c r="H754" s="28">
        <v>1</v>
      </c>
      <c r="I754" s="23" t="str">
        <f>IFERROR(VLOOKUP(A754,'INDICADORES CUBO AGIR'!$I$2:$L$23,4,0),"NÃO")</f>
        <v>NÃO</v>
      </c>
      <c r="J754" s="9" t="str">
        <f>IFERROR(VLOOKUP(B754,'Valores Boletim'!$A$2:$G$7668,7,0),"-")</f>
        <v>-</v>
      </c>
      <c r="K754" s="23" t="str">
        <f t="shared" si="35"/>
        <v>-</v>
      </c>
    </row>
    <row r="755" spans="1:11" x14ac:dyDescent="0.25">
      <c r="A755" s="9" t="str">
        <f t="shared" si="33"/>
        <v>Ambiente de NegóciosPG_Municípios com conjunto de políticas públicas para melhoria do ambiente de negócios implementado - Número - Obter</v>
      </c>
      <c r="B755" s="9" t="str">
        <f t="shared" si="34"/>
        <v>Ambiente de NegóciosPG_Municípios com conjunto de políticas públicas para melhoria do ambiente de negócios implementado - Número - ObterSE</v>
      </c>
      <c r="C755" s="9" t="s">
        <v>347</v>
      </c>
      <c r="D755" s="9" t="s">
        <v>473</v>
      </c>
      <c r="E755" s="9" t="s">
        <v>15</v>
      </c>
      <c r="F755" s="9" t="s">
        <v>430</v>
      </c>
      <c r="G755" s="28">
        <v>9</v>
      </c>
      <c r="H755" s="28">
        <v>10</v>
      </c>
      <c r="I755" s="23" t="str">
        <f>IFERROR(VLOOKUP(A755,'INDICADORES CUBO AGIR'!$I$2:$L$23,4,0),"NÃO")</f>
        <v>NÃO</v>
      </c>
      <c r="J755" s="9" t="str">
        <f>IFERROR(VLOOKUP(B755,'Valores Boletim'!$A$2:$G$7668,7,0),"-")</f>
        <v>-</v>
      </c>
      <c r="K755" s="23" t="str">
        <f t="shared" si="35"/>
        <v>-</v>
      </c>
    </row>
    <row r="756" spans="1:11" x14ac:dyDescent="0.25">
      <c r="A756" s="9" t="str">
        <f t="shared" si="33"/>
        <v>Ambiente de NegóciosPG_Municípios com projetos de mobilização e articulação de lideranças implementados - Número - Obter</v>
      </c>
      <c r="B756" s="9" t="str">
        <f t="shared" si="34"/>
        <v>Ambiente de NegóciosPG_Municípios com projetos de mobilização e articulação de lideranças implementados - Número - ObterSE</v>
      </c>
      <c r="C756" s="9" t="s">
        <v>347</v>
      </c>
      <c r="D756" s="9" t="s">
        <v>473</v>
      </c>
      <c r="E756" s="9" t="s">
        <v>16</v>
      </c>
      <c r="F756" s="9" t="s">
        <v>430</v>
      </c>
      <c r="G756" s="28">
        <v>4</v>
      </c>
      <c r="H756" s="28">
        <v>6</v>
      </c>
      <c r="I756" s="23" t="str">
        <f>IFERROR(VLOOKUP(A756,'INDICADORES CUBO AGIR'!$I$2:$L$23,4,0),"NÃO")</f>
        <v>NÃO</v>
      </c>
      <c r="J756" s="9" t="str">
        <f>IFERROR(VLOOKUP(B756,'Valores Boletim'!$A$2:$G$7668,7,0),"-")</f>
        <v>-</v>
      </c>
      <c r="K756" s="23" t="str">
        <f t="shared" si="35"/>
        <v>-</v>
      </c>
    </row>
    <row r="757" spans="1:11" x14ac:dyDescent="0.25">
      <c r="A757" s="9" t="str">
        <f t="shared" si="33"/>
        <v>Ambiente de NegóciosPG_Tempo de abertura de empresas - horas - Obter</v>
      </c>
      <c r="B757" s="9" t="str">
        <f t="shared" si="34"/>
        <v>Ambiente de NegóciosPG_Tempo de abertura de empresas - horas - ObterSE</v>
      </c>
      <c r="C757" s="9" t="s">
        <v>347</v>
      </c>
      <c r="D757" s="9" t="s">
        <v>473</v>
      </c>
      <c r="E757" s="9" t="s">
        <v>17</v>
      </c>
      <c r="F757" s="9" t="s">
        <v>430</v>
      </c>
      <c r="G757" s="28">
        <v>24</v>
      </c>
      <c r="H757" s="28">
        <v>12.78</v>
      </c>
      <c r="I757" s="23" t="str">
        <f>IFERROR(VLOOKUP(A757,'INDICADORES CUBO AGIR'!$I$2:$L$23,4,0),"NÃO")</f>
        <v>SIM</v>
      </c>
      <c r="J757" s="9">
        <f>IFERROR(VLOOKUP(B757,'Valores Boletim'!$A$2:$G$7668,7,0),"-")</f>
        <v>12.78</v>
      </c>
      <c r="K757" s="23" t="str">
        <f t="shared" si="35"/>
        <v>IGUAL</v>
      </c>
    </row>
    <row r="758" spans="1:11" x14ac:dyDescent="0.25">
      <c r="A758" s="9" t="str">
        <f t="shared" si="33"/>
        <v>Educação EmpreendedoraPG_Atendimento a estudantes em soluções de Educação Empreendedora - Número - Obter</v>
      </c>
      <c r="B758" s="9" t="str">
        <f t="shared" si="34"/>
        <v>Educação EmpreendedoraPG_Atendimento a estudantes em soluções de Educação Empreendedora - Número - ObterSE</v>
      </c>
      <c r="C758" s="9" t="s">
        <v>348</v>
      </c>
      <c r="D758" s="9" t="s">
        <v>476</v>
      </c>
      <c r="E758" s="9" t="s">
        <v>32</v>
      </c>
      <c r="F758" s="9" t="s">
        <v>430</v>
      </c>
      <c r="G758" s="28">
        <v>25000</v>
      </c>
      <c r="H758" s="28">
        <v>48306</v>
      </c>
      <c r="I758" s="23" t="str">
        <f>IFERROR(VLOOKUP(A758,'INDICADORES CUBO AGIR'!$I$2:$L$23,4,0),"NÃO")</f>
        <v>SIM</v>
      </c>
      <c r="J758" s="9">
        <f>IFERROR(VLOOKUP(B758,'Valores Boletim'!$A$2:$G$7668,7,0),"-")</f>
        <v>48306</v>
      </c>
      <c r="K758" s="23" t="str">
        <f t="shared" si="35"/>
        <v>IGUAL</v>
      </c>
    </row>
    <row r="759" spans="1:11" x14ac:dyDescent="0.25">
      <c r="A759" s="9" t="str">
        <f t="shared" si="33"/>
        <v>Educação EmpreendedoraPG_Escolas com projeto Escola Empreendedora implementado - Número - Obter</v>
      </c>
      <c r="B759" s="9" t="str">
        <f t="shared" si="34"/>
        <v>Educação EmpreendedoraPG_Escolas com projeto Escola Empreendedora implementado - Número - ObterSE</v>
      </c>
      <c r="C759" s="9" t="s">
        <v>348</v>
      </c>
      <c r="D759" s="9" t="s">
        <v>476</v>
      </c>
      <c r="E759" s="9" t="s">
        <v>33</v>
      </c>
      <c r="F759" s="9" t="s">
        <v>430</v>
      </c>
      <c r="G759" s="28">
        <v>5</v>
      </c>
      <c r="H759" s="28">
        <v>5</v>
      </c>
      <c r="I759" s="23" t="str">
        <f>IFERROR(VLOOKUP(A759,'INDICADORES CUBO AGIR'!$I$2:$L$23,4,0),"NÃO")</f>
        <v>NÃO</v>
      </c>
      <c r="J759" s="9" t="str">
        <f>IFERROR(VLOOKUP(B759,'Valores Boletim'!$A$2:$G$7668,7,0),"-")</f>
        <v>-</v>
      </c>
      <c r="K759" s="23" t="str">
        <f t="shared" si="35"/>
        <v>-</v>
      </c>
    </row>
    <row r="760" spans="1:11" x14ac:dyDescent="0.25">
      <c r="A760" s="9" t="str">
        <f t="shared" si="33"/>
        <v>Educação EmpreendedoraPG_Professores atendidos em soluções de Educação Empreendedora - professores - Obter</v>
      </c>
      <c r="B760" s="9" t="str">
        <f t="shared" si="34"/>
        <v>Educação EmpreendedoraPG_Professores atendidos em soluções de Educação Empreendedora - professores - ObterSE</v>
      </c>
      <c r="C760" s="9" t="s">
        <v>348</v>
      </c>
      <c r="D760" s="9" t="s">
        <v>476</v>
      </c>
      <c r="E760" s="9" t="s">
        <v>34</v>
      </c>
      <c r="F760" s="9" t="s">
        <v>430</v>
      </c>
      <c r="G760" s="28">
        <v>3500</v>
      </c>
      <c r="H760" s="28">
        <v>4953</v>
      </c>
      <c r="I760" s="23" t="str">
        <f>IFERROR(VLOOKUP(A760,'INDICADORES CUBO AGIR'!$I$2:$L$23,4,0),"NÃO")</f>
        <v>SIM</v>
      </c>
      <c r="J760" s="9">
        <f>IFERROR(VLOOKUP(B760,'Valores Boletim'!$A$2:$G$7668,7,0),"-")</f>
        <v>4953</v>
      </c>
      <c r="K760" s="23" t="str">
        <f t="shared" si="35"/>
        <v>IGUAL</v>
      </c>
    </row>
    <row r="761" spans="1:11" x14ac:dyDescent="0.25">
      <c r="A761" s="9" t="str">
        <f t="shared" si="33"/>
        <v>Educação EmpreendedoraPG_Recomendação (NPS) - Professores - pontos - Obter</v>
      </c>
      <c r="B761" s="9" t="str">
        <f t="shared" si="34"/>
        <v>Educação EmpreendedoraPG_Recomendação (NPS) - Professores - pontos - ObterSE</v>
      </c>
      <c r="C761" s="9" t="s">
        <v>348</v>
      </c>
      <c r="D761" s="9" t="s">
        <v>476</v>
      </c>
      <c r="E761" s="9" t="s">
        <v>35</v>
      </c>
      <c r="F761" s="9" t="s">
        <v>430</v>
      </c>
      <c r="G761" s="28">
        <v>80</v>
      </c>
      <c r="H761" s="28">
        <v>73.400000000000006</v>
      </c>
      <c r="I761" s="23" t="str">
        <f>IFERROR(VLOOKUP(A761,'INDICADORES CUBO AGIR'!$I$2:$L$23,4,0),"NÃO")</f>
        <v>SIM</v>
      </c>
      <c r="J761" s="9">
        <f>IFERROR(VLOOKUP(B761,'Valores Boletim'!$A$2:$G$7668,7,0),"-")</f>
        <v>73.400000000000006</v>
      </c>
      <c r="K761" s="23" t="str">
        <f t="shared" si="35"/>
        <v>IGUAL</v>
      </c>
    </row>
    <row r="762" spans="1:11" x14ac:dyDescent="0.25">
      <c r="A762" s="9" t="str">
        <f t="shared" si="33"/>
        <v>Cliente em FocoPG_Atendimento por cliente - Número - Obter</v>
      </c>
      <c r="B762" s="9" t="str">
        <f t="shared" si="34"/>
        <v>Cliente em FocoPG_Atendimento por cliente - Número - ObterSE</v>
      </c>
      <c r="C762" s="9" t="s">
        <v>349</v>
      </c>
      <c r="D762" s="9" t="s">
        <v>471</v>
      </c>
      <c r="E762" s="9" t="s">
        <v>18</v>
      </c>
      <c r="F762" s="9" t="s">
        <v>430</v>
      </c>
      <c r="G762" s="28">
        <v>2.2000000000000002</v>
      </c>
      <c r="H762" s="28">
        <v>2.2999999999999998</v>
      </c>
      <c r="I762" s="23" t="str">
        <f>IFERROR(VLOOKUP(A762,'INDICADORES CUBO AGIR'!$I$2:$L$23,4,0),"NÃO")</f>
        <v>SIM</v>
      </c>
      <c r="J762" s="9">
        <f>IFERROR(VLOOKUP(B762,'Valores Boletim'!$A$2:$G$7668,7,0),"-")</f>
        <v>2.3171283030000001</v>
      </c>
      <c r="K762" s="23" t="str">
        <f t="shared" si="35"/>
        <v>DIFERENTE</v>
      </c>
    </row>
    <row r="763" spans="1:11" x14ac:dyDescent="0.25">
      <c r="A763" s="9" t="str">
        <f t="shared" si="33"/>
        <v>Cliente em FocoPG_Clientes atendidos por serviços digitais - Número - Obter</v>
      </c>
      <c r="B763" s="9" t="str">
        <f t="shared" si="34"/>
        <v>Cliente em FocoPG_Clientes atendidos por serviços digitais - Número - ObterSE</v>
      </c>
      <c r="C763" s="9" t="s">
        <v>349</v>
      </c>
      <c r="D763" s="9" t="s">
        <v>471</v>
      </c>
      <c r="E763" s="9" t="s">
        <v>19</v>
      </c>
      <c r="F763" s="9" t="s">
        <v>430</v>
      </c>
      <c r="G763" s="28">
        <v>28392</v>
      </c>
      <c r="H763" s="28">
        <v>23703</v>
      </c>
      <c r="I763" s="23" t="str">
        <f>IFERROR(VLOOKUP(A763,'INDICADORES CUBO AGIR'!$I$2:$L$23,4,0),"NÃO")</f>
        <v>SIM</v>
      </c>
      <c r="J763" s="9">
        <f>IFERROR(VLOOKUP(B763,'Valores Boletim'!$A$2:$G$7668,7,0),"-")</f>
        <v>21093</v>
      </c>
      <c r="K763" s="23" t="str">
        <f t="shared" si="35"/>
        <v>DIFERENTE</v>
      </c>
    </row>
    <row r="764" spans="1:11" x14ac:dyDescent="0.25">
      <c r="A764" s="9" t="str">
        <f t="shared" si="33"/>
        <v>Cliente em FocoPG_Cobertura do Atendimento (microempresas e empresas de pequeno porte) - % - Obter</v>
      </c>
      <c r="B764" s="9" t="str">
        <f t="shared" si="34"/>
        <v>Cliente em FocoPG_Cobertura do Atendimento (microempresas e empresas de pequeno porte) - % - ObterSE</v>
      </c>
      <c r="C764" s="9" t="s">
        <v>349</v>
      </c>
      <c r="D764" s="9" t="s">
        <v>471</v>
      </c>
      <c r="E764" s="9" t="s">
        <v>20</v>
      </c>
      <c r="F764" s="9" t="s">
        <v>430</v>
      </c>
      <c r="G764" s="28">
        <v>25</v>
      </c>
      <c r="H764" s="28">
        <v>21.25</v>
      </c>
      <c r="I764" s="23" t="str">
        <f>IFERROR(VLOOKUP(A764,'INDICADORES CUBO AGIR'!$I$2:$L$23,4,0),"NÃO")</f>
        <v>SIM</v>
      </c>
      <c r="J764" s="9">
        <f>IFERROR(VLOOKUP(B764,'Valores Boletim'!$A$2:$G$7668,7,0),"-")</f>
        <v>13.59</v>
      </c>
      <c r="K764" s="23" t="str">
        <f t="shared" si="35"/>
        <v>DIFERENTE</v>
      </c>
    </row>
    <row r="765" spans="1:11" x14ac:dyDescent="0.25">
      <c r="A765" s="9" t="str">
        <f t="shared" si="33"/>
        <v>Cliente em FocoPG_Pequenos Negócios Atendidos - Número - Obter</v>
      </c>
      <c r="B765" s="9" t="str">
        <f t="shared" si="34"/>
        <v>Cliente em FocoPG_Pequenos Negócios Atendidos - Número - ObterSE</v>
      </c>
      <c r="C765" s="9" t="s">
        <v>349</v>
      </c>
      <c r="D765" s="9" t="s">
        <v>471</v>
      </c>
      <c r="E765" s="9" t="s">
        <v>21</v>
      </c>
      <c r="F765" s="9" t="s">
        <v>430</v>
      </c>
      <c r="G765" s="28">
        <v>21885</v>
      </c>
      <c r="H765" s="28">
        <v>24402</v>
      </c>
      <c r="I765" s="23" t="str">
        <f>IFERROR(VLOOKUP(A765,'INDICADORES CUBO AGIR'!$I$2:$L$23,4,0),"NÃO")</f>
        <v>SIM</v>
      </c>
      <c r="J765" s="9">
        <f>IFERROR(VLOOKUP(B765,'Valores Boletim'!$A$2:$G$7668,7,0),"-")</f>
        <v>20104</v>
      </c>
      <c r="K765" s="23" t="str">
        <f t="shared" si="35"/>
        <v>DIFERENTE</v>
      </c>
    </row>
    <row r="766" spans="1:11" x14ac:dyDescent="0.25">
      <c r="A766" s="9" t="str">
        <f t="shared" si="33"/>
        <v>Cliente em FocoPG_Recomendação (NPS) - pontos - Obter</v>
      </c>
      <c r="B766" s="9" t="str">
        <f t="shared" si="34"/>
        <v>Cliente em FocoPG_Recomendação (NPS) - pontos - ObterSE</v>
      </c>
      <c r="C766" s="9" t="s">
        <v>349</v>
      </c>
      <c r="D766" s="9" t="s">
        <v>471</v>
      </c>
      <c r="E766" s="9" t="s">
        <v>22</v>
      </c>
      <c r="F766" s="9" t="s">
        <v>430</v>
      </c>
      <c r="G766" s="28">
        <v>80</v>
      </c>
      <c r="H766" s="28">
        <v>84.12</v>
      </c>
      <c r="I766" s="23" t="str">
        <f>IFERROR(VLOOKUP(A766,'INDICADORES CUBO AGIR'!$I$2:$L$23,4,0),"NÃO")</f>
        <v>NÃO</v>
      </c>
      <c r="J766" s="9" t="str">
        <f>IFERROR(VLOOKUP(B766,'Valores Boletim'!$A$2:$G$7668,7,0),"-")</f>
        <v>-</v>
      </c>
      <c r="K766" s="23" t="str">
        <f t="shared" si="35"/>
        <v>-</v>
      </c>
    </row>
    <row r="767" spans="1:11" x14ac:dyDescent="0.25">
      <c r="A767" s="9" t="str">
        <f t="shared" si="33"/>
        <v>Brasil + CompetitivoPG_Produtividade do Trabalho - % - Aumentar</v>
      </c>
      <c r="B767" s="9" t="str">
        <f t="shared" si="34"/>
        <v>Brasil + CompetitivoPG_Produtividade do Trabalho - % - AumentarSE</v>
      </c>
      <c r="C767" s="9" t="s">
        <v>350</v>
      </c>
      <c r="D767" s="9" t="s">
        <v>478</v>
      </c>
      <c r="E767" s="9" t="s">
        <v>27</v>
      </c>
      <c r="F767" s="9" t="s">
        <v>430</v>
      </c>
      <c r="G767" s="28">
        <v>10</v>
      </c>
      <c r="H767" s="28">
        <v>27.2</v>
      </c>
      <c r="I767" s="23" t="str">
        <f>IFERROR(VLOOKUP(A767,'INDICADORES CUBO AGIR'!$I$2:$L$23,4,0),"NÃO")</f>
        <v>SIM</v>
      </c>
      <c r="J767" s="9">
        <f>IFERROR(VLOOKUP(B767,'Valores Boletim'!$A$2:$G$7668,7,0),"-")</f>
        <v>27.2</v>
      </c>
      <c r="K767" s="23" t="str">
        <f t="shared" si="35"/>
        <v>IGUAL</v>
      </c>
    </row>
    <row r="768" spans="1:11" x14ac:dyDescent="0.25">
      <c r="A768" s="9" t="str">
        <f t="shared" si="33"/>
        <v>Brasil + CompetitivoPG_Taxa de Alcance - Faturamento - % - Obter</v>
      </c>
      <c r="B768" s="9" t="str">
        <f t="shared" si="34"/>
        <v>Brasil + CompetitivoPG_Taxa de Alcance - Faturamento - % - ObterSE</v>
      </c>
      <c r="C768" s="9" t="s">
        <v>350</v>
      </c>
      <c r="D768" s="9" t="s">
        <v>478</v>
      </c>
      <c r="E768" s="9" t="s">
        <v>28</v>
      </c>
      <c r="F768" s="9" t="s">
        <v>430</v>
      </c>
      <c r="G768" s="28">
        <v>75</v>
      </c>
      <c r="H768" s="28">
        <v>100</v>
      </c>
      <c r="I768" s="23" t="str">
        <f>IFERROR(VLOOKUP(A768,'INDICADORES CUBO AGIR'!$I$2:$L$23,4,0),"NÃO")</f>
        <v>SIM</v>
      </c>
      <c r="J768" s="9">
        <f>IFERROR(VLOOKUP(B768,'Valores Boletim'!$A$2:$G$7668,7,0),"-")</f>
        <v>100</v>
      </c>
      <c r="K768" s="23" t="str">
        <f t="shared" si="35"/>
        <v>IGUAL</v>
      </c>
    </row>
    <row r="769" spans="1:11" x14ac:dyDescent="0.25">
      <c r="A769" s="9" t="str">
        <f t="shared" si="33"/>
        <v>Brasil + InovadorPG_Inovação e Modernização - % - Obter</v>
      </c>
      <c r="B769" s="9" t="str">
        <f t="shared" si="34"/>
        <v>Brasil + InovadorPG_Inovação e Modernização - % - ObterSE</v>
      </c>
      <c r="C769" s="9" t="s">
        <v>351</v>
      </c>
      <c r="D769" s="9" t="s">
        <v>472</v>
      </c>
      <c r="E769" s="9" t="s">
        <v>23</v>
      </c>
      <c r="F769" s="9" t="s">
        <v>430</v>
      </c>
      <c r="G769" s="28">
        <v>70</v>
      </c>
      <c r="H769" s="28">
        <v>0</v>
      </c>
      <c r="I769" s="23" t="str">
        <f>IFERROR(VLOOKUP(A769,'INDICADORES CUBO AGIR'!$I$2:$L$23,4,0),"NÃO")</f>
        <v>NÃO</v>
      </c>
      <c r="J769" s="9" t="str">
        <f>IFERROR(VLOOKUP(B769,'Valores Boletim'!$A$2:$G$7668,7,0),"-")</f>
        <v>-</v>
      </c>
      <c r="K769" s="23" t="str">
        <f t="shared" si="35"/>
        <v>-</v>
      </c>
    </row>
    <row r="770" spans="1:11" x14ac:dyDescent="0.25">
      <c r="A770" s="9" t="str">
        <f t="shared" si="33"/>
        <v>Brasil + InovadorPG_Municípios com ecossistemas de inovação mapeados - Número - Obter</v>
      </c>
      <c r="B770" s="9" t="str">
        <f t="shared" si="34"/>
        <v>Brasil + InovadorPG_Municípios com ecossistemas de inovação mapeados - Número - ObterSE</v>
      </c>
      <c r="C770" s="9" t="s">
        <v>351</v>
      </c>
      <c r="D770" s="9" t="s">
        <v>472</v>
      </c>
      <c r="E770" s="9" t="s">
        <v>24</v>
      </c>
      <c r="F770" s="9" t="s">
        <v>430</v>
      </c>
      <c r="G770" s="28">
        <v>2</v>
      </c>
      <c r="H770" s="28">
        <v>0</v>
      </c>
      <c r="I770" s="23" t="str">
        <f>IFERROR(VLOOKUP(A770,'INDICADORES CUBO AGIR'!$I$2:$L$23,4,0),"NÃO")</f>
        <v>NÃO</v>
      </c>
      <c r="J770" s="9" t="str">
        <f>IFERROR(VLOOKUP(B770,'Valores Boletim'!$A$2:$G$7668,7,0),"-")</f>
        <v>-</v>
      </c>
      <c r="K770" s="23" t="str">
        <f t="shared" si="35"/>
        <v>-</v>
      </c>
    </row>
    <row r="771" spans="1:11" x14ac:dyDescent="0.25">
      <c r="A771" s="9" t="str">
        <f t="shared" si="33"/>
        <v>Brasil + InovadorPG_Pequenos Negócios atendidos com solução de Inovação - Número - Obter</v>
      </c>
      <c r="B771" s="9" t="str">
        <f t="shared" si="34"/>
        <v>Brasil + InovadorPG_Pequenos Negócios atendidos com solução de Inovação - Número - ObterSE</v>
      </c>
      <c r="C771" s="9" t="s">
        <v>351</v>
      </c>
      <c r="D771" s="9" t="s">
        <v>472</v>
      </c>
      <c r="E771" s="9" t="s">
        <v>25</v>
      </c>
      <c r="F771" s="9" t="s">
        <v>430</v>
      </c>
      <c r="G771" s="28">
        <v>2350</v>
      </c>
      <c r="H771" s="28">
        <v>5093</v>
      </c>
      <c r="I771" s="23" t="str">
        <f>IFERROR(VLOOKUP(A771,'INDICADORES CUBO AGIR'!$I$2:$L$23,4,0),"NÃO")</f>
        <v>SIM</v>
      </c>
      <c r="J771" s="9">
        <f>IFERROR(VLOOKUP(B771,'Valores Boletim'!$A$2:$G$7668,7,0),"-")</f>
        <v>5093</v>
      </c>
      <c r="K771" s="23" t="str">
        <f t="shared" si="35"/>
        <v>IGUAL</v>
      </c>
    </row>
    <row r="772" spans="1:11" x14ac:dyDescent="0.25">
      <c r="A772" s="9" t="str">
        <f t="shared" si="33"/>
        <v>Inteligência de DadosPG_Índice Gartner de Data &amp; Analytics - Pontos (1 a 5) - Aumentar</v>
      </c>
      <c r="B772" s="9" t="str">
        <f t="shared" si="34"/>
        <v>Inteligência de DadosPG_Índice Gartner de Data &amp; Analytics - Pontos (1 a 5) - AumentarSE</v>
      </c>
      <c r="C772" s="9" t="s">
        <v>352</v>
      </c>
      <c r="D772" s="9" t="s">
        <v>479</v>
      </c>
      <c r="E772" s="9" t="s">
        <v>26</v>
      </c>
      <c r="F772" s="9" t="s">
        <v>430</v>
      </c>
      <c r="G772" s="28">
        <v>1.7</v>
      </c>
      <c r="H772" s="28">
        <v>1.31</v>
      </c>
      <c r="I772" s="23" t="str">
        <f>IFERROR(VLOOKUP(A772,'INDICADORES CUBO AGIR'!$I$2:$L$23,4,0),"NÃO")</f>
        <v>SIM</v>
      </c>
      <c r="J772" s="9">
        <f>IFERROR(VLOOKUP(B772,'Valores Boletim'!$A$2:$G$7668,7,0),"-")</f>
        <v>1.31</v>
      </c>
      <c r="K772" s="23" t="str">
        <f t="shared" si="35"/>
        <v>IGUAL</v>
      </c>
    </row>
    <row r="773" spans="1:11" x14ac:dyDescent="0.25">
      <c r="A773" s="9" t="str">
        <f t="shared" si="33"/>
        <v>PROGRAMA NACIONAL - Transformação DigitalPG_Clientes atendidos por serviços digitais - Número - Obter</v>
      </c>
      <c r="B773" s="9" t="str">
        <f t="shared" si="34"/>
        <v>PROGRAMA NACIONAL - Transformação DigitalPG_Clientes atendidos por serviços digitais - Número - ObterSE</v>
      </c>
      <c r="C773" s="9" t="s">
        <v>353</v>
      </c>
      <c r="D773" s="9" t="s">
        <v>51</v>
      </c>
      <c r="E773" s="9" t="s">
        <v>19</v>
      </c>
      <c r="F773" s="9" t="s">
        <v>430</v>
      </c>
      <c r="G773" s="28">
        <v>28392</v>
      </c>
      <c r="H773" s="28">
        <v>23703</v>
      </c>
      <c r="I773" s="23" t="str">
        <f>IFERROR(VLOOKUP(A773,'INDICADORES CUBO AGIR'!$I$2:$L$23,4,0),"NÃO")</f>
        <v>NÃO</v>
      </c>
      <c r="J773" s="9" t="str">
        <f>IFERROR(VLOOKUP(B773,'Valores Boletim'!$A$2:$G$7668,7,0),"-")</f>
        <v>-</v>
      </c>
      <c r="K773" s="23" t="str">
        <f t="shared" si="35"/>
        <v>-</v>
      </c>
    </row>
    <row r="774" spans="1:11" x14ac:dyDescent="0.25">
      <c r="A774" s="9" t="str">
        <f t="shared" si="33"/>
        <v>PROGRAMA NACIONAL - Transformação DigitalPG_Downloads do aplicativo Sebrae - Número - Obter</v>
      </c>
      <c r="B774" s="9" t="str">
        <f t="shared" si="34"/>
        <v>PROGRAMA NACIONAL - Transformação DigitalPG_Downloads do aplicativo Sebrae - Número - ObterSE</v>
      </c>
      <c r="C774" s="9" t="s">
        <v>353</v>
      </c>
      <c r="D774" s="9" t="s">
        <v>51</v>
      </c>
      <c r="E774" s="9" t="s">
        <v>52</v>
      </c>
      <c r="F774" s="9" t="s">
        <v>430</v>
      </c>
      <c r="G774" s="28">
        <v>9000</v>
      </c>
      <c r="H774" s="28">
        <v>7323</v>
      </c>
      <c r="I774" s="23" t="str">
        <f>IFERROR(VLOOKUP(A774,'INDICADORES CUBO AGIR'!$I$2:$L$23,4,0),"NÃO")</f>
        <v>SIM</v>
      </c>
      <c r="J774" s="9">
        <f>IFERROR(VLOOKUP(B774,'Valores Boletim'!$A$2:$G$7668,7,0),"-")</f>
        <v>7323</v>
      </c>
      <c r="K774" s="23" t="str">
        <f t="shared" si="35"/>
        <v>IGUAL</v>
      </c>
    </row>
    <row r="775" spans="1:11" x14ac:dyDescent="0.25">
      <c r="A775" s="9" t="str">
        <f t="shared" si="33"/>
        <v>PROGRAMA NACIONAL - Transformação DigitalPG_Índice de Maturidade Digital do Sistema Sebrae - Pontos (1 a 5) - Obter</v>
      </c>
      <c r="B775" s="9" t="str">
        <f t="shared" si="34"/>
        <v>PROGRAMA NACIONAL - Transformação DigitalPG_Índice de Maturidade Digital do Sistema Sebrae - Pontos (1 a 5) - ObterSE</v>
      </c>
      <c r="C775" s="9" t="s">
        <v>353</v>
      </c>
      <c r="D775" s="9" t="s">
        <v>51</v>
      </c>
      <c r="E775" s="9" t="s">
        <v>53</v>
      </c>
      <c r="F775" s="9" t="s">
        <v>430</v>
      </c>
      <c r="G775" s="28">
        <v>1.9</v>
      </c>
      <c r="H775" s="28">
        <v>1.64</v>
      </c>
      <c r="I775" s="23" t="str">
        <f>IFERROR(VLOOKUP(A775,'INDICADORES CUBO AGIR'!$I$2:$L$23,4,0),"NÃO")</f>
        <v>SIM</v>
      </c>
      <c r="J775" s="9">
        <f>IFERROR(VLOOKUP(B775,'Valores Boletim'!$A$2:$G$7668,7,0),"-")</f>
        <v>1.64</v>
      </c>
      <c r="K775" s="23" t="str">
        <f t="shared" si="35"/>
        <v>IGUAL</v>
      </c>
    </row>
    <row r="776" spans="1:11" x14ac:dyDescent="0.25">
      <c r="A776" s="9" t="str">
        <f t="shared" si="33"/>
        <v>PROGRAMA NACIONAL - Transformação OrganizacionalPG_Incidentes de segurança tratados - % - Obter</v>
      </c>
      <c r="B776" s="9" t="str">
        <f t="shared" si="34"/>
        <v>PROGRAMA NACIONAL - Transformação OrganizacionalPG_Incidentes de segurança tratados - % - ObterSE</v>
      </c>
      <c r="C776" s="9" t="s">
        <v>354</v>
      </c>
      <c r="D776" s="9" t="s">
        <v>73</v>
      </c>
      <c r="E776" s="9" t="s">
        <v>75</v>
      </c>
      <c r="F776" s="9" t="s">
        <v>430</v>
      </c>
      <c r="G776" s="28">
        <v>90</v>
      </c>
      <c r="H776" s="28">
        <v>75</v>
      </c>
      <c r="I776" s="23" t="str">
        <f>IFERROR(VLOOKUP(A776,'INDICADORES CUBO AGIR'!$I$2:$L$23,4,0),"NÃO")</f>
        <v>NÃO</v>
      </c>
      <c r="J776" s="9" t="str">
        <f>IFERROR(VLOOKUP(B776,'Valores Boletim'!$A$2:$G$7668,7,0),"-")</f>
        <v>-</v>
      </c>
      <c r="K776" s="23" t="str">
        <f t="shared" si="35"/>
        <v>-</v>
      </c>
    </row>
    <row r="777" spans="1:11" x14ac:dyDescent="0.25">
      <c r="A777" s="9" t="str">
        <f t="shared" si="33"/>
        <v>PROGRAMA NACIONAL - Sebrae + ReceitasPG_Geração de Receita Própria - % - Obter</v>
      </c>
      <c r="B777" s="9" t="str">
        <f t="shared" si="34"/>
        <v>PROGRAMA NACIONAL - Sebrae + ReceitasPG_Geração de Receita Própria - % - ObterSE</v>
      </c>
      <c r="C777" s="9" t="s">
        <v>355</v>
      </c>
      <c r="D777" s="9" t="s">
        <v>41</v>
      </c>
      <c r="E777" s="9" t="s">
        <v>29</v>
      </c>
      <c r="F777" s="9" t="s">
        <v>430</v>
      </c>
      <c r="G777" s="28">
        <v>5</v>
      </c>
      <c r="H777" s="28">
        <v>2.34</v>
      </c>
      <c r="I777" s="23" t="str">
        <f>IFERROR(VLOOKUP(A777,'INDICADORES CUBO AGIR'!$I$2:$L$23,4,0),"NÃO")</f>
        <v>SIM</v>
      </c>
      <c r="J777" s="9">
        <f>IFERROR(VLOOKUP(B777,'Valores Boletim'!$A$2:$G$7668,7,0),"-")</f>
        <v>2.25</v>
      </c>
      <c r="K777" s="23" t="str">
        <f t="shared" si="35"/>
        <v>DIFERENTE</v>
      </c>
    </row>
    <row r="778" spans="1:11" x14ac:dyDescent="0.25">
      <c r="A778" s="9" t="str">
        <f t="shared" si="33"/>
        <v>Educação EmpreendedoraPG_Atendimento a estudantes em soluções de Educação Empreendedora - Número - Obter</v>
      </c>
      <c r="B778" s="9" t="str">
        <f t="shared" si="34"/>
        <v>Educação EmpreendedoraPG_Atendimento a estudantes em soluções de Educação Empreendedora - Número - ObterSP</v>
      </c>
      <c r="C778" s="9" t="s">
        <v>356</v>
      </c>
      <c r="D778" s="9" t="s">
        <v>476</v>
      </c>
      <c r="E778" s="9" t="s">
        <v>32</v>
      </c>
      <c r="F778" s="9" t="s">
        <v>431</v>
      </c>
      <c r="G778" s="28">
        <v>460000</v>
      </c>
      <c r="H778" s="28">
        <v>658859</v>
      </c>
      <c r="I778" s="23" t="str">
        <f>IFERROR(VLOOKUP(A778,'INDICADORES CUBO AGIR'!$I$2:$L$23,4,0),"NÃO")</f>
        <v>SIM</v>
      </c>
      <c r="J778" s="9">
        <f>IFERROR(VLOOKUP(B778,'Valores Boletim'!$A$2:$G$7668,7,0),"-")</f>
        <v>536432</v>
      </c>
      <c r="K778" s="23" t="str">
        <f t="shared" si="35"/>
        <v>DIFERENTE</v>
      </c>
    </row>
    <row r="779" spans="1:11" x14ac:dyDescent="0.25">
      <c r="A779" s="9" t="str">
        <f t="shared" si="33"/>
        <v>Educação EmpreendedoraPG_Escolas com projeto Escola Empreendedora implementado - Número - Obter</v>
      </c>
      <c r="B779" s="9" t="str">
        <f t="shared" si="34"/>
        <v>Educação EmpreendedoraPG_Escolas com projeto Escola Empreendedora implementado - Número - ObterSP</v>
      </c>
      <c r="C779" s="9" t="s">
        <v>356</v>
      </c>
      <c r="D779" s="9" t="s">
        <v>476</v>
      </c>
      <c r="E779" s="9" t="s">
        <v>33</v>
      </c>
      <c r="F779" s="9" t="s">
        <v>431</v>
      </c>
      <c r="G779" s="28">
        <v>5</v>
      </c>
      <c r="H779" s="28">
        <v>5</v>
      </c>
      <c r="I779" s="23" t="str">
        <f>IFERROR(VLOOKUP(A779,'INDICADORES CUBO AGIR'!$I$2:$L$23,4,0),"NÃO")</f>
        <v>NÃO</v>
      </c>
      <c r="J779" s="9" t="str">
        <f>IFERROR(VLOOKUP(B779,'Valores Boletim'!$A$2:$G$7668,7,0),"-")</f>
        <v>-</v>
      </c>
      <c r="K779" s="23" t="str">
        <f t="shared" si="35"/>
        <v>-</v>
      </c>
    </row>
    <row r="780" spans="1:11" x14ac:dyDescent="0.25">
      <c r="A780" s="9" t="str">
        <f t="shared" si="33"/>
        <v>Educação EmpreendedoraPG_Professores atendidos em soluções de Educação Empreendedora - professores - Obter</v>
      </c>
      <c r="B780" s="9" t="str">
        <f t="shared" si="34"/>
        <v>Educação EmpreendedoraPG_Professores atendidos em soluções de Educação Empreendedora - professores - ObterSP</v>
      </c>
      <c r="C780" s="9" t="s">
        <v>356</v>
      </c>
      <c r="D780" s="9" t="s">
        <v>476</v>
      </c>
      <c r="E780" s="9" t="s">
        <v>34</v>
      </c>
      <c r="F780" s="9" t="s">
        <v>431</v>
      </c>
      <c r="G780" s="28">
        <v>7000</v>
      </c>
      <c r="H780" s="28">
        <v>18783</v>
      </c>
      <c r="I780" s="23" t="str">
        <f>IFERROR(VLOOKUP(A780,'INDICADORES CUBO AGIR'!$I$2:$L$23,4,0),"NÃO")</f>
        <v>SIM</v>
      </c>
      <c r="J780" s="9">
        <f>IFERROR(VLOOKUP(B780,'Valores Boletim'!$A$2:$G$7668,7,0),"-")</f>
        <v>27435</v>
      </c>
      <c r="K780" s="23" t="str">
        <f t="shared" si="35"/>
        <v>DIFERENTE</v>
      </c>
    </row>
    <row r="781" spans="1:11" x14ac:dyDescent="0.25">
      <c r="A781" s="9" t="str">
        <f t="shared" ref="A781:A844" si="36">CONCATENATE(D781,E781)</f>
        <v>Educação EmpreendedoraPG_Recomendação (NPS) - Professores - pontos - Obter</v>
      </c>
      <c r="B781" s="9" t="str">
        <f t="shared" ref="B781:B844" si="37">CONCATENATE(D781,E781,IF(F781="NA","SISTEMA SEBRAE",F781))</f>
        <v>Educação EmpreendedoraPG_Recomendação (NPS) - Professores - pontos - ObterSP</v>
      </c>
      <c r="C781" s="9" t="s">
        <v>356</v>
      </c>
      <c r="D781" s="9" t="s">
        <v>476</v>
      </c>
      <c r="E781" s="9" t="s">
        <v>35</v>
      </c>
      <c r="F781" s="9" t="s">
        <v>431</v>
      </c>
      <c r="G781" s="28">
        <v>75</v>
      </c>
      <c r="H781" s="28">
        <v>78.900000000000006</v>
      </c>
      <c r="I781" s="23" t="str">
        <f>IFERROR(VLOOKUP(A781,'INDICADORES CUBO AGIR'!$I$2:$L$23,4,0),"NÃO")</f>
        <v>SIM</v>
      </c>
      <c r="J781" s="9">
        <f>IFERROR(VLOOKUP(B781,'Valores Boletim'!$A$2:$G$7668,7,0),"-")</f>
        <v>78.900000000000006</v>
      </c>
      <c r="K781" s="23" t="str">
        <f t="shared" ref="K781:K844" si="38">IF(I781="SIM",IF(J781=H781,"IGUAL","DIFERENTE"),"-")</f>
        <v>IGUAL</v>
      </c>
    </row>
    <row r="782" spans="1:11" x14ac:dyDescent="0.25">
      <c r="A782" s="9" t="str">
        <f t="shared" si="36"/>
        <v>Gestão da Marca SebraePG_Imagem junto à Sociedade - Pontos (0 a 10) - Obter</v>
      </c>
      <c r="B782" s="9" t="str">
        <f t="shared" si="37"/>
        <v>Gestão da Marca SebraePG_Imagem junto à Sociedade - Pontos (0 a 10) - ObterSP</v>
      </c>
      <c r="C782" s="9" t="s">
        <v>357</v>
      </c>
      <c r="D782" s="9" t="s">
        <v>475</v>
      </c>
      <c r="E782" s="9" t="s">
        <v>30</v>
      </c>
      <c r="F782" s="9" t="s">
        <v>431</v>
      </c>
      <c r="G782" s="28">
        <v>7.9</v>
      </c>
      <c r="H782" s="28">
        <v>8.1999999999999993</v>
      </c>
      <c r="I782" s="23" t="str">
        <f>IFERROR(VLOOKUP(A782,'INDICADORES CUBO AGIR'!$I$2:$L$23,4,0),"NÃO")</f>
        <v>SIM</v>
      </c>
      <c r="J782" s="9">
        <f>IFERROR(VLOOKUP(B782,'Valores Boletim'!$A$2:$G$7668,7,0),"-")</f>
        <v>8.24</v>
      </c>
      <c r="K782" s="23" t="str">
        <f t="shared" si="38"/>
        <v>DIFERENTE</v>
      </c>
    </row>
    <row r="783" spans="1:11" x14ac:dyDescent="0.25">
      <c r="A783" s="9" t="str">
        <f t="shared" si="36"/>
        <v>Gestão da Marca SebraePG_Imagem junto aos Pequenos Negócios - Pontos (0 a 10) - Obter</v>
      </c>
      <c r="B783" s="9" t="str">
        <f t="shared" si="37"/>
        <v>Gestão da Marca SebraePG_Imagem junto aos Pequenos Negócios - Pontos (0 a 10) - ObterSP</v>
      </c>
      <c r="C783" s="9" t="s">
        <v>357</v>
      </c>
      <c r="D783" s="9" t="s">
        <v>475</v>
      </c>
      <c r="E783" s="9" t="s">
        <v>31</v>
      </c>
      <c r="F783" s="9" t="s">
        <v>431</v>
      </c>
      <c r="G783" s="28">
        <v>8.6999999999999993</v>
      </c>
      <c r="H783" s="28">
        <v>8.8000000000000007</v>
      </c>
      <c r="I783" s="23" t="str">
        <f>IFERROR(VLOOKUP(A783,'INDICADORES CUBO AGIR'!$I$2:$L$23,4,0),"NÃO")</f>
        <v>SIM</v>
      </c>
      <c r="J783" s="9">
        <f>IFERROR(VLOOKUP(B783,'Valores Boletim'!$A$2:$G$7668,7,0),"-")</f>
        <v>8.7899999999999991</v>
      </c>
      <c r="K783" s="23" t="str">
        <f t="shared" si="38"/>
        <v>DIFERENTE</v>
      </c>
    </row>
    <row r="784" spans="1:11" x14ac:dyDescent="0.25">
      <c r="A784" s="9" t="str">
        <f t="shared" si="36"/>
        <v>Gestão Estratégica de PessoasPG_Diagnóstico de Maturidade dos processos de gestão de pessoas - pontos - Obter</v>
      </c>
      <c r="B784" s="9" t="str">
        <f t="shared" si="37"/>
        <v>Gestão Estratégica de PessoasPG_Diagnóstico de Maturidade dos processos de gestão de pessoas - pontos - ObterSP</v>
      </c>
      <c r="C784" s="9" t="s">
        <v>358</v>
      </c>
      <c r="D784" s="9" t="s">
        <v>470</v>
      </c>
      <c r="E784" s="9" t="s">
        <v>67</v>
      </c>
      <c r="F784" s="9" t="s">
        <v>431</v>
      </c>
      <c r="G784" s="28">
        <v>3</v>
      </c>
      <c r="H784" s="28">
        <v>3.63</v>
      </c>
      <c r="I784" s="23" t="str">
        <f>IFERROR(VLOOKUP(A784,'INDICADORES CUBO AGIR'!$I$2:$L$23,4,0),"NÃO")</f>
        <v>SIM</v>
      </c>
      <c r="J784" s="9">
        <f>IFERROR(VLOOKUP(B784,'Valores Boletim'!$A$2:$G$7668,7,0),"-")</f>
        <v>3.63</v>
      </c>
      <c r="K784" s="23" t="str">
        <f t="shared" si="38"/>
        <v>IGUAL</v>
      </c>
    </row>
    <row r="785" spans="1:11" x14ac:dyDescent="0.25">
      <c r="A785" s="9" t="str">
        <f t="shared" si="36"/>
        <v>Gestão Estratégica de PessoasPG_Grau de implementação do SGP 9.0 no Sistema Sebrae - % - Obter</v>
      </c>
      <c r="B785" s="9" t="str">
        <f t="shared" si="37"/>
        <v>Gestão Estratégica de PessoasPG_Grau de implementação do SGP 9.0 no Sistema Sebrae - % - ObterSP</v>
      </c>
      <c r="C785" s="9" t="s">
        <v>358</v>
      </c>
      <c r="D785" s="9" t="s">
        <v>470</v>
      </c>
      <c r="E785" s="9" t="s">
        <v>68</v>
      </c>
      <c r="F785" s="9" t="s">
        <v>431</v>
      </c>
      <c r="G785" s="28">
        <v>100</v>
      </c>
      <c r="H785" s="28">
        <v>100</v>
      </c>
      <c r="I785" s="23" t="str">
        <f>IFERROR(VLOOKUP(A785,'INDICADORES CUBO AGIR'!$I$2:$L$23,4,0),"NÃO")</f>
        <v>NÃO</v>
      </c>
      <c r="J785" s="9" t="str">
        <f>IFERROR(VLOOKUP(B785,'Valores Boletim'!$A$2:$G$7668,7,0),"-")</f>
        <v>-</v>
      </c>
      <c r="K785" s="23" t="str">
        <f t="shared" si="38"/>
        <v>-</v>
      </c>
    </row>
    <row r="786" spans="1:11" x14ac:dyDescent="0.25">
      <c r="A786" s="9" t="str">
        <f t="shared" si="36"/>
        <v>PROGRAMA NACIONAL - Transformação OrganizacionalPG_Aumentar a Maturidade informacional a partir do ambiente colaborativo de dados - pontos - Aumentar</v>
      </c>
      <c r="B786" s="9" t="str">
        <f t="shared" si="37"/>
        <v>PROGRAMA NACIONAL - Transformação OrganizacionalPG_Aumentar a Maturidade informacional a partir do ambiente colaborativo de dados - pontos - AumentarSP</v>
      </c>
      <c r="C786" s="9" t="s">
        <v>359</v>
      </c>
      <c r="D786" s="9" t="s">
        <v>73</v>
      </c>
      <c r="E786" s="9" t="s">
        <v>360</v>
      </c>
      <c r="F786" s="9" t="s">
        <v>431</v>
      </c>
      <c r="G786" s="28">
        <v>0</v>
      </c>
      <c r="H786" s="28">
        <v>0</v>
      </c>
      <c r="I786" s="23" t="str">
        <f>IFERROR(VLOOKUP(A786,'INDICADORES CUBO AGIR'!$I$2:$L$23,4,0),"NÃO")</f>
        <v>NÃO</v>
      </c>
      <c r="J786" s="9" t="str">
        <f>IFERROR(VLOOKUP(B786,'Valores Boletim'!$A$2:$G$7668,7,0),"-")</f>
        <v>-</v>
      </c>
      <c r="K786" s="23" t="str">
        <f t="shared" si="38"/>
        <v>-</v>
      </c>
    </row>
    <row r="787" spans="1:11" x14ac:dyDescent="0.25">
      <c r="A787" s="9" t="str">
        <f t="shared" si="36"/>
        <v>Portfólio em RedePG_Aplicabilidade - Pontos (0 a 10) - Obter</v>
      </c>
      <c r="B787" s="9" t="str">
        <f t="shared" si="37"/>
        <v>Portfólio em RedePG_Aplicabilidade - Pontos (0 a 10) - ObterSP</v>
      </c>
      <c r="C787" s="9" t="s">
        <v>361</v>
      </c>
      <c r="D787" s="9" t="s">
        <v>474</v>
      </c>
      <c r="E787" s="9" t="s">
        <v>57</v>
      </c>
      <c r="F787" s="9" t="s">
        <v>431</v>
      </c>
      <c r="G787" s="28">
        <v>7</v>
      </c>
      <c r="H787" s="28">
        <v>7.9</v>
      </c>
      <c r="I787" s="23" t="str">
        <f>IFERROR(VLOOKUP(A787,'INDICADORES CUBO AGIR'!$I$2:$L$23,4,0),"NÃO")</f>
        <v>SIM</v>
      </c>
      <c r="J787" s="9">
        <f>IFERROR(VLOOKUP(B787,'Valores Boletim'!$A$2:$G$7668,7,0),"-")</f>
        <v>7.9</v>
      </c>
      <c r="K787" s="23" t="str">
        <f t="shared" si="38"/>
        <v>IGUAL</v>
      </c>
    </row>
    <row r="788" spans="1:11" x14ac:dyDescent="0.25">
      <c r="A788" s="9" t="str">
        <f t="shared" si="36"/>
        <v>Portfólio em RedePG_Efetividade - Pontos (0 a 10) - Obter</v>
      </c>
      <c r="B788" s="9" t="str">
        <f t="shared" si="37"/>
        <v>Portfólio em RedePG_Efetividade - Pontos (0 a 10) - ObterSP</v>
      </c>
      <c r="C788" s="9" t="s">
        <v>361</v>
      </c>
      <c r="D788" s="9" t="s">
        <v>474</v>
      </c>
      <c r="E788" s="9" t="s">
        <v>58</v>
      </c>
      <c r="F788" s="9" t="s">
        <v>431</v>
      </c>
      <c r="G788" s="28">
        <v>7</v>
      </c>
      <c r="H788" s="28">
        <v>8.1999999999999993</v>
      </c>
      <c r="I788" s="23" t="str">
        <f>IFERROR(VLOOKUP(A788,'INDICADORES CUBO AGIR'!$I$2:$L$23,4,0),"NÃO")</f>
        <v>SIM</v>
      </c>
      <c r="J788" s="9">
        <f>IFERROR(VLOOKUP(B788,'Valores Boletim'!$A$2:$G$7668,7,0),"-")</f>
        <v>8.1999999999999993</v>
      </c>
      <c r="K788" s="23" t="str">
        <f t="shared" si="38"/>
        <v>IGUAL</v>
      </c>
    </row>
    <row r="789" spans="1:11" x14ac:dyDescent="0.25">
      <c r="A789" s="9" t="str">
        <f t="shared" si="36"/>
        <v>Portfólio em RedePG_NPS (Net Promoter Score) de Produto ou Serviço - pontos - Obter</v>
      </c>
      <c r="B789" s="9" t="str">
        <f t="shared" si="37"/>
        <v>Portfólio em RedePG_NPS (Net Promoter Score) de Produto ou Serviço - pontos - ObterSP</v>
      </c>
      <c r="C789" s="9" t="s">
        <v>361</v>
      </c>
      <c r="D789" s="9" t="s">
        <v>474</v>
      </c>
      <c r="E789" s="9" t="s">
        <v>59</v>
      </c>
      <c r="F789" s="9" t="s">
        <v>431</v>
      </c>
      <c r="G789" s="28">
        <v>60</v>
      </c>
      <c r="H789" s="28">
        <v>84</v>
      </c>
      <c r="I789" s="23" t="str">
        <f>IFERROR(VLOOKUP(A789,'INDICADORES CUBO AGIR'!$I$2:$L$23,4,0),"NÃO")</f>
        <v>NÃO</v>
      </c>
      <c r="J789" s="9" t="str">
        <f>IFERROR(VLOOKUP(B789,'Valores Boletim'!$A$2:$G$7668,7,0),"-")</f>
        <v>-</v>
      </c>
      <c r="K789" s="23" t="str">
        <f t="shared" si="38"/>
        <v>-</v>
      </c>
    </row>
    <row r="790" spans="1:11" x14ac:dyDescent="0.25">
      <c r="A790" s="9" t="str">
        <f t="shared" si="36"/>
        <v>Inteligência de DadosPG_Índice Gartner de Data &amp; Analytics - Pontos (1 a 5) - Aumentar</v>
      </c>
      <c r="B790" s="9" t="str">
        <f t="shared" si="37"/>
        <v>Inteligência de DadosPG_Índice Gartner de Data &amp; Analytics - Pontos (1 a 5) - AumentarSP</v>
      </c>
      <c r="C790" s="9" t="s">
        <v>362</v>
      </c>
      <c r="D790" s="9" t="s">
        <v>479</v>
      </c>
      <c r="E790" s="9" t="s">
        <v>26</v>
      </c>
      <c r="F790" s="9" t="s">
        <v>431</v>
      </c>
      <c r="G790" s="28">
        <v>2.1</v>
      </c>
      <c r="H790" s="28">
        <v>2</v>
      </c>
      <c r="I790" s="23" t="str">
        <f>IFERROR(VLOOKUP(A790,'INDICADORES CUBO AGIR'!$I$2:$L$23,4,0),"NÃO")</f>
        <v>SIM</v>
      </c>
      <c r="J790" s="9">
        <f>IFERROR(VLOOKUP(B790,'Valores Boletim'!$A$2:$G$7668,7,0),"-")</f>
        <v>2.21</v>
      </c>
      <c r="K790" s="23" t="str">
        <f t="shared" si="38"/>
        <v>DIFERENTE</v>
      </c>
    </row>
    <row r="791" spans="1:11" x14ac:dyDescent="0.25">
      <c r="A791" s="9" t="str">
        <f t="shared" si="36"/>
        <v>Brasil + InovadorPG_Inovação e Modernização - % - Obter</v>
      </c>
      <c r="B791" s="9" t="str">
        <f t="shared" si="37"/>
        <v>Brasil + InovadorPG_Inovação e Modernização - % - ObterSP</v>
      </c>
      <c r="C791" s="9" t="s">
        <v>363</v>
      </c>
      <c r="D791" s="9" t="s">
        <v>472</v>
      </c>
      <c r="E791" s="9" t="s">
        <v>23</v>
      </c>
      <c r="F791" s="9" t="s">
        <v>431</v>
      </c>
      <c r="G791" s="28">
        <v>70</v>
      </c>
      <c r="H791" s="28">
        <v>0</v>
      </c>
      <c r="I791" s="23" t="str">
        <f>IFERROR(VLOOKUP(A791,'INDICADORES CUBO AGIR'!$I$2:$L$23,4,0),"NÃO")</f>
        <v>NÃO</v>
      </c>
      <c r="J791" s="9" t="str">
        <f>IFERROR(VLOOKUP(B791,'Valores Boletim'!$A$2:$G$7668,7,0),"-")</f>
        <v>-</v>
      </c>
      <c r="K791" s="23" t="str">
        <f t="shared" si="38"/>
        <v>-</v>
      </c>
    </row>
    <row r="792" spans="1:11" x14ac:dyDescent="0.25">
      <c r="A792" s="9" t="str">
        <f t="shared" si="36"/>
        <v>Brasil + InovadorPG_Municípios com ecossistemas de inovação mapeados - Número - Obter</v>
      </c>
      <c r="B792" s="9" t="str">
        <f t="shared" si="37"/>
        <v>Brasil + InovadorPG_Municípios com ecossistemas de inovação mapeados - Número - ObterSP</v>
      </c>
      <c r="C792" s="9" t="s">
        <v>363</v>
      </c>
      <c r="D792" s="9" t="s">
        <v>472</v>
      </c>
      <c r="E792" s="9" t="s">
        <v>24</v>
      </c>
      <c r="F792" s="9" t="s">
        <v>431</v>
      </c>
      <c r="G792" s="28">
        <v>0</v>
      </c>
      <c r="H792" s="28">
        <v>10</v>
      </c>
      <c r="I792" s="23" t="str">
        <f>IFERROR(VLOOKUP(A792,'INDICADORES CUBO AGIR'!$I$2:$L$23,4,0),"NÃO")</f>
        <v>NÃO</v>
      </c>
      <c r="J792" s="9" t="str">
        <f>IFERROR(VLOOKUP(B792,'Valores Boletim'!$A$2:$G$7668,7,0),"-")</f>
        <v>-</v>
      </c>
      <c r="K792" s="23" t="str">
        <f t="shared" si="38"/>
        <v>-</v>
      </c>
    </row>
    <row r="793" spans="1:11" x14ac:dyDescent="0.25">
      <c r="A793" s="9" t="str">
        <f t="shared" si="36"/>
        <v>Brasil + InovadorPG_Pequenos Negócios atendidos com solução de Inovação - Número - Obter</v>
      </c>
      <c r="B793" s="9" t="str">
        <f t="shared" si="37"/>
        <v>Brasil + InovadorPG_Pequenos Negócios atendidos com solução de Inovação - Número - ObterSP</v>
      </c>
      <c r="C793" s="9" t="s">
        <v>363</v>
      </c>
      <c r="D793" s="9" t="s">
        <v>472</v>
      </c>
      <c r="E793" s="9" t="s">
        <v>25</v>
      </c>
      <c r="F793" s="9" t="s">
        <v>431</v>
      </c>
      <c r="G793" s="28">
        <v>66000</v>
      </c>
      <c r="H793" s="28">
        <v>87957</v>
      </c>
      <c r="I793" s="23" t="str">
        <f>IFERROR(VLOOKUP(A793,'INDICADORES CUBO AGIR'!$I$2:$L$23,4,0),"NÃO")</f>
        <v>SIM</v>
      </c>
      <c r="J793" s="9">
        <f>IFERROR(VLOOKUP(B793,'Valores Boletim'!$A$2:$G$7668,7,0),"-")</f>
        <v>69343</v>
      </c>
      <c r="K793" s="23" t="str">
        <f t="shared" si="38"/>
        <v>DIFERENTE</v>
      </c>
    </row>
    <row r="794" spans="1:11" x14ac:dyDescent="0.25">
      <c r="A794" s="9" t="str">
        <f t="shared" si="36"/>
        <v>Cliente em FocoPG_Atendimento por cliente - Número - Obter</v>
      </c>
      <c r="B794" s="9" t="str">
        <f t="shared" si="37"/>
        <v>Cliente em FocoPG_Atendimento por cliente - Número - ObterSP</v>
      </c>
      <c r="C794" s="9" t="s">
        <v>364</v>
      </c>
      <c r="D794" s="9" t="s">
        <v>471</v>
      </c>
      <c r="E794" s="9" t="s">
        <v>18</v>
      </c>
      <c r="F794" s="9" t="s">
        <v>431</v>
      </c>
      <c r="G794" s="28">
        <v>2</v>
      </c>
      <c r="H794" s="28">
        <v>2.8</v>
      </c>
      <c r="I794" s="23" t="str">
        <f>IFERROR(VLOOKUP(A794,'INDICADORES CUBO AGIR'!$I$2:$L$23,4,0),"NÃO")</f>
        <v>SIM</v>
      </c>
      <c r="J794" s="9">
        <f>IFERROR(VLOOKUP(B794,'Valores Boletim'!$A$2:$G$7668,7,0),"-")</f>
        <v>2.8341752699999998</v>
      </c>
      <c r="K794" s="23" t="str">
        <f t="shared" si="38"/>
        <v>DIFERENTE</v>
      </c>
    </row>
    <row r="795" spans="1:11" x14ac:dyDescent="0.25">
      <c r="A795" s="9" t="str">
        <f t="shared" si="36"/>
        <v>Cliente em FocoPG_Clientes atendidos por serviços digitais - Número - Obter</v>
      </c>
      <c r="B795" s="9" t="str">
        <f t="shared" si="37"/>
        <v>Cliente em FocoPG_Clientes atendidos por serviços digitais - Número - ObterSP</v>
      </c>
      <c r="C795" s="9" t="s">
        <v>364</v>
      </c>
      <c r="D795" s="9" t="s">
        <v>471</v>
      </c>
      <c r="E795" s="9" t="s">
        <v>19</v>
      </c>
      <c r="F795" s="9" t="s">
        <v>431</v>
      </c>
      <c r="G795" s="28">
        <v>950000</v>
      </c>
      <c r="H795" s="28">
        <v>1550513</v>
      </c>
      <c r="I795" s="23" t="str">
        <f>IFERROR(VLOOKUP(A795,'INDICADORES CUBO AGIR'!$I$2:$L$23,4,0),"NÃO")</f>
        <v>SIM</v>
      </c>
      <c r="J795" s="9">
        <f>IFERROR(VLOOKUP(B795,'Valores Boletim'!$A$2:$G$7668,7,0),"-")</f>
        <v>1511324</v>
      </c>
      <c r="K795" s="23" t="str">
        <f t="shared" si="38"/>
        <v>DIFERENTE</v>
      </c>
    </row>
    <row r="796" spans="1:11" x14ac:dyDescent="0.25">
      <c r="A796" s="9" t="str">
        <f t="shared" si="36"/>
        <v>Cliente em FocoPG_Cobertura do Atendimento (microempresas e empresas de pequeno porte) - % - Obter</v>
      </c>
      <c r="B796" s="9" t="str">
        <f t="shared" si="37"/>
        <v>Cliente em FocoPG_Cobertura do Atendimento (microempresas e empresas de pequeno porte) - % - ObterSP</v>
      </c>
      <c r="C796" s="9" t="s">
        <v>364</v>
      </c>
      <c r="D796" s="9" t="s">
        <v>471</v>
      </c>
      <c r="E796" s="9" t="s">
        <v>20</v>
      </c>
      <c r="F796" s="9" t="s">
        <v>431</v>
      </c>
      <c r="G796" s="28">
        <v>18</v>
      </c>
      <c r="H796" s="28">
        <v>20</v>
      </c>
      <c r="I796" s="23" t="str">
        <f>IFERROR(VLOOKUP(A796,'INDICADORES CUBO AGIR'!$I$2:$L$23,4,0),"NÃO")</f>
        <v>SIM</v>
      </c>
      <c r="J796" s="9">
        <f>IFERROR(VLOOKUP(B796,'Valores Boletim'!$A$2:$G$7668,7,0),"-")</f>
        <v>19.670000000000002</v>
      </c>
      <c r="K796" s="23" t="str">
        <f t="shared" si="38"/>
        <v>DIFERENTE</v>
      </c>
    </row>
    <row r="797" spans="1:11" x14ac:dyDescent="0.25">
      <c r="A797" s="9" t="str">
        <f t="shared" si="36"/>
        <v>Cliente em FocoPG_Pequenos Negócios Atendidos - Número - Obter</v>
      </c>
      <c r="B797" s="9" t="str">
        <f t="shared" si="37"/>
        <v>Cliente em FocoPG_Pequenos Negócios Atendidos - Número - ObterSP</v>
      </c>
      <c r="C797" s="9" t="s">
        <v>364</v>
      </c>
      <c r="D797" s="9" t="s">
        <v>471</v>
      </c>
      <c r="E797" s="9" t="s">
        <v>21</v>
      </c>
      <c r="F797" s="9" t="s">
        <v>431</v>
      </c>
      <c r="G797" s="28">
        <v>939904</v>
      </c>
      <c r="H797" s="28">
        <v>1026020</v>
      </c>
      <c r="I797" s="23" t="str">
        <f>IFERROR(VLOOKUP(A797,'INDICADORES CUBO AGIR'!$I$2:$L$23,4,0),"NÃO")</f>
        <v>SIM</v>
      </c>
      <c r="J797" s="9">
        <f>IFERROR(VLOOKUP(B797,'Valores Boletim'!$A$2:$G$7668,7,0),"-")</f>
        <v>1076103</v>
      </c>
      <c r="K797" s="23" t="str">
        <f t="shared" si="38"/>
        <v>DIFERENTE</v>
      </c>
    </row>
    <row r="798" spans="1:11" x14ac:dyDescent="0.25">
      <c r="A798" s="9" t="str">
        <f t="shared" si="36"/>
        <v>Cliente em FocoPG_Recomendação (NPS) - pontos - Obter</v>
      </c>
      <c r="B798" s="9" t="str">
        <f t="shared" si="37"/>
        <v>Cliente em FocoPG_Recomendação (NPS) - pontos - ObterSP</v>
      </c>
      <c r="C798" s="9" t="s">
        <v>364</v>
      </c>
      <c r="D798" s="9" t="s">
        <v>471</v>
      </c>
      <c r="E798" s="9" t="s">
        <v>22</v>
      </c>
      <c r="F798" s="9" t="s">
        <v>431</v>
      </c>
      <c r="G798" s="28">
        <v>80</v>
      </c>
      <c r="H798" s="28">
        <v>86</v>
      </c>
      <c r="I798" s="23" t="str">
        <f>IFERROR(VLOOKUP(A798,'INDICADORES CUBO AGIR'!$I$2:$L$23,4,0),"NÃO")</f>
        <v>NÃO</v>
      </c>
      <c r="J798" s="9" t="str">
        <f>IFERROR(VLOOKUP(B798,'Valores Boletim'!$A$2:$G$7668,7,0),"-")</f>
        <v>-</v>
      </c>
      <c r="K798" s="23" t="str">
        <f t="shared" si="38"/>
        <v>-</v>
      </c>
    </row>
    <row r="799" spans="1:11" x14ac:dyDescent="0.25">
      <c r="A799" s="9" t="str">
        <f t="shared" si="36"/>
        <v>Brasil + CompetitivoPG_Produtividade do Trabalho - % - Aumentar</v>
      </c>
      <c r="B799" s="9" t="str">
        <f t="shared" si="37"/>
        <v>Brasil + CompetitivoPG_Produtividade do Trabalho - % - AumentarSP</v>
      </c>
      <c r="C799" s="9" t="s">
        <v>365</v>
      </c>
      <c r="D799" s="9" t="s">
        <v>478</v>
      </c>
      <c r="E799" s="9" t="s">
        <v>27</v>
      </c>
      <c r="F799" s="9" t="s">
        <v>431</v>
      </c>
      <c r="G799" s="28">
        <v>5</v>
      </c>
      <c r="H799" s="28">
        <v>29.4</v>
      </c>
      <c r="I799" s="23" t="str">
        <f>IFERROR(VLOOKUP(A799,'INDICADORES CUBO AGIR'!$I$2:$L$23,4,0),"NÃO")</f>
        <v>SIM</v>
      </c>
      <c r="J799" s="9">
        <f>IFERROR(VLOOKUP(B799,'Valores Boletim'!$A$2:$G$7668,7,0),"-")</f>
        <v>29.4</v>
      </c>
      <c r="K799" s="23" t="str">
        <f t="shared" si="38"/>
        <v>IGUAL</v>
      </c>
    </row>
    <row r="800" spans="1:11" x14ac:dyDescent="0.25">
      <c r="A800" s="9" t="str">
        <f t="shared" si="36"/>
        <v>Brasil + CompetitivoPG_Taxa de Alcance - Faturamento - % - Obter</v>
      </c>
      <c r="B800" s="9" t="str">
        <f t="shared" si="37"/>
        <v>Brasil + CompetitivoPG_Taxa de Alcance - Faturamento - % - ObterSP</v>
      </c>
      <c r="C800" s="9" t="s">
        <v>365</v>
      </c>
      <c r="D800" s="9" t="s">
        <v>478</v>
      </c>
      <c r="E800" s="9" t="s">
        <v>28</v>
      </c>
      <c r="F800" s="9" t="s">
        <v>431</v>
      </c>
      <c r="G800" s="28">
        <v>79</v>
      </c>
      <c r="H800" s="28">
        <v>93.9</v>
      </c>
      <c r="I800" s="23" t="str">
        <f>IFERROR(VLOOKUP(A800,'INDICADORES CUBO AGIR'!$I$2:$L$23,4,0),"NÃO")</f>
        <v>SIM</v>
      </c>
      <c r="J800" s="9">
        <f>IFERROR(VLOOKUP(B800,'Valores Boletim'!$A$2:$G$7668,7,0),"-")</f>
        <v>93.9</v>
      </c>
      <c r="K800" s="23" t="str">
        <f t="shared" si="38"/>
        <v>IGUAL</v>
      </c>
    </row>
    <row r="801" spans="1:11" x14ac:dyDescent="0.25">
      <c r="A801" s="9" t="str">
        <f t="shared" si="36"/>
        <v>PROGRAMA NACIONAL - Transformação DigitalPG_Clientes atendidos por serviços digitais - Número - Obter</v>
      </c>
      <c r="B801" s="9" t="str">
        <f t="shared" si="37"/>
        <v>PROGRAMA NACIONAL - Transformação DigitalPG_Clientes atendidos por serviços digitais - Número - ObterSP</v>
      </c>
      <c r="C801" s="9" t="s">
        <v>366</v>
      </c>
      <c r="D801" s="9" t="s">
        <v>51</v>
      </c>
      <c r="E801" s="9" t="s">
        <v>19</v>
      </c>
      <c r="F801" s="9" t="s">
        <v>431</v>
      </c>
      <c r="G801" s="28">
        <v>950000</v>
      </c>
      <c r="H801" s="28">
        <v>1550513</v>
      </c>
      <c r="I801" s="23" t="str">
        <f>IFERROR(VLOOKUP(A801,'INDICADORES CUBO AGIR'!$I$2:$L$23,4,0),"NÃO")</f>
        <v>NÃO</v>
      </c>
      <c r="J801" s="9" t="str">
        <f>IFERROR(VLOOKUP(B801,'Valores Boletim'!$A$2:$G$7668,7,0),"-")</f>
        <v>-</v>
      </c>
      <c r="K801" s="23" t="str">
        <f t="shared" si="38"/>
        <v>-</v>
      </c>
    </row>
    <row r="802" spans="1:11" x14ac:dyDescent="0.25">
      <c r="A802" s="9" t="str">
        <f t="shared" si="36"/>
        <v>PROGRAMA NACIONAL - Transformação DigitalPG_Downloads do aplicativo Sebrae - Número - Obter</v>
      </c>
      <c r="B802" s="9" t="str">
        <f t="shared" si="37"/>
        <v>PROGRAMA NACIONAL - Transformação DigitalPG_Downloads do aplicativo Sebrae - Número - ObterSP</v>
      </c>
      <c r="C802" s="9" t="s">
        <v>366</v>
      </c>
      <c r="D802" s="9" t="s">
        <v>51</v>
      </c>
      <c r="E802" s="9" t="s">
        <v>52</v>
      </c>
      <c r="F802" s="9" t="s">
        <v>431</v>
      </c>
      <c r="G802" s="28">
        <v>270000</v>
      </c>
      <c r="H802" s="28">
        <v>193774</v>
      </c>
      <c r="I802" s="23" t="str">
        <f>IFERROR(VLOOKUP(A802,'INDICADORES CUBO AGIR'!$I$2:$L$23,4,0),"NÃO")</f>
        <v>SIM</v>
      </c>
      <c r="J802" s="9">
        <f>IFERROR(VLOOKUP(B802,'Valores Boletim'!$A$2:$G$7668,7,0),"-")</f>
        <v>193774</v>
      </c>
      <c r="K802" s="23" t="str">
        <f t="shared" si="38"/>
        <v>IGUAL</v>
      </c>
    </row>
    <row r="803" spans="1:11" x14ac:dyDescent="0.25">
      <c r="A803" s="9" t="str">
        <f t="shared" si="36"/>
        <v>PROGRAMA NACIONAL - Transformação DigitalPG_Índice de Maturidade Digital do Sistema Sebrae - Pontos (1 a 5) - Obter</v>
      </c>
      <c r="B803" s="9" t="str">
        <f t="shared" si="37"/>
        <v>PROGRAMA NACIONAL - Transformação DigitalPG_Índice de Maturidade Digital do Sistema Sebrae - Pontos (1 a 5) - ObterSP</v>
      </c>
      <c r="C803" s="9" t="s">
        <v>366</v>
      </c>
      <c r="D803" s="9" t="s">
        <v>51</v>
      </c>
      <c r="E803" s="9" t="s">
        <v>53</v>
      </c>
      <c r="F803" s="9" t="s">
        <v>431</v>
      </c>
      <c r="G803" s="28">
        <v>2.0099999999999998</v>
      </c>
      <c r="H803" s="28">
        <v>2.66</v>
      </c>
      <c r="I803" s="23" t="str">
        <f>IFERROR(VLOOKUP(A803,'INDICADORES CUBO AGIR'!$I$2:$L$23,4,0),"NÃO")</f>
        <v>SIM</v>
      </c>
      <c r="J803" s="9">
        <f>IFERROR(VLOOKUP(B803,'Valores Boletim'!$A$2:$G$7668,7,0),"-")</f>
        <v>2.66</v>
      </c>
      <c r="K803" s="23" t="str">
        <f t="shared" si="38"/>
        <v>IGUAL</v>
      </c>
    </row>
    <row r="804" spans="1:11" x14ac:dyDescent="0.25">
      <c r="A804" s="9" t="str">
        <f t="shared" si="36"/>
        <v>Sebrae + FinançasPG_Clientes com garantia do Fampe assistidos na fase pós-crédito - % - Obter</v>
      </c>
      <c r="B804" s="9" t="str">
        <f t="shared" si="37"/>
        <v>Sebrae + FinançasPG_Clientes com garantia do Fampe assistidos na fase pós-crédito - % - ObterSP</v>
      </c>
      <c r="C804" s="9" t="s">
        <v>367</v>
      </c>
      <c r="D804" s="9" t="s">
        <v>477</v>
      </c>
      <c r="E804" s="9" t="s">
        <v>71</v>
      </c>
      <c r="F804" s="9" t="s">
        <v>431</v>
      </c>
      <c r="G804" s="28">
        <v>77</v>
      </c>
      <c r="H804" s="28">
        <v>84</v>
      </c>
      <c r="I804" s="23" t="str">
        <f>IFERROR(VLOOKUP(A804,'INDICADORES CUBO AGIR'!$I$2:$L$23,4,0),"NÃO")</f>
        <v>SIM</v>
      </c>
      <c r="J804" s="9">
        <f>IFERROR(VLOOKUP(B804,'Valores Boletim'!$A$2:$G$7668,7,0),"-")</f>
        <v>82.77</v>
      </c>
      <c r="K804" s="23" t="str">
        <f t="shared" si="38"/>
        <v>DIFERENTE</v>
      </c>
    </row>
    <row r="805" spans="1:11" x14ac:dyDescent="0.25">
      <c r="A805" s="9" t="str">
        <f t="shared" si="36"/>
        <v>Sebrae + FinançasPG_Clientes com garantia do Fampe assistidos na fase pós-crédito - % - Obter</v>
      </c>
      <c r="B805" s="9" t="str">
        <f t="shared" si="37"/>
        <v>Sebrae + FinançasPG_Clientes com garantia do Fampe assistidos na fase pós-crédito - % - ObterTO</v>
      </c>
      <c r="C805" s="9" t="s">
        <v>368</v>
      </c>
      <c r="D805" t="s">
        <v>477</v>
      </c>
      <c r="E805" t="s">
        <v>71</v>
      </c>
      <c r="F805" s="9" t="s">
        <v>432</v>
      </c>
      <c r="G805" s="28">
        <v>90</v>
      </c>
      <c r="H805" s="28">
        <v>93.8</v>
      </c>
      <c r="I805" s="23" t="str">
        <f>IFERROR(VLOOKUP(A805,'INDICADORES CUBO AGIR'!$I$2:$L$23,4,0),"NÃO")</f>
        <v>SIM</v>
      </c>
      <c r="J805" s="9">
        <f>IFERROR(VLOOKUP(B805,'Valores Boletim'!$A$2:$G$7668,7,0),"-")</f>
        <v>93.8</v>
      </c>
      <c r="K805" s="23" t="str">
        <f t="shared" si="38"/>
        <v>IGUAL</v>
      </c>
    </row>
    <row r="806" spans="1:11" x14ac:dyDescent="0.25">
      <c r="A806" s="9" t="str">
        <f t="shared" si="36"/>
        <v>Sebrae + FinançasPG_Cobertura do atendimento no tema &amp;#8220;Finanças&amp;#8221; (% sobre o total) - % - Obter</v>
      </c>
      <c r="B806" s="9" t="str">
        <f t="shared" si="37"/>
        <v>Sebrae + FinançasPG_Cobertura do atendimento no tema &amp;#8220;Finanças&amp;#8221; (% sobre o total) - % - ObterTO</v>
      </c>
      <c r="C806" s="9" t="s">
        <v>368</v>
      </c>
      <c r="D806" t="s">
        <v>477</v>
      </c>
      <c r="E806" s="9" t="s">
        <v>369</v>
      </c>
      <c r="F806" s="9" t="s">
        <v>432</v>
      </c>
      <c r="G806" s="28">
        <v>18</v>
      </c>
      <c r="H806" s="28">
        <v>0</v>
      </c>
      <c r="I806" s="23" t="str">
        <f>IFERROR(VLOOKUP(A806,'INDICADORES CUBO AGIR'!$I$2:$L$23,4,0),"NÃO")</f>
        <v>NÃO</v>
      </c>
      <c r="J806" s="9" t="str">
        <f>IFERROR(VLOOKUP(B806,'Valores Boletim'!$A$2:$G$7668,7,0),"-")</f>
        <v>-</v>
      </c>
      <c r="K806" s="23" t="str">
        <f t="shared" si="38"/>
        <v>-</v>
      </c>
    </row>
    <row r="807" spans="1:11" x14ac:dyDescent="0.25">
      <c r="A807" s="9" t="str">
        <f t="shared" si="36"/>
        <v>Sebrae + FinançasPG_Inclusão Financeira - % - Aumentar</v>
      </c>
      <c r="B807" s="9" t="str">
        <f t="shared" si="37"/>
        <v>Sebrae + FinançasPG_Inclusão Financeira - % - AumentarTO</v>
      </c>
      <c r="C807" s="9" t="s">
        <v>368</v>
      </c>
      <c r="D807" t="s">
        <v>477</v>
      </c>
      <c r="E807" s="9" t="s">
        <v>370</v>
      </c>
      <c r="F807" s="9" t="s">
        <v>432</v>
      </c>
      <c r="G807" s="28">
        <v>15</v>
      </c>
      <c r="H807" s="28">
        <v>-1.58</v>
      </c>
      <c r="I807" s="23" t="str">
        <f>IFERROR(VLOOKUP(A807,'INDICADORES CUBO AGIR'!$I$2:$L$23,4,0),"NÃO")</f>
        <v>NÃO</v>
      </c>
      <c r="J807" s="9" t="str">
        <f>IFERROR(VLOOKUP(B807,'Valores Boletim'!$A$2:$G$7668,7,0),"-")</f>
        <v>-</v>
      </c>
      <c r="K807" s="23" t="str">
        <f t="shared" si="38"/>
        <v>-</v>
      </c>
    </row>
    <row r="808" spans="1:11" x14ac:dyDescent="0.25">
      <c r="A808" s="9" t="str">
        <f t="shared" si="36"/>
        <v>Brasil + CompetitivoPG_Produtividade do Trabalho - % - Aumentar</v>
      </c>
      <c r="B808" s="9" t="str">
        <f t="shared" si="37"/>
        <v>Brasil + CompetitivoPG_Produtividade do Trabalho - % - AumentarTO</v>
      </c>
      <c r="C808" s="9" t="s">
        <v>371</v>
      </c>
      <c r="D808" s="9" t="s">
        <v>478</v>
      </c>
      <c r="E808" s="9" t="s">
        <v>27</v>
      </c>
      <c r="F808" s="9" t="s">
        <v>432</v>
      </c>
      <c r="G808" s="28">
        <v>5</v>
      </c>
      <c r="H808" s="28">
        <v>26.4</v>
      </c>
      <c r="I808" s="23" t="str">
        <f>IFERROR(VLOOKUP(A808,'INDICADORES CUBO AGIR'!$I$2:$L$23,4,0),"NÃO")</f>
        <v>SIM</v>
      </c>
      <c r="J808" s="9">
        <f>IFERROR(VLOOKUP(B808,'Valores Boletim'!$A$2:$G$7668,7,0),"-")</f>
        <v>26.4</v>
      </c>
      <c r="K808" s="23" t="str">
        <f t="shared" si="38"/>
        <v>IGUAL</v>
      </c>
    </row>
    <row r="809" spans="1:11" x14ac:dyDescent="0.25">
      <c r="A809" s="9" t="str">
        <f t="shared" si="36"/>
        <v>Brasil + CompetitivoPG_Taxa de Alcance - Faturamento - % - Obter</v>
      </c>
      <c r="B809" s="9" t="str">
        <f t="shared" si="37"/>
        <v>Brasil + CompetitivoPG_Taxa de Alcance - Faturamento - % - ObterTO</v>
      </c>
      <c r="C809" s="9" t="s">
        <v>371</v>
      </c>
      <c r="D809" s="9" t="s">
        <v>478</v>
      </c>
      <c r="E809" s="9" t="s">
        <v>28</v>
      </c>
      <c r="F809" s="9" t="s">
        <v>432</v>
      </c>
      <c r="G809" s="28">
        <v>79</v>
      </c>
      <c r="H809" s="28">
        <v>60</v>
      </c>
      <c r="I809" s="23" t="str">
        <f>IFERROR(VLOOKUP(A809,'INDICADORES CUBO AGIR'!$I$2:$L$23,4,0),"NÃO")</f>
        <v>SIM</v>
      </c>
      <c r="J809" s="9">
        <f>IFERROR(VLOOKUP(B809,'Valores Boletim'!$A$2:$G$7668,7,0),"-")</f>
        <v>0</v>
      </c>
      <c r="K809" s="23" t="str">
        <f t="shared" si="38"/>
        <v>DIFERENTE</v>
      </c>
    </row>
    <row r="810" spans="1:11" x14ac:dyDescent="0.25">
      <c r="A810" s="9" t="str">
        <f t="shared" si="36"/>
        <v>Gestão Estratégica de PessoasPG_Diagnóstico de Maturidade dos processos de gestão de pessoas - pontos - Obter</v>
      </c>
      <c r="B810" s="9" t="str">
        <f t="shared" si="37"/>
        <v>Gestão Estratégica de PessoasPG_Diagnóstico de Maturidade dos processos de gestão de pessoas - pontos - ObterTO</v>
      </c>
      <c r="C810" s="9" t="s">
        <v>372</v>
      </c>
      <c r="D810" s="9" t="s">
        <v>470</v>
      </c>
      <c r="E810" s="9" t="s">
        <v>67</v>
      </c>
      <c r="F810" s="9" t="s">
        <v>432</v>
      </c>
      <c r="G810" s="28">
        <v>4.2</v>
      </c>
      <c r="H810" s="28">
        <v>4.05</v>
      </c>
      <c r="I810" s="23" t="str">
        <f>IFERROR(VLOOKUP(A810,'INDICADORES CUBO AGIR'!$I$2:$L$23,4,0),"NÃO")</f>
        <v>SIM</v>
      </c>
      <c r="J810" s="9">
        <f>IFERROR(VLOOKUP(B810,'Valores Boletim'!$A$2:$G$7668,7,0),"-")</f>
        <v>4.05</v>
      </c>
      <c r="K810" s="23" t="str">
        <f t="shared" si="38"/>
        <v>IGUAL</v>
      </c>
    </row>
    <row r="811" spans="1:11" x14ac:dyDescent="0.25">
      <c r="A811" s="9" t="str">
        <f t="shared" si="36"/>
        <v>Gestão Estratégica de PessoasPG_Grau de implementação do SGP 9.0 no Sistema Sebrae - % - Obter</v>
      </c>
      <c r="B811" s="9" t="str">
        <f t="shared" si="37"/>
        <v>Gestão Estratégica de PessoasPG_Grau de implementação do SGP 9.0 no Sistema Sebrae - % - ObterTO</v>
      </c>
      <c r="C811" s="9" t="s">
        <v>372</v>
      </c>
      <c r="D811" s="9" t="s">
        <v>470</v>
      </c>
      <c r="E811" s="9" t="s">
        <v>68</v>
      </c>
      <c r="F811" s="9" t="s">
        <v>432</v>
      </c>
      <c r="G811" s="28">
        <v>100</v>
      </c>
      <c r="H811" s="28">
        <v>100</v>
      </c>
      <c r="I811" s="23" t="str">
        <f>IFERROR(VLOOKUP(A811,'INDICADORES CUBO AGIR'!$I$2:$L$23,4,0),"NÃO")</f>
        <v>NÃO</v>
      </c>
      <c r="J811" s="9" t="str">
        <f>IFERROR(VLOOKUP(B811,'Valores Boletim'!$A$2:$G$7668,7,0),"-")</f>
        <v>-</v>
      </c>
      <c r="K811" s="23" t="str">
        <f t="shared" si="38"/>
        <v>-</v>
      </c>
    </row>
    <row r="812" spans="1:11" x14ac:dyDescent="0.25">
      <c r="A812" s="9" t="str">
        <f t="shared" si="36"/>
        <v>Cliente em FocoClientes atendidos por parceiros - Número - Obter</v>
      </c>
      <c r="B812" s="9" t="str">
        <f t="shared" si="37"/>
        <v>Cliente em FocoClientes atendidos por parceiros - Número - ObterTO</v>
      </c>
      <c r="C812" s="9" t="s">
        <v>373</v>
      </c>
      <c r="D812" s="9" t="s">
        <v>471</v>
      </c>
      <c r="E812" s="9" t="s">
        <v>305</v>
      </c>
      <c r="F812" s="9" t="s">
        <v>432</v>
      </c>
      <c r="G812" s="28">
        <v>7000</v>
      </c>
      <c r="H812" s="28">
        <v>16463</v>
      </c>
      <c r="I812" s="23" t="str">
        <f>IFERROR(VLOOKUP(A812,'INDICADORES CUBO AGIR'!$I$2:$L$23,4,0),"NÃO")</f>
        <v>NÃO</v>
      </c>
      <c r="J812" s="9" t="str">
        <f>IFERROR(VLOOKUP(B812,'Valores Boletim'!$A$2:$G$7668,7,0),"-")</f>
        <v>-</v>
      </c>
      <c r="K812" s="23" t="str">
        <f t="shared" si="38"/>
        <v>-</v>
      </c>
    </row>
    <row r="813" spans="1:11" x14ac:dyDescent="0.25">
      <c r="A813" s="9" t="str">
        <f t="shared" si="36"/>
        <v>Cliente em FocoPG_Atendimento por cliente - Número - Obter</v>
      </c>
      <c r="B813" s="9" t="str">
        <f t="shared" si="37"/>
        <v>Cliente em FocoPG_Atendimento por cliente - Número - ObterTO</v>
      </c>
      <c r="C813" s="9" t="s">
        <v>373</v>
      </c>
      <c r="D813" s="9" t="s">
        <v>471</v>
      </c>
      <c r="E813" s="9" t="s">
        <v>18</v>
      </c>
      <c r="F813" s="9" t="s">
        <v>432</v>
      </c>
      <c r="G813" s="28">
        <v>2.1</v>
      </c>
      <c r="H813" s="28">
        <v>2.09</v>
      </c>
      <c r="I813" s="23" t="str">
        <f>IFERROR(VLOOKUP(A813,'INDICADORES CUBO AGIR'!$I$2:$L$23,4,0),"NÃO")</f>
        <v>SIM</v>
      </c>
      <c r="J813" s="9">
        <f>IFERROR(VLOOKUP(B813,'Valores Boletim'!$A$2:$G$7668,7,0),"-")</f>
        <v>2.2835660089999998</v>
      </c>
      <c r="K813" s="23" t="str">
        <f t="shared" si="38"/>
        <v>DIFERENTE</v>
      </c>
    </row>
    <row r="814" spans="1:11" x14ac:dyDescent="0.25">
      <c r="A814" s="9" t="str">
        <f t="shared" si="36"/>
        <v>Cliente em FocoPG_Clientes atendidos por serviços digitais - Número - Obter</v>
      </c>
      <c r="B814" s="9" t="str">
        <f t="shared" si="37"/>
        <v>Cliente em FocoPG_Clientes atendidos por serviços digitais - Número - ObterTO</v>
      </c>
      <c r="C814" s="9" t="s">
        <v>373</v>
      </c>
      <c r="D814" s="9" t="s">
        <v>471</v>
      </c>
      <c r="E814" s="9" t="s">
        <v>19</v>
      </c>
      <c r="F814" s="9" t="s">
        <v>432</v>
      </c>
      <c r="G814" s="28">
        <v>26000</v>
      </c>
      <c r="H814" s="28">
        <v>28072</v>
      </c>
      <c r="I814" s="23" t="str">
        <f>IFERROR(VLOOKUP(A814,'INDICADORES CUBO AGIR'!$I$2:$L$23,4,0),"NÃO")</f>
        <v>SIM</v>
      </c>
      <c r="J814" s="9">
        <f>IFERROR(VLOOKUP(B814,'Valores Boletim'!$A$2:$G$7668,7,0),"-")</f>
        <v>25050</v>
      </c>
      <c r="K814" s="23" t="str">
        <f t="shared" si="38"/>
        <v>DIFERENTE</v>
      </c>
    </row>
    <row r="815" spans="1:11" x14ac:dyDescent="0.25">
      <c r="A815" s="9" t="str">
        <f t="shared" si="36"/>
        <v>Cliente em FocoPG_Cobertura do Atendimento (microempresas e empresas de pequeno porte) - % - Obter</v>
      </c>
      <c r="B815" s="9" t="str">
        <f t="shared" si="37"/>
        <v>Cliente em FocoPG_Cobertura do Atendimento (microempresas e empresas de pequeno porte) - % - ObterTO</v>
      </c>
      <c r="C815" s="9" t="s">
        <v>373</v>
      </c>
      <c r="D815" s="9" t="s">
        <v>471</v>
      </c>
      <c r="E815" s="9" t="s">
        <v>20</v>
      </c>
      <c r="F815" s="9" t="s">
        <v>432</v>
      </c>
      <c r="G815" s="28">
        <v>17.98</v>
      </c>
      <c r="H815" s="28">
        <v>28.03</v>
      </c>
      <c r="I815" s="23" t="str">
        <f>IFERROR(VLOOKUP(A815,'INDICADORES CUBO AGIR'!$I$2:$L$23,4,0),"NÃO")</f>
        <v>SIM</v>
      </c>
      <c r="J815" s="9">
        <f>IFERROR(VLOOKUP(B815,'Valores Boletim'!$A$2:$G$7668,7,0),"-")</f>
        <v>22.79</v>
      </c>
      <c r="K815" s="23" t="str">
        <f t="shared" si="38"/>
        <v>DIFERENTE</v>
      </c>
    </row>
    <row r="816" spans="1:11" x14ac:dyDescent="0.25">
      <c r="A816" s="9" t="str">
        <f t="shared" si="36"/>
        <v>Cliente em FocoPG_Pequenos Negócios Atendidos - Número - Obter</v>
      </c>
      <c r="B816" s="9" t="str">
        <f t="shared" si="37"/>
        <v>Cliente em FocoPG_Pequenos Negócios Atendidos - Número - ObterTO</v>
      </c>
      <c r="C816" s="9" t="s">
        <v>373</v>
      </c>
      <c r="D816" s="9" t="s">
        <v>471</v>
      </c>
      <c r="E816" s="9" t="s">
        <v>21</v>
      </c>
      <c r="F816" s="9" t="s">
        <v>432</v>
      </c>
      <c r="G816" s="28">
        <v>30772</v>
      </c>
      <c r="H816" s="28">
        <v>36596</v>
      </c>
      <c r="I816" s="23" t="str">
        <f>IFERROR(VLOOKUP(A816,'INDICADORES CUBO AGIR'!$I$2:$L$23,4,0),"NÃO")</f>
        <v>SIM</v>
      </c>
      <c r="J816" s="9">
        <f>IFERROR(VLOOKUP(B816,'Valores Boletim'!$A$2:$G$7668,7,0),"-")</f>
        <v>36574</v>
      </c>
      <c r="K816" s="23" t="str">
        <f t="shared" si="38"/>
        <v>DIFERENTE</v>
      </c>
    </row>
    <row r="817" spans="1:11" x14ac:dyDescent="0.25">
      <c r="A817" s="9" t="str">
        <f t="shared" si="36"/>
        <v>Cliente em FocoPG_Recomendação (NPS) - pontos - Obter</v>
      </c>
      <c r="B817" s="9" t="str">
        <f t="shared" si="37"/>
        <v>Cliente em FocoPG_Recomendação (NPS) - pontos - ObterTO</v>
      </c>
      <c r="C817" s="9" t="s">
        <v>373</v>
      </c>
      <c r="D817" s="9" t="s">
        <v>471</v>
      </c>
      <c r="E817" s="9" t="s">
        <v>22</v>
      </c>
      <c r="F817" s="9" t="s">
        <v>432</v>
      </c>
      <c r="G817" s="28">
        <v>85</v>
      </c>
      <c r="H817" s="28">
        <v>84.4</v>
      </c>
      <c r="I817" s="23" t="str">
        <f>IFERROR(VLOOKUP(A817,'INDICADORES CUBO AGIR'!$I$2:$L$23,4,0),"NÃO")</f>
        <v>NÃO</v>
      </c>
      <c r="J817" s="9" t="str">
        <f>IFERROR(VLOOKUP(B817,'Valores Boletim'!$A$2:$G$7668,7,0),"-")</f>
        <v>-</v>
      </c>
      <c r="K817" s="23" t="str">
        <f t="shared" si="38"/>
        <v>-</v>
      </c>
    </row>
    <row r="818" spans="1:11" x14ac:dyDescent="0.25">
      <c r="A818" s="9" t="str">
        <f t="shared" si="36"/>
        <v>Ambiente de NegóciosPG_Município com presença continuada de técnico residente do Sebrae na microrregião. - Número - Obter</v>
      </c>
      <c r="B818" s="9" t="str">
        <f t="shared" si="37"/>
        <v>Ambiente de NegóciosPG_Município com presença continuada de técnico residente do Sebrae na microrregião. - Número - ObterTO</v>
      </c>
      <c r="C818" s="9" t="s">
        <v>374</v>
      </c>
      <c r="D818" s="9" t="s">
        <v>473</v>
      </c>
      <c r="E818" s="9" t="s">
        <v>14</v>
      </c>
      <c r="F818" s="9" t="s">
        <v>432</v>
      </c>
      <c r="G818" s="28">
        <v>45</v>
      </c>
      <c r="H818" s="28">
        <v>47</v>
      </c>
      <c r="I818" s="23" t="str">
        <f>IFERROR(VLOOKUP(A818,'INDICADORES CUBO AGIR'!$I$2:$L$23,4,0),"NÃO")</f>
        <v>NÃO</v>
      </c>
      <c r="J818" s="9" t="str">
        <f>IFERROR(VLOOKUP(B818,'Valores Boletim'!$A$2:$G$7668,7,0),"-")</f>
        <v>-</v>
      </c>
      <c r="K818" s="23" t="str">
        <f t="shared" si="38"/>
        <v>-</v>
      </c>
    </row>
    <row r="819" spans="1:11" x14ac:dyDescent="0.25">
      <c r="A819" s="9" t="str">
        <f t="shared" si="36"/>
        <v>Ambiente de NegóciosPG_Municípios com conjunto de políticas públicas para melhoria do ambiente de negócios implementado - Número - Obter</v>
      </c>
      <c r="B819" s="9" t="str">
        <f t="shared" si="37"/>
        <v>Ambiente de NegóciosPG_Municípios com conjunto de políticas públicas para melhoria do ambiente de negócios implementado - Número - ObterTO</v>
      </c>
      <c r="C819" s="9" t="s">
        <v>374</v>
      </c>
      <c r="D819" s="9" t="s">
        <v>473</v>
      </c>
      <c r="E819" s="9" t="s">
        <v>15</v>
      </c>
      <c r="F819" s="9" t="s">
        <v>432</v>
      </c>
      <c r="G819" s="28">
        <v>45</v>
      </c>
      <c r="H819" s="28">
        <v>47</v>
      </c>
      <c r="I819" s="23" t="str">
        <f>IFERROR(VLOOKUP(A819,'INDICADORES CUBO AGIR'!$I$2:$L$23,4,0),"NÃO")</f>
        <v>NÃO</v>
      </c>
      <c r="J819" s="9" t="str">
        <f>IFERROR(VLOOKUP(B819,'Valores Boletim'!$A$2:$G$7668,7,0),"-")</f>
        <v>-</v>
      </c>
      <c r="K819" s="23" t="str">
        <f t="shared" si="38"/>
        <v>-</v>
      </c>
    </row>
    <row r="820" spans="1:11" x14ac:dyDescent="0.25">
      <c r="A820" s="9" t="str">
        <f t="shared" si="36"/>
        <v>Ambiente de NegóciosPG_Municípios com projetos de mobilização e articulação de lideranças implementados - Número - Obter</v>
      </c>
      <c r="B820" s="9" t="str">
        <f t="shared" si="37"/>
        <v>Ambiente de NegóciosPG_Municípios com projetos de mobilização e articulação de lideranças implementados - Número - ObterTO</v>
      </c>
      <c r="C820" s="9" t="s">
        <v>374</v>
      </c>
      <c r="D820" s="9" t="s">
        <v>473</v>
      </c>
      <c r="E820" s="9" t="s">
        <v>16</v>
      </c>
      <c r="F820" s="9" t="s">
        <v>432</v>
      </c>
      <c r="G820" s="28">
        <v>45</v>
      </c>
      <c r="H820" s="28">
        <v>47</v>
      </c>
      <c r="I820" s="23" t="str">
        <f>IFERROR(VLOOKUP(A820,'INDICADORES CUBO AGIR'!$I$2:$L$23,4,0),"NÃO")</f>
        <v>NÃO</v>
      </c>
      <c r="J820" s="9" t="str">
        <f>IFERROR(VLOOKUP(B820,'Valores Boletim'!$A$2:$G$7668,7,0),"-")</f>
        <v>-</v>
      </c>
      <c r="K820" s="23" t="str">
        <f t="shared" si="38"/>
        <v>-</v>
      </c>
    </row>
    <row r="821" spans="1:11" x14ac:dyDescent="0.25">
      <c r="A821" s="9" t="str">
        <f t="shared" si="36"/>
        <v>Ambiente de NegóciosPG_Tempo de abertura de empresas - horas - Obter</v>
      </c>
      <c r="B821" s="9" t="str">
        <f t="shared" si="37"/>
        <v>Ambiente de NegóciosPG_Tempo de abertura de empresas - horas - ObterTO</v>
      </c>
      <c r="C821" s="9" t="s">
        <v>374</v>
      </c>
      <c r="D821" s="9" t="s">
        <v>473</v>
      </c>
      <c r="E821" s="9" t="s">
        <v>17</v>
      </c>
      <c r="F821" s="9" t="s">
        <v>432</v>
      </c>
      <c r="G821" s="28">
        <v>33</v>
      </c>
      <c r="H821" s="28">
        <v>24.16</v>
      </c>
      <c r="I821" s="23" t="str">
        <f>IFERROR(VLOOKUP(A821,'INDICADORES CUBO AGIR'!$I$2:$L$23,4,0),"NÃO")</f>
        <v>SIM</v>
      </c>
      <c r="J821" s="9">
        <f>IFERROR(VLOOKUP(B821,'Valores Boletim'!$A$2:$G$7668,7,0),"-")</f>
        <v>23.43</v>
      </c>
      <c r="K821" s="23" t="str">
        <f t="shared" si="38"/>
        <v>DIFERENTE</v>
      </c>
    </row>
    <row r="822" spans="1:11" x14ac:dyDescent="0.25">
      <c r="A822" s="9" t="str">
        <f t="shared" si="36"/>
        <v>Gestão da Marca SebraePG_Imagem junto à Sociedade - Pontos (0 a 10) - Obter</v>
      </c>
      <c r="B822" s="9" t="str">
        <f t="shared" si="37"/>
        <v>Gestão da Marca SebraePG_Imagem junto à Sociedade - Pontos (0 a 10) - ObterTO</v>
      </c>
      <c r="C822" s="9" t="s">
        <v>375</v>
      </c>
      <c r="D822" s="9" t="s">
        <v>475</v>
      </c>
      <c r="E822" s="9" t="s">
        <v>30</v>
      </c>
      <c r="F822" s="9" t="s">
        <v>432</v>
      </c>
      <c r="G822" s="28">
        <v>8.5</v>
      </c>
      <c r="H822" s="28">
        <v>8.6999999999999993</v>
      </c>
      <c r="I822" s="23" t="str">
        <f>IFERROR(VLOOKUP(A822,'INDICADORES CUBO AGIR'!$I$2:$L$23,4,0),"NÃO")</f>
        <v>SIM</v>
      </c>
      <c r="J822" s="9">
        <f>IFERROR(VLOOKUP(B822,'Valores Boletim'!$A$2:$G$7668,7,0),"-")</f>
        <v>8.44</v>
      </c>
      <c r="K822" s="23" t="str">
        <f t="shared" si="38"/>
        <v>DIFERENTE</v>
      </c>
    </row>
    <row r="823" spans="1:11" x14ac:dyDescent="0.25">
      <c r="A823" s="9" t="str">
        <f t="shared" si="36"/>
        <v>Gestão da Marca SebraePG_Imagem junto aos Pequenos Negócios - Pontos (0 a 10) - Obter</v>
      </c>
      <c r="B823" s="9" t="str">
        <f t="shared" si="37"/>
        <v>Gestão da Marca SebraePG_Imagem junto aos Pequenos Negócios - Pontos (0 a 10) - ObterTO</v>
      </c>
      <c r="C823" s="9" t="s">
        <v>375</v>
      </c>
      <c r="D823" s="9" t="s">
        <v>475</v>
      </c>
      <c r="E823" s="9" t="s">
        <v>31</v>
      </c>
      <c r="F823" s="9" t="s">
        <v>432</v>
      </c>
      <c r="G823" s="28">
        <v>8.8000000000000007</v>
      </c>
      <c r="H823" s="28">
        <v>8.8000000000000007</v>
      </c>
      <c r="I823" s="23" t="str">
        <f>IFERROR(VLOOKUP(A823,'INDICADORES CUBO AGIR'!$I$2:$L$23,4,0),"NÃO")</f>
        <v>SIM</v>
      </c>
      <c r="J823" s="9">
        <f>IFERROR(VLOOKUP(B823,'Valores Boletim'!$A$2:$G$7668,7,0),"-")</f>
        <v>8.75</v>
      </c>
      <c r="K823" s="23" t="str">
        <f t="shared" si="38"/>
        <v>DIFERENTE</v>
      </c>
    </row>
    <row r="824" spans="1:11" x14ac:dyDescent="0.25">
      <c r="A824" s="9" t="str">
        <f t="shared" si="36"/>
        <v>Educação EmpreendedoraPG_Atendimento a estudantes em soluções de Educação Empreendedora - Número - Obter</v>
      </c>
      <c r="B824" s="9" t="str">
        <f t="shared" si="37"/>
        <v>Educação EmpreendedoraPG_Atendimento a estudantes em soluções de Educação Empreendedora - Número - ObterTO</v>
      </c>
      <c r="C824" s="9" t="s">
        <v>376</v>
      </c>
      <c r="D824" s="9" t="s">
        <v>476</v>
      </c>
      <c r="E824" s="9" t="s">
        <v>32</v>
      </c>
      <c r="F824" s="9" t="s">
        <v>432</v>
      </c>
      <c r="G824" s="28">
        <v>32300</v>
      </c>
      <c r="H824" s="28">
        <v>62261</v>
      </c>
      <c r="I824" s="23" t="str">
        <f>IFERROR(VLOOKUP(A824,'INDICADORES CUBO AGIR'!$I$2:$L$23,4,0),"NÃO")</f>
        <v>SIM</v>
      </c>
      <c r="J824" s="9">
        <f>IFERROR(VLOOKUP(B824,'Valores Boletim'!$A$2:$G$7668,7,0),"-")</f>
        <v>62308</v>
      </c>
      <c r="K824" s="23" t="str">
        <f t="shared" si="38"/>
        <v>DIFERENTE</v>
      </c>
    </row>
    <row r="825" spans="1:11" x14ac:dyDescent="0.25">
      <c r="A825" s="9" t="str">
        <f t="shared" si="36"/>
        <v>Educação EmpreendedoraPG_Escolas com projeto Escola Empreendedora implementado - Número - Obter</v>
      </c>
      <c r="B825" s="9" t="str">
        <f t="shared" si="37"/>
        <v>Educação EmpreendedoraPG_Escolas com projeto Escola Empreendedora implementado - Número - ObterTO</v>
      </c>
      <c r="C825" s="9" t="s">
        <v>376</v>
      </c>
      <c r="D825" s="9" t="s">
        <v>476</v>
      </c>
      <c r="E825" s="9" t="s">
        <v>33</v>
      </c>
      <c r="F825" s="9" t="s">
        <v>432</v>
      </c>
      <c r="G825" s="28">
        <v>5</v>
      </c>
      <c r="H825" s="28">
        <v>5</v>
      </c>
      <c r="I825" s="23" t="str">
        <f>IFERROR(VLOOKUP(A825,'INDICADORES CUBO AGIR'!$I$2:$L$23,4,0),"NÃO")</f>
        <v>NÃO</v>
      </c>
      <c r="J825" s="9" t="str">
        <f>IFERROR(VLOOKUP(B825,'Valores Boletim'!$A$2:$G$7668,7,0),"-")</f>
        <v>-</v>
      </c>
      <c r="K825" s="23" t="str">
        <f t="shared" si="38"/>
        <v>-</v>
      </c>
    </row>
    <row r="826" spans="1:11" x14ac:dyDescent="0.25">
      <c r="A826" s="9" t="str">
        <f t="shared" si="36"/>
        <v>Educação EmpreendedoraPG_Professores atendidos em soluções de Educação Empreendedora - professores - Obter</v>
      </c>
      <c r="B826" s="9" t="str">
        <f t="shared" si="37"/>
        <v>Educação EmpreendedoraPG_Professores atendidos em soluções de Educação Empreendedora - professores - ObterTO</v>
      </c>
      <c r="C826" s="9" t="s">
        <v>376</v>
      </c>
      <c r="D826" s="9" t="s">
        <v>476</v>
      </c>
      <c r="E826" s="9" t="s">
        <v>34</v>
      </c>
      <c r="F826" s="9" t="s">
        <v>432</v>
      </c>
      <c r="G826" s="28">
        <v>7700</v>
      </c>
      <c r="H826" s="28">
        <v>8844</v>
      </c>
      <c r="I826" s="23" t="str">
        <f>IFERROR(VLOOKUP(A826,'INDICADORES CUBO AGIR'!$I$2:$L$23,4,0),"NÃO")</f>
        <v>SIM</v>
      </c>
      <c r="J826" s="9">
        <f>IFERROR(VLOOKUP(B826,'Valores Boletim'!$A$2:$G$7668,7,0),"-")</f>
        <v>8844</v>
      </c>
      <c r="K826" s="23" t="str">
        <f t="shared" si="38"/>
        <v>IGUAL</v>
      </c>
    </row>
    <row r="827" spans="1:11" x14ac:dyDescent="0.25">
      <c r="A827" s="9" t="str">
        <f t="shared" si="36"/>
        <v>Educação EmpreendedoraPG_Recomendação (NPS) - Professores - pontos - Obter</v>
      </c>
      <c r="B827" s="9" t="str">
        <f t="shared" si="37"/>
        <v>Educação EmpreendedoraPG_Recomendação (NPS) - Professores - pontos - ObterTO</v>
      </c>
      <c r="C827" s="9" t="s">
        <v>376</v>
      </c>
      <c r="D827" s="9" t="s">
        <v>476</v>
      </c>
      <c r="E827" s="9" t="s">
        <v>35</v>
      </c>
      <c r="F827" s="9" t="s">
        <v>432</v>
      </c>
      <c r="G827" s="28">
        <v>80</v>
      </c>
      <c r="H827" s="28">
        <v>75</v>
      </c>
      <c r="I827" s="23" t="str">
        <f>IFERROR(VLOOKUP(A827,'INDICADORES CUBO AGIR'!$I$2:$L$23,4,0),"NÃO")</f>
        <v>SIM</v>
      </c>
      <c r="J827" s="9">
        <f>IFERROR(VLOOKUP(B827,'Valores Boletim'!$A$2:$G$7668,7,0),"-")</f>
        <v>75.099999999999994</v>
      </c>
      <c r="K827" s="23" t="str">
        <f t="shared" si="38"/>
        <v>DIFERENTE</v>
      </c>
    </row>
    <row r="828" spans="1:11" x14ac:dyDescent="0.25">
      <c r="A828" s="9" t="str">
        <f t="shared" si="36"/>
        <v>Brasil + InovadorPG_Inovação e Modernização - % - Obter</v>
      </c>
      <c r="B828" s="9" t="str">
        <f t="shared" si="37"/>
        <v>Brasil + InovadorPG_Inovação e Modernização - % - ObterTO</v>
      </c>
      <c r="C828" s="9" t="s">
        <v>377</v>
      </c>
      <c r="D828" s="9" t="s">
        <v>472</v>
      </c>
      <c r="E828" s="9" t="s">
        <v>23</v>
      </c>
      <c r="F828" s="9" t="s">
        <v>432</v>
      </c>
      <c r="G828" s="28">
        <v>70</v>
      </c>
      <c r="H828" s="28">
        <v>0</v>
      </c>
      <c r="I828" s="23" t="str">
        <f>IFERROR(VLOOKUP(A828,'INDICADORES CUBO AGIR'!$I$2:$L$23,4,0),"NÃO")</f>
        <v>NÃO</v>
      </c>
      <c r="J828" s="9" t="str">
        <f>IFERROR(VLOOKUP(B828,'Valores Boletim'!$A$2:$G$7668,7,0),"-")</f>
        <v>-</v>
      </c>
      <c r="K828" s="23" t="str">
        <f t="shared" si="38"/>
        <v>-</v>
      </c>
    </row>
    <row r="829" spans="1:11" x14ac:dyDescent="0.25">
      <c r="A829" s="9" t="str">
        <f t="shared" si="36"/>
        <v>Brasil + InovadorPG_Municípios com ecossistemas de inovação mapeados - Número - Obter</v>
      </c>
      <c r="B829" s="9" t="str">
        <f t="shared" si="37"/>
        <v>Brasil + InovadorPG_Municípios com ecossistemas de inovação mapeados - Número - ObterTO</v>
      </c>
      <c r="C829" s="9" t="s">
        <v>377</v>
      </c>
      <c r="D829" s="9" t="s">
        <v>472</v>
      </c>
      <c r="E829" s="9" t="s">
        <v>24</v>
      </c>
      <c r="F829" s="9" t="s">
        <v>432</v>
      </c>
      <c r="G829" s="28">
        <v>4</v>
      </c>
      <c r="H829" s="28">
        <v>3</v>
      </c>
      <c r="I829" s="23" t="str">
        <f>IFERROR(VLOOKUP(A829,'INDICADORES CUBO AGIR'!$I$2:$L$23,4,0),"NÃO")</f>
        <v>NÃO</v>
      </c>
      <c r="J829" s="9" t="str">
        <f>IFERROR(VLOOKUP(B829,'Valores Boletim'!$A$2:$G$7668,7,0),"-")</f>
        <v>-</v>
      </c>
      <c r="K829" s="23" t="str">
        <f t="shared" si="38"/>
        <v>-</v>
      </c>
    </row>
    <row r="830" spans="1:11" x14ac:dyDescent="0.25">
      <c r="A830" s="9" t="str">
        <f t="shared" si="36"/>
        <v>Brasil + InovadorPG_Pequenos Negócios atendidos com solução de Inovação - Número - Obter</v>
      </c>
      <c r="B830" s="9" t="str">
        <f t="shared" si="37"/>
        <v>Brasil + InovadorPG_Pequenos Negócios atendidos com solução de Inovação - Número - ObterTO</v>
      </c>
      <c r="C830" s="9" t="s">
        <v>377</v>
      </c>
      <c r="D830" s="9" t="s">
        <v>472</v>
      </c>
      <c r="E830" s="9" t="s">
        <v>25</v>
      </c>
      <c r="F830" s="9" t="s">
        <v>432</v>
      </c>
      <c r="G830" s="28">
        <v>6060</v>
      </c>
      <c r="H830" s="28">
        <v>8670</v>
      </c>
      <c r="I830" s="23" t="str">
        <f>IFERROR(VLOOKUP(A830,'INDICADORES CUBO AGIR'!$I$2:$L$23,4,0),"NÃO")</f>
        <v>SIM</v>
      </c>
      <c r="J830" s="9">
        <f>IFERROR(VLOOKUP(B830,'Valores Boletim'!$A$2:$G$7668,7,0),"-")</f>
        <v>8670</v>
      </c>
      <c r="K830" s="23" t="str">
        <f t="shared" si="38"/>
        <v>IGUAL</v>
      </c>
    </row>
    <row r="831" spans="1:11" x14ac:dyDescent="0.25">
      <c r="A831" s="9" t="str">
        <f t="shared" si="36"/>
        <v>Brasil + InovadorPG_Pequenos negócios formalizados - % - Obter</v>
      </c>
      <c r="B831" s="9" t="str">
        <f t="shared" si="37"/>
        <v>Brasil + InovadorPG_Pequenos negócios formalizados - % - ObterTO</v>
      </c>
      <c r="C831" s="9" t="s">
        <v>377</v>
      </c>
      <c r="D831" s="9" t="s">
        <v>472</v>
      </c>
      <c r="E831" s="9" t="s">
        <v>321</v>
      </c>
      <c r="F831" s="9" t="s">
        <v>432</v>
      </c>
      <c r="G831" s="28">
        <v>3</v>
      </c>
      <c r="H831" s="28">
        <v>0</v>
      </c>
      <c r="I831" s="23" t="str">
        <f>IFERROR(VLOOKUP(A831,'INDICADORES CUBO AGIR'!$I$2:$L$23,4,0),"NÃO")</f>
        <v>NÃO</v>
      </c>
      <c r="J831" s="9" t="str">
        <f>IFERROR(VLOOKUP(B831,'Valores Boletim'!$A$2:$G$7668,7,0),"-")</f>
        <v>-</v>
      </c>
      <c r="K831" s="23" t="str">
        <f t="shared" si="38"/>
        <v>-</v>
      </c>
    </row>
    <row r="832" spans="1:11" x14ac:dyDescent="0.25">
      <c r="A832" s="9" t="str">
        <f t="shared" si="36"/>
        <v>PROGRAMA NACIONAL - Transformação OrganizacionalPG_Equipamentos de TI com vida útil exaurida - % - Obter</v>
      </c>
      <c r="B832" s="9" t="str">
        <f t="shared" si="37"/>
        <v>PROGRAMA NACIONAL - Transformação OrganizacionalPG_Equipamentos de TI com vida útil exaurida - % - ObterTO</v>
      </c>
      <c r="C832" s="9" t="s">
        <v>378</v>
      </c>
      <c r="D832" s="9" t="s">
        <v>73</v>
      </c>
      <c r="E832" s="9" t="s">
        <v>74</v>
      </c>
      <c r="F832" s="9" t="s">
        <v>432</v>
      </c>
      <c r="G832" s="28">
        <v>5</v>
      </c>
      <c r="H832" s="28">
        <v>0</v>
      </c>
      <c r="I832" s="23" t="str">
        <f>IFERROR(VLOOKUP(A832,'INDICADORES CUBO AGIR'!$I$2:$L$23,4,0),"NÃO")</f>
        <v>NÃO</v>
      </c>
      <c r="J832" s="9" t="str">
        <f>IFERROR(VLOOKUP(B832,'Valores Boletim'!$A$2:$G$7668,7,0),"-")</f>
        <v>-</v>
      </c>
      <c r="K832" s="23" t="str">
        <f t="shared" si="38"/>
        <v>-</v>
      </c>
    </row>
    <row r="833" spans="1:11" x14ac:dyDescent="0.25">
      <c r="A833" s="9" t="str">
        <f t="shared" si="36"/>
        <v>PROGRAMA NACIONAL - Transformação OrganizacionalPG_Incidentes de segurança tratados - % - Obter</v>
      </c>
      <c r="B833" s="9" t="str">
        <f t="shared" si="37"/>
        <v>PROGRAMA NACIONAL - Transformação OrganizacionalPG_Incidentes de segurança tratados - % - ObterTO</v>
      </c>
      <c r="C833" s="9" t="s">
        <v>378</v>
      </c>
      <c r="D833" s="9" t="s">
        <v>73</v>
      </c>
      <c r="E833" s="9" t="s">
        <v>75</v>
      </c>
      <c r="F833" s="9" t="s">
        <v>432</v>
      </c>
      <c r="G833" s="28">
        <v>90</v>
      </c>
      <c r="H833" s="28">
        <v>0</v>
      </c>
      <c r="I833" s="23" t="str">
        <f>IFERROR(VLOOKUP(A833,'INDICADORES CUBO AGIR'!$I$2:$L$23,4,0),"NÃO")</f>
        <v>NÃO</v>
      </c>
      <c r="J833" s="9" t="str">
        <f>IFERROR(VLOOKUP(B833,'Valores Boletim'!$A$2:$G$7668,7,0),"-")</f>
        <v>-</v>
      </c>
      <c r="K833" s="23" t="str">
        <f t="shared" si="38"/>
        <v>-</v>
      </c>
    </row>
    <row r="834" spans="1:11" x14ac:dyDescent="0.25">
      <c r="A834" s="9" t="str">
        <f t="shared" si="36"/>
        <v>PROGRAMA NACIONAL - Transformação OrganizacionalPG_Unidades do Sebrae com Office 365 implementado - % - Obter</v>
      </c>
      <c r="B834" s="9" t="str">
        <f t="shared" si="37"/>
        <v>PROGRAMA NACIONAL - Transformação OrganizacionalPG_Unidades do Sebrae com Office 365 implementado - % - ObterTO</v>
      </c>
      <c r="C834" s="9" t="s">
        <v>378</v>
      </c>
      <c r="D834" s="9" t="s">
        <v>73</v>
      </c>
      <c r="E834" s="9" t="s">
        <v>76</v>
      </c>
      <c r="F834" s="9" t="s">
        <v>432</v>
      </c>
      <c r="G834" s="28">
        <v>100</v>
      </c>
      <c r="H834" s="28">
        <v>0</v>
      </c>
      <c r="I834" s="23" t="str">
        <f>IFERROR(VLOOKUP(A834,'INDICADORES CUBO AGIR'!$I$2:$L$23,4,0),"NÃO")</f>
        <v>NÃO</v>
      </c>
      <c r="J834" s="9" t="str">
        <f>IFERROR(VLOOKUP(B834,'Valores Boletim'!$A$2:$G$7668,7,0),"-")</f>
        <v>-</v>
      </c>
      <c r="K834" s="23" t="str">
        <f t="shared" si="38"/>
        <v>-</v>
      </c>
    </row>
    <row r="835" spans="1:11" x14ac:dyDescent="0.25">
      <c r="A835" s="9" t="str">
        <f t="shared" si="36"/>
        <v>PROGRAMA NACIONAL - Transformação DigitalPG_Clientes atendidos por serviços digitais - Número - Obter</v>
      </c>
      <c r="B835" s="9" t="str">
        <f t="shared" si="37"/>
        <v>PROGRAMA NACIONAL - Transformação DigitalPG_Clientes atendidos por serviços digitais - Número - ObterTO</v>
      </c>
      <c r="C835" s="9" t="s">
        <v>379</v>
      </c>
      <c r="D835" s="9" t="s">
        <v>51</v>
      </c>
      <c r="E835" s="9" t="s">
        <v>19</v>
      </c>
      <c r="F835" s="9" t="s">
        <v>432</v>
      </c>
      <c r="G835" s="28">
        <v>26000</v>
      </c>
      <c r="H835" s="28">
        <v>28232</v>
      </c>
      <c r="I835" s="23" t="str">
        <f>IFERROR(VLOOKUP(A835,'INDICADORES CUBO AGIR'!$I$2:$L$23,4,0),"NÃO")</f>
        <v>NÃO</v>
      </c>
      <c r="J835" s="9" t="str">
        <f>IFERROR(VLOOKUP(B835,'Valores Boletim'!$A$2:$G$7668,7,0),"-")</f>
        <v>-</v>
      </c>
      <c r="K835" s="23" t="str">
        <f t="shared" si="38"/>
        <v>-</v>
      </c>
    </row>
    <row r="836" spans="1:11" x14ac:dyDescent="0.25">
      <c r="A836" s="9" t="str">
        <f t="shared" si="36"/>
        <v>PROGRAMA NACIONAL - Transformação DigitalPG_Downloads do aplicativo Sebrae - Número - Obter</v>
      </c>
      <c r="B836" s="9" t="str">
        <f t="shared" si="37"/>
        <v>PROGRAMA NACIONAL - Transformação DigitalPG_Downloads do aplicativo Sebrae - Número - ObterTO</v>
      </c>
      <c r="C836" s="9" t="s">
        <v>379</v>
      </c>
      <c r="D836" s="9" t="s">
        <v>51</v>
      </c>
      <c r="E836" s="9" t="s">
        <v>52</v>
      </c>
      <c r="F836" s="9" t="s">
        <v>432</v>
      </c>
      <c r="G836" s="28">
        <v>2000</v>
      </c>
      <c r="H836" s="28">
        <v>3845</v>
      </c>
      <c r="I836" s="23" t="str">
        <f>IFERROR(VLOOKUP(A836,'INDICADORES CUBO AGIR'!$I$2:$L$23,4,0),"NÃO")</f>
        <v>SIM</v>
      </c>
      <c r="J836" s="9">
        <f>IFERROR(VLOOKUP(B836,'Valores Boletim'!$A$2:$G$7668,7,0),"-")</f>
        <v>3845</v>
      </c>
      <c r="K836" s="23" t="str">
        <f t="shared" si="38"/>
        <v>IGUAL</v>
      </c>
    </row>
    <row r="837" spans="1:11" x14ac:dyDescent="0.25">
      <c r="A837" s="9" t="str">
        <f t="shared" si="36"/>
        <v>PROGRAMA NACIONAL - Transformação DigitalPG_Índice de Maturidade Digital do Sistema Sebrae - Pontos (1 a 5) - Obter</v>
      </c>
      <c r="B837" s="9" t="str">
        <f t="shared" si="37"/>
        <v>PROGRAMA NACIONAL - Transformação DigitalPG_Índice de Maturidade Digital do Sistema Sebrae - Pontos (1 a 5) - ObterTO</v>
      </c>
      <c r="C837" s="9" t="s">
        <v>379</v>
      </c>
      <c r="D837" s="9" t="s">
        <v>51</v>
      </c>
      <c r="E837" s="9" t="s">
        <v>53</v>
      </c>
      <c r="F837" s="9" t="s">
        <v>432</v>
      </c>
      <c r="G837" s="28">
        <v>1.72</v>
      </c>
      <c r="H837" s="28">
        <v>3.16</v>
      </c>
      <c r="I837" s="23" t="str">
        <f>IFERROR(VLOOKUP(A837,'INDICADORES CUBO AGIR'!$I$2:$L$23,4,0),"NÃO")</f>
        <v>SIM</v>
      </c>
      <c r="J837" s="9">
        <f>IFERROR(VLOOKUP(B837,'Valores Boletim'!$A$2:$G$7668,7,0),"-")</f>
        <v>3.16</v>
      </c>
      <c r="K837" s="23" t="str">
        <f t="shared" si="38"/>
        <v>IGUAL</v>
      </c>
    </row>
    <row r="838" spans="1:11" x14ac:dyDescent="0.25">
      <c r="A838" s="9" t="str">
        <f t="shared" si="36"/>
        <v>Inteligência de DadosPG_Índice Gartner de Data &amp; Analytics - Pontos (1 a 5) - Aumentar</v>
      </c>
      <c r="B838" s="9" t="str">
        <f t="shared" si="37"/>
        <v>Inteligência de DadosPG_Índice Gartner de Data &amp; Analytics - Pontos (1 a 5) - AumentarTO</v>
      </c>
      <c r="C838" s="9" t="s">
        <v>380</v>
      </c>
      <c r="D838" s="9" t="s">
        <v>479</v>
      </c>
      <c r="E838" s="9" t="s">
        <v>26</v>
      </c>
      <c r="F838" s="9" t="s">
        <v>432</v>
      </c>
      <c r="G838" s="28">
        <v>1.72</v>
      </c>
      <c r="H838" s="28">
        <v>2.02</v>
      </c>
      <c r="I838" s="23" t="str">
        <f>IFERROR(VLOOKUP(A838,'INDICADORES CUBO AGIR'!$I$2:$L$23,4,0),"NÃO")</f>
        <v>SIM</v>
      </c>
      <c r="J838" s="9">
        <f>IFERROR(VLOOKUP(B838,'Valores Boletim'!$A$2:$G$7668,7,0),"-")</f>
        <v>2.02</v>
      </c>
      <c r="K838" s="23" t="str">
        <f t="shared" si="38"/>
        <v>IGUAL</v>
      </c>
    </row>
    <row r="839" spans="1:11" x14ac:dyDescent="0.25">
      <c r="A839" s="9" t="str">
        <f t="shared" si="36"/>
        <v>PROGRAMA NACIONAL - Sebrae + ReceitasPG_Geração de Receita Própria - % - Obter</v>
      </c>
      <c r="B839" s="9" t="str">
        <f t="shared" si="37"/>
        <v>PROGRAMA NACIONAL - Sebrae + ReceitasPG_Geração de Receita Própria - % - ObterTO</v>
      </c>
      <c r="C839" s="9" t="s">
        <v>381</v>
      </c>
      <c r="D839" s="9" t="s">
        <v>41</v>
      </c>
      <c r="E839" s="9" t="s">
        <v>29</v>
      </c>
      <c r="F839" s="9" t="s">
        <v>432</v>
      </c>
      <c r="G839" s="28">
        <v>10</v>
      </c>
      <c r="H839" s="28">
        <v>128.72999999999999</v>
      </c>
      <c r="I839" s="23" t="str">
        <f>IFERROR(VLOOKUP(A839,'INDICADORES CUBO AGIR'!$I$2:$L$23,4,0),"NÃO")</f>
        <v>SIM</v>
      </c>
      <c r="J839" s="9">
        <f>IFERROR(VLOOKUP(B839,'Valores Boletim'!$A$2:$G$7668,7,0),"-")</f>
        <v>35.479999999999997</v>
      </c>
      <c r="K839" s="23" t="str">
        <f t="shared" si="38"/>
        <v>DIFERENTE</v>
      </c>
    </row>
    <row r="840" spans="1:11" hidden="1" x14ac:dyDescent="0.25">
      <c r="A840" s="9" t="str">
        <f t="shared" si="36"/>
        <v/>
      </c>
      <c r="B840" s="9" t="str">
        <f t="shared" si="37"/>
        <v/>
      </c>
      <c r="I840" s="23" t="str">
        <f>IFERROR(VLOOKUP(A840,'INDICADORES CUBO AGIR'!$I$2:$L$23,4,0),"NÃO")</f>
        <v>NÃO</v>
      </c>
      <c r="J840" s="9" t="str">
        <f>IFERROR(VLOOKUP(B840,'Valores Boletim'!$A$2:$G$7668,7,0),"-")</f>
        <v>-</v>
      </c>
      <c r="K840" s="23" t="str">
        <f t="shared" si="38"/>
        <v>-</v>
      </c>
    </row>
    <row r="841" spans="1:11" hidden="1" x14ac:dyDescent="0.25">
      <c r="A841" s="9" t="str">
        <f t="shared" si="36"/>
        <v/>
      </c>
      <c r="B841" s="9" t="str">
        <f t="shared" si="37"/>
        <v/>
      </c>
      <c r="I841" s="23" t="str">
        <f>IFERROR(VLOOKUP(A841,'INDICADORES CUBO AGIR'!$I$2:$L$23,4,0),"NÃO")</f>
        <v>NÃO</v>
      </c>
      <c r="J841" s="9" t="str">
        <f>IFERROR(VLOOKUP(B841,'Valores Boletim'!$A$2:$G$7668,7,0),"-")</f>
        <v>-</v>
      </c>
      <c r="K841" s="23" t="str">
        <f t="shared" si="38"/>
        <v>-</v>
      </c>
    </row>
    <row r="842" spans="1:11" hidden="1" x14ac:dyDescent="0.25">
      <c r="A842" s="9" t="str">
        <f t="shared" si="36"/>
        <v/>
      </c>
      <c r="B842" s="9" t="str">
        <f t="shared" si="37"/>
        <v/>
      </c>
      <c r="I842" s="23" t="str">
        <f>IFERROR(VLOOKUP(A842,'INDICADORES CUBO AGIR'!$I$2:$L$23,4,0),"NÃO")</f>
        <v>NÃO</v>
      </c>
      <c r="J842" s="9" t="str">
        <f>IFERROR(VLOOKUP(B842,'Valores Boletim'!$A$2:$G$7668,7,0),"-")</f>
        <v>-</v>
      </c>
      <c r="K842" s="23" t="str">
        <f t="shared" si="38"/>
        <v>-</v>
      </c>
    </row>
    <row r="843" spans="1:11" hidden="1" x14ac:dyDescent="0.25">
      <c r="A843" s="9" t="str">
        <f t="shared" si="36"/>
        <v/>
      </c>
      <c r="B843" s="9" t="str">
        <f t="shared" si="37"/>
        <v/>
      </c>
      <c r="I843" s="23" t="str">
        <f>IFERROR(VLOOKUP(A843,'INDICADORES CUBO AGIR'!$I$2:$L$23,4,0),"NÃO")</f>
        <v>NÃO</v>
      </c>
      <c r="J843" s="9" t="str">
        <f>IFERROR(VLOOKUP(B843,'Valores Boletim'!$A$2:$G$7668,7,0),"-")</f>
        <v>-</v>
      </c>
      <c r="K843" s="23" t="str">
        <f t="shared" si="38"/>
        <v>-</v>
      </c>
    </row>
    <row r="844" spans="1:11" hidden="1" x14ac:dyDescent="0.25">
      <c r="A844" t="str">
        <f t="shared" si="36"/>
        <v/>
      </c>
      <c r="B844" s="9" t="str">
        <f t="shared" si="37"/>
        <v/>
      </c>
      <c r="I844" s="7" t="str">
        <f>IFERROR(VLOOKUP(A844,'INDICADORES CUBO AGIR'!$I$2:$L$23,4,0),"NÃO")</f>
        <v>NÃO</v>
      </c>
      <c r="J844" t="str">
        <f>IFERROR(VLOOKUP(B844,'Valores Boletim'!$A$2:$G$7668,7,0),"-")</f>
        <v>-</v>
      </c>
      <c r="K844" s="7" t="str">
        <f t="shared" si="38"/>
        <v>-</v>
      </c>
    </row>
    <row r="845" spans="1:11" hidden="1" x14ac:dyDescent="0.25">
      <c r="A845" t="str">
        <f t="shared" ref="A845:A871" si="39">CONCATENATE(D845,E845)</f>
        <v/>
      </c>
      <c r="B845" s="9" t="str">
        <f t="shared" ref="B845:B871" si="40">CONCATENATE(D845,E845,IF(F845="NA","SISTEMA SEBRAE",F845))</f>
        <v/>
      </c>
      <c r="I845" s="7" t="str">
        <f>IFERROR(VLOOKUP(A845,'INDICADORES CUBO AGIR'!$I$2:$L$23,4,0),"NÃO")</f>
        <v>NÃO</v>
      </c>
      <c r="J845" t="str">
        <f>IFERROR(VLOOKUP(B845,'Valores Boletim'!$A$2:$G$7668,7,0),"-")</f>
        <v>-</v>
      </c>
      <c r="K845" s="7" t="str">
        <f t="shared" ref="K845:K871" si="41">IF(I845="SIM",IF(J845=H845,"IGUAL","DIFERENTE"),"-")</f>
        <v>-</v>
      </c>
    </row>
    <row r="846" spans="1:11" hidden="1" x14ac:dyDescent="0.25">
      <c r="A846" t="str">
        <f t="shared" si="39"/>
        <v/>
      </c>
      <c r="B846" s="9" t="str">
        <f t="shared" si="40"/>
        <v/>
      </c>
      <c r="I846" s="7" t="str">
        <f>IFERROR(VLOOKUP(A846,'INDICADORES CUBO AGIR'!$I$2:$L$23,4,0),"NÃO")</f>
        <v>NÃO</v>
      </c>
      <c r="J846" t="str">
        <f>IFERROR(VLOOKUP(B846,'Valores Boletim'!$A$2:$G$7668,7,0),"-")</f>
        <v>-</v>
      </c>
      <c r="K846" s="7" t="str">
        <f t="shared" si="41"/>
        <v>-</v>
      </c>
    </row>
    <row r="847" spans="1:11" hidden="1" x14ac:dyDescent="0.25">
      <c r="A847" t="str">
        <f t="shared" si="39"/>
        <v/>
      </c>
      <c r="B847" s="9" t="str">
        <f t="shared" si="40"/>
        <v/>
      </c>
      <c r="I847" s="7" t="str">
        <f>IFERROR(VLOOKUP(A847,'INDICADORES CUBO AGIR'!$I$2:$L$23,4,0),"NÃO")</f>
        <v>NÃO</v>
      </c>
      <c r="J847" t="str">
        <f>IFERROR(VLOOKUP(B847,'Valores Boletim'!$A$2:$G$7668,7,0),"-")</f>
        <v>-</v>
      </c>
      <c r="K847" s="7" t="str">
        <f t="shared" si="41"/>
        <v>-</v>
      </c>
    </row>
    <row r="848" spans="1:11" hidden="1" x14ac:dyDescent="0.25">
      <c r="A848" t="str">
        <f t="shared" si="39"/>
        <v/>
      </c>
      <c r="B848" s="9" t="str">
        <f t="shared" si="40"/>
        <v/>
      </c>
      <c r="I848" s="7" t="str">
        <f>IFERROR(VLOOKUP(A848,'INDICADORES CUBO AGIR'!$I$2:$L$23,4,0),"NÃO")</f>
        <v>NÃO</v>
      </c>
      <c r="J848" t="str">
        <f>IFERROR(VLOOKUP(B848,'Valores Boletim'!$A$2:$G$7668,7,0),"-")</f>
        <v>-</v>
      </c>
      <c r="K848" s="7" t="str">
        <f t="shared" si="41"/>
        <v>-</v>
      </c>
    </row>
    <row r="849" spans="1:11" hidden="1" x14ac:dyDescent="0.25">
      <c r="A849" t="str">
        <f t="shared" si="39"/>
        <v/>
      </c>
      <c r="B849" s="9" t="str">
        <f t="shared" si="40"/>
        <v/>
      </c>
      <c r="I849" s="7" t="str">
        <f>IFERROR(VLOOKUP(A849,'INDICADORES CUBO AGIR'!$I$2:$L$23,4,0),"NÃO")</f>
        <v>NÃO</v>
      </c>
      <c r="J849" t="str">
        <f>IFERROR(VLOOKUP(B849,'Valores Boletim'!$A$2:$G$7668,7,0),"-")</f>
        <v>-</v>
      </c>
      <c r="K849" s="7" t="str">
        <f t="shared" si="41"/>
        <v>-</v>
      </c>
    </row>
    <row r="850" spans="1:11" hidden="1" x14ac:dyDescent="0.25">
      <c r="A850" t="str">
        <f t="shared" si="39"/>
        <v/>
      </c>
      <c r="B850" s="9" t="str">
        <f t="shared" si="40"/>
        <v/>
      </c>
      <c r="I850" s="7" t="str">
        <f>IFERROR(VLOOKUP(A850,'INDICADORES CUBO AGIR'!$I$2:$L$23,4,0),"NÃO")</f>
        <v>NÃO</v>
      </c>
      <c r="J850" t="str">
        <f>IFERROR(VLOOKUP(B850,'Valores Boletim'!$A$2:$G$7668,7,0),"-")</f>
        <v>-</v>
      </c>
      <c r="K850" s="7" t="str">
        <f t="shared" si="41"/>
        <v>-</v>
      </c>
    </row>
    <row r="851" spans="1:11" hidden="1" x14ac:dyDescent="0.25">
      <c r="A851" t="str">
        <f t="shared" si="39"/>
        <v/>
      </c>
      <c r="B851" s="9" t="str">
        <f t="shared" si="40"/>
        <v/>
      </c>
      <c r="I851" s="7" t="str">
        <f>IFERROR(VLOOKUP(A851,'INDICADORES CUBO AGIR'!$I$2:$L$23,4,0),"NÃO")</f>
        <v>NÃO</v>
      </c>
      <c r="J851" t="str">
        <f>IFERROR(VLOOKUP(B851,'Valores Boletim'!$A$2:$G$7668,7,0),"-")</f>
        <v>-</v>
      </c>
      <c r="K851" s="7" t="str">
        <f t="shared" si="41"/>
        <v>-</v>
      </c>
    </row>
    <row r="852" spans="1:11" hidden="1" x14ac:dyDescent="0.25">
      <c r="A852" t="str">
        <f t="shared" si="39"/>
        <v/>
      </c>
      <c r="B852" s="9" t="str">
        <f t="shared" si="40"/>
        <v/>
      </c>
      <c r="I852" s="7" t="str">
        <f>IFERROR(VLOOKUP(A852,'INDICADORES CUBO AGIR'!$I$2:$L$23,4,0),"NÃO")</f>
        <v>NÃO</v>
      </c>
      <c r="J852" t="str">
        <f>IFERROR(VLOOKUP(B852,'Valores Boletim'!$A$2:$G$7668,7,0),"-")</f>
        <v>-</v>
      </c>
      <c r="K852" s="7" t="str">
        <f t="shared" si="41"/>
        <v>-</v>
      </c>
    </row>
    <row r="853" spans="1:11" hidden="1" x14ac:dyDescent="0.25">
      <c r="A853" t="str">
        <f t="shared" si="39"/>
        <v/>
      </c>
      <c r="B853" s="9" t="str">
        <f t="shared" si="40"/>
        <v/>
      </c>
      <c r="I853" s="7" t="str">
        <f>IFERROR(VLOOKUP(A853,'INDICADORES CUBO AGIR'!$I$2:$L$23,4,0),"NÃO")</f>
        <v>NÃO</v>
      </c>
      <c r="J853" t="str">
        <f>IFERROR(VLOOKUP(B853,'Valores Boletim'!$A$2:$G$7668,7,0),"-")</f>
        <v>-</v>
      </c>
      <c r="K853" s="7" t="str">
        <f t="shared" si="41"/>
        <v>-</v>
      </c>
    </row>
    <row r="854" spans="1:11" hidden="1" x14ac:dyDescent="0.25">
      <c r="A854" t="str">
        <f t="shared" si="39"/>
        <v/>
      </c>
      <c r="B854" s="9" t="str">
        <f t="shared" si="40"/>
        <v/>
      </c>
      <c r="I854" s="7" t="str">
        <f>IFERROR(VLOOKUP(A854,'INDICADORES CUBO AGIR'!$I$2:$L$23,4,0),"NÃO")</f>
        <v>NÃO</v>
      </c>
      <c r="J854" t="str">
        <f>IFERROR(VLOOKUP(B854,'Valores Boletim'!$A$2:$G$7668,7,0),"-")</f>
        <v>-</v>
      </c>
      <c r="K854" s="7" t="str">
        <f t="shared" si="41"/>
        <v>-</v>
      </c>
    </row>
    <row r="855" spans="1:11" hidden="1" x14ac:dyDescent="0.25">
      <c r="A855" t="str">
        <f t="shared" si="39"/>
        <v/>
      </c>
      <c r="B855" s="9" t="str">
        <f t="shared" si="40"/>
        <v/>
      </c>
      <c r="I855" s="7" t="str">
        <f>IFERROR(VLOOKUP(A855,'INDICADORES CUBO AGIR'!$I$2:$L$23,4,0),"NÃO")</f>
        <v>NÃO</v>
      </c>
      <c r="J855" t="str">
        <f>IFERROR(VLOOKUP(B855,'Valores Boletim'!$A$2:$G$7668,7,0),"-")</f>
        <v>-</v>
      </c>
      <c r="K855" s="7" t="str">
        <f t="shared" si="41"/>
        <v>-</v>
      </c>
    </row>
    <row r="856" spans="1:11" hidden="1" x14ac:dyDescent="0.25">
      <c r="A856" t="str">
        <f t="shared" si="39"/>
        <v/>
      </c>
      <c r="B856" s="9" t="str">
        <f t="shared" si="40"/>
        <v/>
      </c>
      <c r="I856" s="7" t="str">
        <f>IFERROR(VLOOKUP(A856,'INDICADORES CUBO AGIR'!$I$2:$L$23,4,0),"NÃO")</f>
        <v>NÃO</v>
      </c>
      <c r="J856" t="str">
        <f>IFERROR(VLOOKUP(B856,'Valores Boletim'!$A$2:$G$7668,7,0),"-")</f>
        <v>-</v>
      </c>
      <c r="K856" s="7" t="str">
        <f t="shared" si="41"/>
        <v>-</v>
      </c>
    </row>
    <row r="857" spans="1:11" hidden="1" x14ac:dyDescent="0.25">
      <c r="A857" t="str">
        <f t="shared" si="39"/>
        <v/>
      </c>
      <c r="B857" s="9" t="str">
        <f t="shared" si="40"/>
        <v/>
      </c>
      <c r="I857" s="7" t="str">
        <f>IFERROR(VLOOKUP(A857,'INDICADORES CUBO AGIR'!$I$2:$L$23,4,0),"NÃO")</f>
        <v>NÃO</v>
      </c>
      <c r="J857" t="str">
        <f>IFERROR(VLOOKUP(B857,'Valores Boletim'!$A$2:$G$7668,7,0),"-")</f>
        <v>-</v>
      </c>
      <c r="K857" s="7" t="str">
        <f t="shared" si="41"/>
        <v>-</v>
      </c>
    </row>
    <row r="858" spans="1:11" hidden="1" x14ac:dyDescent="0.25">
      <c r="A858" t="str">
        <f t="shared" si="39"/>
        <v/>
      </c>
      <c r="B858" s="9" t="str">
        <f t="shared" si="40"/>
        <v/>
      </c>
      <c r="I858" s="7" t="str">
        <f>IFERROR(VLOOKUP(A858,'INDICADORES CUBO AGIR'!$I$2:$L$23,4,0),"NÃO")</f>
        <v>NÃO</v>
      </c>
      <c r="J858" t="str">
        <f>IFERROR(VLOOKUP(B858,'Valores Boletim'!$A$2:$G$7668,7,0),"-")</f>
        <v>-</v>
      </c>
      <c r="K858" s="7" t="str">
        <f t="shared" si="41"/>
        <v>-</v>
      </c>
    </row>
    <row r="859" spans="1:11" hidden="1" x14ac:dyDescent="0.25">
      <c r="A859" t="str">
        <f t="shared" si="39"/>
        <v/>
      </c>
      <c r="B859" s="9" t="str">
        <f t="shared" si="40"/>
        <v/>
      </c>
      <c r="I859" s="7" t="str">
        <f>IFERROR(VLOOKUP(A859,'INDICADORES CUBO AGIR'!$I$2:$L$23,4,0),"NÃO")</f>
        <v>NÃO</v>
      </c>
      <c r="J859" t="str">
        <f>IFERROR(VLOOKUP(B859,'Valores Boletim'!$A$2:$G$7668,7,0),"-")</f>
        <v>-</v>
      </c>
      <c r="K859" s="7" t="str">
        <f t="shared" si="41"/>
        <v>-</v>
      </c>
    </row>
    <row r="860" spans="1:11" hidden="1" x14ac:dyDescent="0.25">
      <c r="A860" t="str">
        <f t="shared" si="39"/>
        <v/>
      </c>
      <c r="B860" s="9" t="str">
        <f t="shared" si="40"/>
        <v/>
      </c>
      <c r="I860" s="7" t="str">
        <f>IFERROR(VLOOKUP(A860,'INDICADORES CUBO AGIR'!$I$2:$L$23,4,0),"NÃO")</f>
        <v>NÃO</v>
      </c>
      <c r="J860" t="str">
        <f>IFERROR(VLOOKUP(B860,'Valores Boletim'!$A$2:$G$7668,7,0),"-")</f>
        <v>-</v>
      </c>
      <c r="K860" s="7" t="str">
        <f t="shared" si="41"/>
        <v>-</v>
      </c>
    </row>
    <row r="861" spans="1:11" hidden="1" x14ac:dyDescent="0.25">
      <c r="A861" t="str">
        <f t="shared" si="39"/>
        <v/>
      </c>
      <c r="B861" s="9" t="str">
        <f t="shared" si="40"/>
        <v/>
      </c>
      <c r="I861" s="7" t="str">
        <f>IFERROR(VLOOKUP(A861,'INDICADORES CUBO AGIR'!$I$2:$L$23,4,0),"NÃO")</f>
        <v>NÃO</v>
      </c>
      <c r="J861" t="str">
        <f>IFERROR(VLOOKUP(B861,'Valores Boletim'!$A$2:$G$7668,7,0),"-")</f>
        <v>-</v>
      </c>
      <c r="K861" s="7" t="str">
        <f t="shared" si="41"/>
        <v>-</v>
      </c>
    </row>
    <row r="862" spans="1:11" hidden="1" x14ac:dyDescent="0.25">
      <c r="A862" t="str">
        <f t="shared" si="39"/>
        <v/>
      </c>
      <c r="B862" s="9" t="str">
        <f t="shared" si="40"/>
        <v/>
      </c>
      <c r="I862" s="7" t="str">
        <f>IFERROR(VLOOKUP(A862,'INDICADORES CUBO AGIR'!$I$2:$L$23,4,0),"NÃO")</f>
        <v>NÃO</v>
      </c>
      <c r="J862" t="str">
        <f>IFERROR(VLOOKUP(B862,'Valores Boletim'!$A$2:$G$7668,7,0),"-")</f>
        <v>-</v>
      </c>
      <c r="K862" s="7" t="str">
        <f t="shared" si="41"/>
        <v>-</v>
      </c>
    </row>
    <row r="863" spans="1:11" hidden="1" x14ac:dyDescent="0.25">
      <c r="A863" t="str">
        <f t="shared" si="39"/>
        <v/>
      </c>
      <c r="B863" s="9" t="str">
        <f t="shared" si="40"/>
        <v/>
      </c>
      <c r="I863" s="7" t="str">
        <f>IFERROR(VLOOKUP(A863,'INDICADORES CUBO AGIR'!$I$2:$L$23,4,0),"NÃO")</f>
        <v>NÃO</v>
      </c>
      <c r="J863" t="str">
        <f>IFERROR(VLOOKUP(B863,'Valores Boletim'!$A$2:$G$7668,7,0),"-")</f>
        <v>-</v>
      </c>
      <c r="K863" s="7" t="str">
        <f t="shared" si="41"/>
        <v>-</v>
      </c>
    </row>
    <row r="864" spans="1:11" hidden="1" x14ac:dyDescent="0.25">
      <c r="A864" t="str">
        <f t="shared" si="39"/>
        <v/>
      </c>
      <c r="B864" s="9" t="str">
        <f t="shared" si="40"/>
        <v/>
      </c>
      <c r="I864" s="7" t="str">
        <f>IFERROR(VLOOKUP(A864,'INDICADORES CUBO AGIR'!$I$2:$L$23,4,0),"NÃO")</f>
        <v>NÃO</v>
      </c>
      <c r="J864" t="str">
        <f>IFERROR(VLOOKUP(B864,'Valores Boletim'!$A$2:$G$7668,7,0),"-")</f>
        <v>-</v>
      </c>
      <c r="K864" s="7" t="str">
        <f t="shared" si="41"/>
        <v>-</v>
      </c>
    </row>
    <row r="865" spans="1:11" hidden="1" x14ac:dyDescent="0.25">
      <c r="A865" t="str">
        <f t="shared" si="39"/>
        <v/>
      </c>
      <c r="B865" s="9" t="str">
        <f t="shared" si="40"/>
        <v/>
      </c>
      <c r="I865" s="7" t="str">
        <f>IFERROR(VLOOKUP(A865,'INDICADORES CUBO AGIR'!$I$2:$L$23,4,0),"NÃO")</f>
        <v>NÃO</v>
      </c>
      <c r="J865" t="str">
        <f>IFERROR(VLOOKUP(B865,'Valores Boletim'!$A$2:$G$7668,7,0),"-")</f>
        <v>-</v>
      </c>
      <c r="K865" s="7" t="str">
        <f t="shared" si="41"/>
        <v>-</v>
      </c>
    </row>
    <row r="866" spans="1:11" hidden="1" x14ac:dyDescent="0.25">
      <c r="A866" t="str">
        <f t="shared" si="39"/>
        <v/>
      </c>
      <c r="B866" s="9" t="str">
        <f t="shared" si="40"/>
        <v/>
      </c>
      <c r="I866" s="7" t="str">
        <f>IFERROR(VLOOKUP(A866,'INDICADORES CUBO AGIR'!$I$2:$L$23,4,0),"NÃO")</f>
        <v>NÃO</v>
      </c>
      <c r="J866" t="str">
        <f>IFERROR(VLOOKUP(B866,'Valores Boletim'!$A$2:$G$7668,7,0),"-")</f>
        <v>-</v>
      </c>
      <c r="K866" s="7" t="str">
        <f t="shared" si="41"/>
        <v>-</v>
      </c>
    </row>
    <row r="867" spans="1:11" hidden="1" x14ac:dyDescent="0.25">
      <c r="A867" t="str">
        <f t="shared" si="39"/>
        <v/>
      </c>
      <c r="B867" s="9" t="str">
        <f t="shared" si="40"/>
        <v/>
      </c>
      <c r="I867" s="7" t="str">
        <f>IFERROR(VLOOKUP(A867,'INDICADORES CUBO AGIR'!$I$2:$L$23,4,0),"NÃO")</f>
        <v>NÃO</v>
      </c>
      <c r="J867" t="str">
        <f>IFERROR(VLOOKUP(B867,'Valores Boletim'!$A$2:$G$7668,7,0),"-")</f>
        <v>-</v>
      </c>
      <c r="K867" s="7" t="str">
        <f t="shared" si="41"/>
        <v>-</v>
      </c>
    </row>
    <row r="868" spans="1:11" hidden="1" x14ac:dyDescent="0.25">
      <c r="A868" t="str">
        <f t="shared" si="39"/>
        <v/>
      </c>
      <c r="B868" s="9" t="str">
        <f t="shared" si="40"/>
        <v/>
      </c>
      <c r="I868" s="7" t="str">
        <f>IFERROR(VLOOKUP(A868,'INDICADORES CUBO AGIR'!$I$2:$L$23,4,0),"NÃO")</f>
        <v>NÃO</v>
      </c>
      <c r="J868" t="str">
        <f>IFERROR(VLOOKUP(B868,'Valores Boletim'!$A$2:$G$7668,7,0),"-")</f>
        <v>-</v>
      </c>
      <c r="K868" s="7" t="str">
        <f t="shared" si="41"/>
        <v>-</v>
      </c>
    </row>
    <row r="869" spans="1:11" hidden="1" x14ac:dyDescent="0.25">
      <c r="A869" t="str">
        <f t="shared" si="39"/>
        <v/>
      </c>
      <c r="B869" s="9" t="str">
        <f t="shared" si="40"/>
        <v/>
      </c>
      <c r="I869" s="7" t="str">
        <f>IFERROR(VLOOKUP(A869,'INDICADORES CUBO AGIR'!$I$2:$L$23,4,0),"NÃO")</f>
        <v>NÃO</v>
      </c>
      <c r="J869" t="str">
        <f>IFERROR(VLOOKUP(B869,'Valores Boletim'!$A$2:$G$7668,7,0),"-")</f>
        <v>-</v>
      </c>
      <c r="K869" s="7" t="str">
        <f t="shared" si="41"/>
        <v>-</v>
      </c>
    </row>
    <row r="870" spans="1:11" hidden="1" x14ac:dyDescent="0.25">
      <c r="A870" t="str">
        <f t="shared" si="39"/>
        <v/>
      </c>
      <c r="B870" s="9" t="str">
        <f t="shared" si="40"/>
        <v/>
      </c>
      <c r="I870" s="7" t="str">
        <f>IFERROR(VLOOKUP(A870,'INDICADORES CUBO AGIR'!$I$2:$L$23,4,0),"NÃO")</f>
        <v>NÃO</v>
      </c>
      <c r="J870" t="str">
        <f>IFERROR(VLOOKUP(B870,'Valores Boletim'!$A$2:$G$7668,7,0),"-")</f>
        <v>-</v>
      </c>
      <c r="K870" s="7" t="str">
        <f t="shared" si="41"/>
        <v>-</v>
      </c>
    </row>
    <row r="871" spans="1:11" hidden="1" x14ac:dyDescent="0.25">
      <c r="A871" t="str">
        <f t="shared" si="39"/>
        <v/>
      </c>
      <c r="B871" s="9" t="str">
        <f t="shared" si="40"/>
        <v/>
      </c>
      <c r="I871" s="7" t="str">
        <f>IFERROR(VLOOKUP(A871,'INDICADORES CUBO AGIR'!$I$2:$L$23,4,0),"NÃO")</f>
        <v>NÃO</v>
      </c>
      <c r="J871" t="str">
        <f>IFERROR(VLOOKUP(B871,'Valores Boletim'!$A$2:$G$7668,7,0),"-")</f>
        <v>-</v>
      </c>
      <c r="K871" s="7" t="str">
        <f t="shared" si="41"/>
        <v>-</v>
      </c>
    </row>
    <row r="872" spans="1:11" hidden="1" x14ac:dyDescent="0.25"/>
    <row r="873" spans="1:11" hidden="1" x14ac:dyDescent="0.25"/>
    <row r="874" spans="1:11" hidden="1" x14ac:dyDescent="0.25"/>
    <row r="875" spans="1:11" hidden="1" x14ac:dyDescent="0.25"/>
    <row r="876" spans="1:11" hidden="1" x14ac:dyDescent="0.25"/>
    <row r="877" spans="1:11" hidden="1" x14ac:dyDescent="0.25"/>
    <row r="878" spans="1:11" hidden="1" x14ac:dyDescent="0.25"/>
    <row r="879" spans="1:11" hidden="1" x14ac:dyDescent="0.25"/>
    <row r="880" spans="1:11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</sheetData>
  <autoFilter ref="A11:K871" xr:uid="{E70DAFE1-6524-43C4-9D4D-7484789935A4}"/>
  <mergeCells count="1">
    <mergeCell ref="G2:K8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F00B-2003-4F86-8CF7-23417D7533B6}">
  <sheetPr>
    <tabColor theme="5"/>
  </sheetPr>
  <dimension ref="A1:I871"/>
  <sheetViews>
    <sheetView zoomScale="80" zoomScaleNormal="80" workbookViewId="0">
      <selection activeCell="M26" sqref="M26"/>
    </sheetView>
  </sheetViews>
  <sheetFormatPr defaultRowHeight="15" x14ac:dyDescent="0.25"/>
  <cols>
    <col min="3" max="3" width="29.85546875" customWidth="1"/>
    <col min="4" max="4" width="55.42578125" customWidth="1"/>
    <col min="5" max="5" width="62.5703125" customWidth="1"/>
    <col min="6" max="6" width="16.85546875" bestFit="1" customWidth="1"/>
    <col min="7" max="7" width="47.28515625" bestFit="1" customWidth="1"/>
    <col min="8" max="8" width="13.85546875" bestFit="1" customWidth="1"/>
    <col min="9" max="9" width="17.28515625" bestFit="1" customWidth="1"/>
  </cols>
  <sheetData>
    <row r="1" spans="1:9" ht="18.75" x14ac:dyDescent="0.3">
      <c r="C1" s="2" t="s">
        <v>48</v>
      </c>
    </row>
    <row r="3" spans="1:9" x14ac:dyDescent="0.25">
      <c r="C3" s="1" t="s">
        <v>0</v>
      </c>
      <c r="D3" t="s" vm="1">
        <v>2</v>
      </c>
    </row>
    <row r="4" spans="1:9" x14ac:dyDescent="0.25">
      <c r="C4" s="1" t="s">
        <v>1</v>
      </c>
      <c r="D4" t="s" vm="2">
        <v>3</v>
      </c>
    </row>
    <row r="5" spans="1:9" x14ac:dyDescent="0.25">
      <c r="C5" s="1" t="s">
        <v>4</v>
      </c>
      <c r="D5" t="s" vm="3">
        <v>728</v>
      </c>
    </row>
    <row r="6" spans="1:9" x14ac:dyDescent="0.25">
      <c r="C6" s="1" t="s">
        <v>5</v>
      </c>
      <c r="D6" t="s" vm="4">
        <v>6</v>
      </c>
    </row>
    <row r="7" spans="1:9" x14ac:dyDescent="0.25">
      <c r="C7" s="1" t="s">
        <v>7</v>
      </c>
      <c r="D7" t="s" vm="5">
        <v>9</v>
      </c>
    </row>
    <row r="8" spans="1:9" x14ac:dyDescent="0.25">
      <c r="C8" s="1" t="s">
        <v>8</v>
      </c>
      <c r="D8" t="s" vm="6">
        <v>10</v>
      </c>
    </row>
    <row r="10" spans="1:9" x14ac:dyDescent="0.25">
      <c r="H10" s="1" t="s">
        <v>44</v>
      </c>
    </row>
    <row r="11" spans="1:9" x14ac:dyDescent="0.25">
      <c r="A11" t="s">
        <v>509</v>
      </c>
      <c r="B11" t="s">
        <v>469</v>
      </c>
      <c r="C11" s="1" t="s">
        <v>405</v>
      </c>
      <c r="D11" s="1" t="s">
        <v>45</v>
      </c>
      <c r="E11" s="1" t="s">
        <v>46</v>
      </c>
      <c r="F11" s="1" t="s">
        <v>47</v>
      </c>
      <c r="G11" s="1" t="s">
        <v>511</v>
      </c>
      <c r="H11" t="s">
        <v>12</v>
      </c>
      <c r="I11" t="s">
        <v>13</v>
      </c>
    </row>
    <row r="12" spans="1:9" x14ac:dyDescent="0.25">
      <c r="A12" s="9" t="str">
        <f>CONCATENATE(D12,E12)</f>
        <v>AC000627ATPSGestão Estratégica de Pessoas</v>
      </c>
      <c r="B12" s="9" t="str">
        <f>CONCATENATE(D12,E12,F12)</f>
        <v>AC000627ATPSGestão Estratégica de PessoasPG_Diagnóstico de Maturidade dos processos de gestão de pessoas - pontos - Obter</v>
      </c>
      <c r="C12" t="s">
        <v>406</v>
      </c>
      <c r="D12" s="9" t="s">
        <v>79</v>
      </c>
      <c r="E12" s="9" t="s">
        <v>470</v>
      </c>
      <c r="F12" s="9" t="s">
        <v>67</v>
      </c>
      <c r="G12" s="25" t="s">
        <v>512</v>
      </c>
      <c r="H12" s="28">
        <v>4.3</v>
      </c>
      <c r="I12" s="28">
        <v>3.61</v>
      </c>
    </row>
    <row r="13" spans="1:9" x14ac:dyDescent="0.25">
      <c r="A13" s="9" t="str">
        <f t="shared" ref="A13:A76" si="0">CONCATENATE(D13,E13)</f>
        <v>AC000627ATPSGestão Estratégica de Pessoas</v>
      </c>
      <c r="B13" s="9" t="str">
        <f t="shared" ref="B13:B76" si="1">CONCATENATE(D13,E13,F13)</f>
        <v>AC000627ATPSGestão Estratégica de PessoasPG_Favorabilidade do clima organizacional - % - Obter</v>
      </c>
      <c r="C13" t="s">
        <v>406</v>
      </c>
      <c r="D13" s="9" t="s">
        <v>79</v>
      </c>
      <c r="E13" s="9" t="s">
        <v>470</v>
      </c>
      <c r="F13" s="9" t="s">
        <v>80</v>
      </c>
      <c r="G13" s="25" t="s">
        <v>512</v>
      </c>
      <c r="H13" s="28">
        <v>71</v>
      </c>
      <c r="I13" s="28">
        <v>53.19</v>
      </c>
    </row>
    <row r="14" spans="1:9" x14ac:dyDescent="0.25">
      <c r="A14" s="9" t="str">
        <f t="shared" si="0"/>
        <v>AC000627ATPSGestão Estratégica de Pessoas</v>
      </c>
      <c r="B14" s="9" t="str">
        <f t="shared" si="1"/>
        <v>AC000627ATPSGestão Estratégica de PessoasPG_Grau de implementação do SGP 9.0 no Sistema Sebrae - % - Obter</v>
      </c>
      <c r="C14" t="s">
        <v>406</v>
      </c>
      <c r="D14" s="9" t="s">
        <v>79</v>
      </c>
      <c r="E14" s="9" t="s">
        <v>470</v>
      </c>
      <c r="F14" s="9" t="s">
        <v>68</v>
      </c>
      <c r="G14" s="25" t="s">
        <v>512</v>
      </c>
      <c r="H14" s="28">
        <v>100</v>
      </c>
      <c r="I14" s="28">
        <v>0</v>
      </c>
    </row>
    <row r="15" spans="1:9" x14ac:dyDescent="0.25">
      <c r="A15" s="9" t="str">
        <f t="shared" si="0"/>
        <v>AC000629ATPSCliente em Foco</v>
      </c>
      <c r="B15" s="9" t="str">
        <f t="shared" si="1"/>
        <v>AC000629ATPSCliente em FocoPG_Atendimento por cliente - Número - Obter</v>
      </c>
      <c r="C15" t="s">
        <v>406</v>
      </c>
      <c r="D15" s="9" t="s">
        <v>81</v>
      </c>
      <c r="E15" s="9" t="s">
        <v>471</v>
      </c>
      <c r="F15" s="9" t="s">
        <v>18</v>
      </c>
      <c r="G15" s="25" t="s">
        <v>513</v>
      </c>
      <c r="H15" s="28">
        <v>2</v>
      </c>
      <c r="I15" s="28">
        <v>2.36</v>
      </c>
    </row>
    <row r="16" spans="1:9" x14ac:dyDescent="0.25">
      <c r="A16" s="9" t="str">
        <f t="shared" si="0"/>
        <v>AC000629ATPSCliente em Foco</v>
      </c>
      <c r="B16" s="9" t="str">
        <f t="shared" si="1"/>
        <v>AC000629ATPSCliente em FocoPG_Clientes atendidos por serviços digitais - Número - Obter</v>
      </c>
      <c r="C16" t="s">
        <v>406</v>
      </c>
      <c r="D16" s="9" t="s">
        <v>81</v>
      </c>
      <c r="E16" s="9" t="s">
        <v>471</v>
      </c>
      <c r="F16" s="9" t="s">
        <v>19</v>
      </c>
      <c r="G16" s="25" t="s">
        <v>513</v>
      </c>
      <c r="H16" s="28">
        <v>14000</v>
      </c>
      <c r="I16" s="28">
        <v>15860</v>
      </c>
    </row>
    <row r="17" spans="1:9" x14ac:dyDescent="0.25">
      <c r="A17" s="9" t="str">
        <f t="shared" si="0"/>
        <v>AC000629ATPSCliente em Foco</v>
      </c>
      <c r="B17" s="9" t="str">
        <f t="shared" si="1"/>
        <v>AC000629ATPSCliente em FocoPG_Cobertura do Atendimento (microempresas e empresas de pequeno porte) - % - Obter</v>
      </c>
      <c r="C17" t="s">
        <v>406</v>
      </c>
      <c r="D17" s="9" t="s">
        <v>81</v>
      </c>
      <c r="E17" s="9" t="s">
        <v>471</v>
      </c>
      <c r="F17" s="9" t="s">
        <v>20</v>
      </c>
      <c r="G17" s="25" t="s">
        <v>513</v>
      </c>
      <c r="H17" s="28">
        <v>28</v>
      </c>
      <c r="I17" s="28">
        <v>27.69</v>
      </c>
    </row>
    <row r="18" spans="1:9" x14ac:dyDescent="0.25">
      <c r="A18" s="9" t="str">
        <f t="shared" si="0"/>
        <v>AC000629ATPSCliente em Foco</v>
      </c>
      <c r="B18" s="9" t="str">
        <f t="shared" si="1"/>
        <v>AC000629ATPSCliente em FocoPG_Pequenos Negócios Atendidos - Número - Obter</v>
      </c>
      <c r="C18" t="s">
        <v>406</v>
      </c>
      <c r="D18" s="9" t="s">
        <v>81</v>
      </c>
      <c r="E18" s="9" t="s">
        <v>471</v>
      </c>
      <c r="F18" s="9" t="s">
        <v>21</v>
      </c>
      <c r="G18" s="25" t="s">
        <v>513</v>
      </c>
      <c r="H18" s="28">
        <v>12800</v>
      </c>
      <c r="I18" s="28">
        <v>14540</v>
      </c>
    </row>
    <row r="19" spans="1:9" x14ac:dyDescent="0.25">
      <c r="A19" s="9" t="str">
        <f t="shared" si="0"/>
        <v>AC000629ATPSCliente em Foco</v>
      </c>
      <c r="B19" s="9" t="str">
        <f t="shared" si="1"/>
        <v>AC000629ATPSCliente em FocoPG_Recomendação (NPS) - pontos - Obter</v>
      </c>
      <c r="C19" t="s">
        <v>406</v>
      </c>
      <c r="D19" s="9" t="s">
        <v>81</v>
      </c>
      <c r="E19" s="9" t="s">
        <v>471</v>
      </c>
      <c r="F19" s="9" t="s">
        <v>22</v>
      </c>
      <c r="G19" s="25" t="s">
        <v>513</v>
      </c>
      <c r="H19" s="28">
        <v>85</v>
      </c>
      <c r="I19" s="28">
        <v>85.99</v>
      </c>
    </row>
    <row r="20" spans="1:9" x14ac:dyDescent="0.25">
      <c r="A20" s="9" t="str">
        <f t="shared" si="0"/>
        <v>AC000672ATPSBrasil + Inovador</v>
      </c>
      <c r="B20" s="9" t="str">
        <f t="shared" si="1"/>
        <v>AC000672ATPSBrasil + InovadorPG_Inovação e Modernização - % - Obter</v>
      </c>
      <c r="C20" t="s">
        <v>406</v>
      </c>
      <c r="D20" s="9" t="s">
        <v>82</v>
      </c>
      <c r="E20" s="9" t="s">
        <v>472</v>
      </c>
      <c r="F20" s="9" t="s">
        <v>23</v>
      </c>
      <c r="G20" s="25" t="s">
        <v>514</v>
      </c>
      <c r="H20" s="28">
        <v>70</v>
      </c>
      <c r="I20" s="28">
        <v>0</v>
      </c>
    </row>
    <row r="21" spans="1:9" x14ac:dyDescent="0.25">
      <c r="A21" s="9" t="str">
        <f t="shared" si="0"/>
        <v>AC000672ATPSBrasil + Inovador</v>
      </c>
      <c r="B21" s="9" t="str">
        <f t="shared" si="1"/>
        <v>AC000672ATPSBrasil + InovadorPG_Municípios com ecossistemas de inovação mapeados - Número - Obter</v>
      </c>
      <c r="C21" t="s">
        <v>406</v>
      </c>
      <c r="D21" s="9" t="s">
        <v>82</v>
      </c>
      <c r="E21" s="9" t="s">
        <v>472</v>
      </c>
      <c r="F21" s="9" t="s">
        <v>24</v>
      </c>
      <c r="G21" s="25" t="s">
        <v>514</v>
      </c>
      <c r="H21" s="28">
        <v>1</v>
      </c>
      <c r="I21" s="28">
        <v>1</v>
      </c>
    </row>
    <row r="22" spans="1:9" x14ac:dyDescent="0.25">
      <c r="A22" s="9" t="str">
        <f t="shared" si="0"/>
        <v>AC000672ATPSBrasil + Inovador</v>
      </c>
      <c r="B22" s="9" t="str">
        <f t="shared" si="1"/>
        <v>AC000672ATPSBrasil + InovadorPG_Pequenos Negócios atendidos com solução de Inovação - Número - Obter</v>
      </c>
      <c r="C22" t="s">
        <v>406</v>
      </c>
      <c r="D22" s="9" t="s">
        <v>82</v>
      </c>
      <c r="E22" s="9" t="s">
        <v>472</v>
      </c>
      <c r="F22" s="9" t="s">
        <v>25</v>
      </c>
      <c r="G22" s="25" t="s">
        <v>514</v>
      </c>
      <c r="H22" s="28">
        <v>2000</v>
      </c>
      <c r="I22" s="28">
        <v>2697</v>
      </c>
    </row>
    <row r="23" spans="1:9" x14ac:dyDescent="0.25">
      <c r="A23" s="9" t="str">
        <f t="shared" si="0"/>
        <v>AC000673ATPSAmbiente de Negócios</v>
      </c>
      <c r="B23" s="9" t="str">
        <f t="shared" si="1"/>
        <v>AC000673ATPSAmbiente de NegóciosPG_Município com presença continuada de técnico residente do Sebrae na microrregião. - Número - Obter</v>
      </c>
      <c r="C23" t="s">
        <v>406</v>
      </c>
      <c r="D23" s="9" t="s">
        <v>83</v>
      </c>
      <c r="E23" s="9" t="s">
        <v>473</v>
      </c>
      <c r="F23" s="9" t="s">
        <v>14</v>
      </c>
      <c r="G23" s="25" t="s">
        <v>515</v>
      </c>
      <c r="H23" s="28">
        <v>10</v>
      </c>
      <c r="I23" s="28">
        <v>12</v>
      </c>
    </row>
    <row r="24" spans="1:9" x14ac:dyDescent="0.25">
      <c r="A24" s="9" t="str">
        <f t="shared" si="0"/>
        <v>AC000673ATPSAmbiente de Negócios</v>
      </c>
      <c r="B24" s="9" t="str">
        <f t="shared" si="1"/>
        <v>AC000673ATPSAmbiente de NegóciosPG_Municípios com conjunto de políticas públicas para melhoria do ambiente de negócios implementado - Número - Obter</v>
      </c>
      <c r="C24" t="s">
        <v>406</v>
      </c>
      <c r="D24" s="9" t="s">
        <v>83</v>
      </c>
      <c r="E24" s="9" t="s">
        <v>473</v>
      </c>
      <c r="F24" s="9" t="s">
        <v>15</v>
      </c>
      <c r="G24" s="25" t="s">
        <v>515</v>
      </c>
      <c r="H24" s="28">
        <v>7</v>
      </c>
      <c r="I24" s="28">
        <v>8</v>
      </c>
    </row>
    <row r="25" spans="1:9" x14ac:dyDescent="0.25">
      <c r="A25" s="9" t="str">
        <f t="shared" si="0"/>
        <v>AC000673ATPSAmbiente de Negócios</v>
      </c>
      <c r="B25" s="9" t="str">
        <f t="shared" si="1"/>
        <v>AC000673ATPSAmbiente de NegóciosPG_Municípios com projetos de mobilização e articulação de lideranças implementados - Número - Obter</v>
      </c>
      <c r="C25" t="s">
        <v>406</v>
      </c>
      <c r="D25" s="9" t="s">
        <v>83</v>
      </c>
      <c r="E25" s="9" t="s">
        <v>473</v>
      </c>
      <c r="F25" s="9" t="s">
        <v>16</v>
      </c>
      <c r="G25" s="25" t="s">
        <v>515</v>
      </c>
      <c r="H25" s="28">
        <v>11</v>
      </c>
      <c r="I25" s="28">
        <v>12</v>
      </c>
    </row>
    <row r="26" spans="1:9" x14ac:dyDescent="0.25">
      <c r="A26" s="9" t="str">
        <f t="shared" si="0"/>
        <v>AC000673ATPSAmbiente de Negócios</v>
      </c>
      <c r="B26" s="9" t="str">
        <f t="shared" si="1"/>
        <v>AC000673ATPSAmbiente de NegóciosPG_Tempo de abertura de empresas - horas - Obter</v>
      </c>
      <c r="C26" t="s">
        <v>406</v>
      </c>
      <c r="D26" s="9" t="s">
        <v>83</v>
      </c>
      <c r="E26" s="9" t="s">
        <v>473</v>
      </c>
      <c r="F26" s="9" t="s">
        <v>17</v>
      </c>
      <c r="G26" s="25" t="s">
        <v>515</v>
      </c>
      <c r="H26" s="28">
        <v>48</v>
      </c>
      <c r="I26" s="28">
        <v>33</v>
      </c>
    </row>
    <row r="27" spans="1:9" x14ac:dyDescent="0.25">
      <c r="A27" s="9" t="str">
        <f t="shared" si="0"/>
        <v>AC000677ATPSPortfólio em Rede</v>
      </c>
      <c r="B27" s="9" t="str">
        <f t="shared" si="1"/>
        <v>AC000677ATPSPortfólio em RedePG_Aplicabilidade - Pontos (0 a 10) - Obter</v>
      </c>
      <c r="C27" t="s">
        <v>406</v>
      </c>
      <c r="D27" s="9" t="s">
        <v>84</v>
      </c>
      <c r="E27" s="9" t="s">
        <v>474</v>
      </c>
      <c r="F27" s="9" t="s">
        <v>57</v>
      </c>
      <c r="G27" s="25" t="s">
        <v>516</v>
      </c>
      <c r="H27" s="28">
        <v>7</v>
      </c>
      <c r="I27" s="28">
        <v>0</v>
      </c>
    </row>
    <row r="28" spans="1:9" x14ac:dyDescent="0.25">
      <c r="A28" s="9" t="str">
        <f t="shared" si="0"/>
        <v>AC000677ATPSPortfólio em Rede</v>
      </c>
      <c r="B28" s="9" t="str">
        <f t="shared" si="1"/>
        <v>AC000677ATPSPortfólio em RedePG_Efetividade - Pontos (0 a 10) - Obter</v>
      </c>
      <c r="C28" t="s">
        <v>406</v>
      </c>
      <c r="D28" s="9" t="s">
        <v>84</v>
      </c>
      <c r="E28" s="9" t="s">
        <v>474</v>
      </c>
      <c r="F28" s="9" t="s">
        <v>58</v>
      </c>
      <c r="G28" s="25" t="s">
        <v>516</v>
      </c>
      <c r="H28" s="28">
        <v>7</v>
      </c>
      <c r="I28" s="28">
        <v>0</v>
      </c>
    </row>
    <row r="29" spans="1:9" x14ac:dyDescent="0.25">
      <c r="A29" s="9" t="str">
        <f t="shared" si="0"/>
        <v>AC000677ATPSPortfólio em Rede</v>
      </c>
      <c r="B29" s="9" t="str">
        <f t="shared" si="1"/>
        <v>AC000677ATPSPortfólio em RedePG_NPS (Net Promoter Score) de Produto ou Serviço - pontos - Obter</v>
      </c>
      <c r="C29" t="s">
        <v>406</v>
      </c>
      <c r="D29" s="9" t="s">
        <v>84</v>
      </c>
      <c r="E29" s="9" t="s">
        <v>474</v>
      </c>
      <c r="F29" s="9" t="s">
        <v>59</v>
      </c>
      <c r="G29" s="25" t="s">
        <v>516</v>
      </c>
      <c r="H29" s="28">
        <v>80</v>
      </c>
      <c r="I29" s="28">
        <v>0</v>
      </c>
    </row>
    <row r="30" spans="1:9" x14ac:dyDescent="0.25">
      <c r="A30" s="9" t="str">
        <f t="shared" si="0"/>
        <v>AC000689ATPSGestão da Marca Sebrae</v>
      </c>
      <c r="B30" s="9" t="str">
        <f t="shared" si="1"/>
        <v>AC000689ATPSGestão da Marca SebraePG_Imagem junto à Sociedade - Pontos (0 a 10) - Obter</v>
      </c>
      <c r="C30" t="s">
        <v>406</v>
      </c>
      <c r="D30" s="9" t="s">
        <v>85</v>
      </c>
      <c r="E30" s="9" t="s">
        <v>475</v>
      </c>
      <c r="F30" s="9" t="s">
        <v>30</v>
      </c>
      <c r="G30" s="25" t="s">
        <v>517</v>
      </c>
      <c r="H30" s="28">
        <v>8.9</v>
      </c>
      <c r="I30" s="28">
        <v>8.6</v>
      </c>
    </row>
    <row r="31" spans="1:9" x14ac:dyDescent="0.25">
      <c r="A31" s="9" t="str">
        <f t="shared" si="0"/>
        <v>AC000689ATPSGestão da Marca Sebrae</v>
      </c>
      <c r="B31" s="9" t="str">
        <f t="shared" si="1"/>
        <v>AC000689ATPSGestão da Marca SebraePG_Imagem junto aos Pequenos Negócios - Pontos (0 a 10) - Obter</v>
      </c>
      <c r="C31" t="s">
        <v>406</v>
      </c>
      <c r="D31" s="9" t="s">
        <v>85</v>
      </c>
      <c r="E31" s="9" t="s">
        <v>475</v>
      </c>
      <c r="F31" s="9" t="s">
        <v>31</v>
      </c>
      <c r="G31" s="25" t="s">
        <v>517</v>
      </c>
      <c r="H31" s="28">
        <v>8.6999999999999993</v>
      </c>
      <c r="I31" s="28">
        <v>8.9</v>
      </c>
    </row>
    <row r="32" spans="1:9" x14ac:dyDescent="0.25">
      <c r="A32" s="9" t="str">
        <f t="shared" si="0"/>
        <v>AC000695ATPSEducação Empreendedora</v>
      </c>
      <c r="B32" s="9" t="str">
        <f t="shared" si="1"/>
        <v>AC000695ATPSEducação EmpreendedoraPG_Atendimento a estudantes em soluções de Educação Empreendedora - Número - Obter</v>
      </c>
      <c r="C32" t="s">
        <v>406</v>
      </c>
      <c r="D32" s="9" t="s">
        <v>86</v>
      </c>
      <c r="E32" s="9" t="s">
        <v>476</v>
      </c>
      <c r="F32" s="9" t="s">
        <v>32</v>
      </c>
      <c r="G32" s="25" t="s">
        <v>518</v>
      </c>
      <c r="H32" s="28">
        <v>14000</v>
      </c>
      <c r="I32" s="28">
        <v>15178</v>
      </c>
    </row>
    <row r="33" spans="1:9" x14ac:dyDescent="0.25">
      <c r="A33" s="9" t="str">
        <f t="shared" si="0"/>
        <v>AC000695ATPSEducação Empreendedora</v>
      </c>
      <c r="B33" s="9" t="str">
        <f t="shared" si="1"/>
        <v>AC000695ATPSEducação EmpreendedoraPG_Escolas com projeto Escola Empreendedora implementado - Número - Obter</v>
      </c>
      <c r="C33" t="s">
        <v>406</v>
      </c>
      <c r="D33" s="9" t="s">
        <v>86</v>
      </c>
      <c r="E33" s="9" t="s">
        <v>476</v>
      </c>
      <c r="F33" s="9" t="s">
        <v>33</v>
      </c>
      <c r="G33" s="25" t="s">
        <v>518</v>
      </c>
      <c r="H33" s="28">
        <v>5</v>
      </c>
      <c r="I33" s="28">
        <v>5</v>
      </c>
    </row>
    <row r="34" spans="1:9" x14ac:dyDescent="0.25">
      <c r="A34" s="9" t="str">
        <f t="shared" si="0"/>
        <v>AC000695ATPSEducação Empreendedora</v>
      </c>
      <c r="B34" s="9" t="str">
        <f t="shared" si="1"/>
        <v>AC000695ATPSEducação EmpreendedoraPG_Professores atendidos em soluções de Educação Empreendedora - professores - Obter</v>
      </c>
      <c r="C34" t="s">
        <v>406</v>
      </c>
      <c r="D34" s="9" t="s">
        <v>86</v>
      </c>
      <c r="E34" s="9" t="s">
        <v>476</v>
      </c>
      <c r="F34" s="9" t="s">
        <v>34</v>
      </c>
      <c r="G34" s="25" t="s">
        <v>518</v>
      </c>
      <c r="H34" s="28">
        <v>1000</v>
      </c>
      <c r="I34" s="28">
        <v>1135</v>
      </c>
    </row>
    <row r="35" spans="1:9" x14ac:dyDescent="0.25">
      <c r="A35" s="9" t="str">
        <f t="shared" si="0"/>
        <v>AC000695ATPSEducação Empreendedora</v>
      </c>
      <c r="B35" s="9" t="str">
        <f t="shared" si="1"/>
        <v>AC000695ATPSEducação EmpreendedoraPG_Recomendação (NPS) - Professores - pontos - Obter</v>
      </c>
      <c r="C35" t="s">
        <v>406</v>
      </c>
      <c r="D35" s="9" t="s">
        <v>86</v>
      </c>
      <c r="E35" s="9" t="s">
        <v>476</v>
      </c>
      <c r="F35" s="9" t="s">
        <v>35</v>
      </c>
      <c r="G35" s="25" t="s">
        <v>518</v>
      </c>
      <c r="H35" s="28">
        <v>80</v>
      </c>
      <c r="I35" s="28">
        <v>87</v>
      </c>
    </row>
    <row r="36" spans="1:9" x14ac:dyDescent="0.25">
      <c r="A36" s="9" t="str">
        <f t="shared" si="0"/>
        <v>AC000698ATPSSebrae + Finanças</v>
      </c>
      <c r="B36" s="9" t="str">
        <f t="shared" si="1"/>
        <v>AC000698ATPSSebrae + FinançasPG_Clientes com garantia do Fampe assistidos na fase pós-crédito - % - Obter</v>
      </c>
      <c r="C36" t="s">
        <v>406</v>
      </c>
      <c r="D36" s="9" t="s">
        <v>87</v>
      </c>
      <c r="E36" s="9" t="s">
        <v>477</v>
      </c>
      <c r="F36" s="9" t="s">
        <v>71</v>
      </c>
      <c r="G36" s="25" t="s">
        <v>519</v>
      </c>
      <c r="H36" s="28">
        <v>90</v>
      </c>
      <c r="I36" s="28">
        <v>100</v>
      </c>
    </row>
    <row r="37" spans="1:9" x14ac:dyDescent="0.25">
      <c r="A37" s="9" t="str">
        <f t="shared" si="0"/>
        <v>AC000704ATPSBrasil + Competitivo</v>
      </c>
      <c r="B37" s="9" t="str">
        <f t="shared" si="1"/>
        <v>AC000704ATPSBrasil + CompetitivoPG_Produtividade do Trabalho - % - Aumentar</v>
      </c>
      <c r="C37" t="s">
        <v>406</v>
      </c>
      <c r="D37" s="9" t="s">
        <v>88</v>
      </c>
      <c r="E37" s="9" t="s">
        <v>478</v>
      </c>
      <c r="F37" s="9" t="s">
        <v>27</v>
      </c>
      <c r="G37" s="25" t="s">
        <v>520</v>
      </c>
      <c r="H37" s="28">
        <v>25</v>
      </c>
      <c r="I37" s="28">
        <v>31</v>
      </c>
    </row>
    <row r="38" spans="1:9" x14ac:dyDescent="0.25">
      <c r="A38" s="9" t="str">
        <f t="shared" si="0"/>
        <v>AC000704ATPSBrasil + Competitivo</v>
      </c>
      <c r="B38" s="9" t="str">
        <f t="shared" si="1"/>
        <v>AC000704ATPSBrasil + CompetitivoPG_Taxa de Alcance - Faturamento - % - Obter</v>
      </c>
      <c r="C38" t="s">
        <v>406</v>
      </c>
      <c r="D38" s="9" t="s">
        <v>88</v>
      </c>
      <c r="E38" s="9" t="s">
        <v>478</v>
      </c>
      <c r="F38" s="9" t="s">
        <v>28</v>
      </c>
      <c r="G38" s="25" t="s">
        <v>520</v>
      </c>
      <c r="H38" s="28">
        <v>79</v>
      </c>
      <c r="I38" s="28">
        <v>100</v>
      </c>
    </row>
    <row r="39" spans="1:9" x14ac:dyDescent="0.25">
      <c r="A39" s="9" t="str">
        <f t="shared" si="0"/>
        <v>AC000705ATPSPROGRAMA NACIONAL - Sebrae + Receitas</v>
      </c>
      <c r="B39" s="9" t="str">
        <f t="shared" si="1"/>
        <v>AC000705ATPSPROGRAMA NACIONAL - Sebrae + ReceitasPG_Geração de Receita Própria - % - Obter</v>
      </c>
      <c r="C39" t="s">
        <v>406</v>
      </c>
      <c r="D39" s="9" t="s">
        <v>89</v>
      </c>
      <c r="E39" s="9" t="s">
        <v>41</v>
      </c>
      <c r="F39" s="9" t="s">
        <v>29</v>
      </c>
      <c r="G39" s="25" t="s">
        <v>521</v>
      </c>
      <c r="H39" s="28">
        <v>5</v>
      </c>
      <c r="I39" s="28">
        <v>5.5</v>
      </c>
    </row>
    <row r="40" spans="1:9" x14ac:dyDescent="0.25">
      <c r="A40" s="9" t="str">
        <f t="shared" si="0"/>
        <v>AC000706ATPSPROGRAMA NACIONAL - Transformação Organizacional</v>
      </c>
      <c r="B40" s="9" t="str">
        <f t="shared" si="1"/>
        <v>AC000706ATPSPROGRAMA NACIONAL - Transformação OrganizacionalPG_Equipamentos de TI com vida útil exaurida - % - Obter</v>
      </c>
      <c r="C40" t="s">
        <v>406</v>
      </c>
      <c r="D40" s="9" t="s">
        <v>90</v>
      </c>
      <c r="E40" s="9" t="s">
        <v>73</v>
      </c>
      <c r="F40" s="9" t="s">
        <v>74</v>
      </c>
      <c r="G40" s="25" t="s">
        <v>522</v>
      </c>
      <c r="H40" s="28">
        <v>6</v>
      </c>
      <c r="I40" s="28">
        <v>0</v>
      </c>
    </row>
    <row r="41" spans="1:9" x14ac:dyDescent="0.25">
      <c r="A41" s="9" t="str">
        <f t="shared" si="0"/>
        <v>AC000706ATPSPROGRAMA NACIONAL - Transformação Organizacional</v>
      </c>
      <c r="B41" s="9" t="str">
        <f t="shared" si="1"/>
        <v>AC000706ATPSPROGRAMA NACIONAL - Transformação OrganizacionalPG_Incidentes de segurança tratados - % - Obter</v>
      </c>
      <c r="C41" t="s">
        <v>406</v>
      </c>
      <c r="D41" s="9" t="s">
        <v>90</v>
      </c>
      <c r="E41" s="9" t="s">
        <v>73</v>
      </c>
      <c r="F41" s="9" t="s">
        <v>75</v>
      </c>
      <c r="G41" s="25" t="s">
        <v>522</v>
      </c>
      <c r="H41" s="28">
        <v>80</v>
      </c>
      <c r="I41" s="28">
        <v>0</v>
      </c>
    </row>
    <row r="42" spans="1:9" x14ac:dyDescent="0.25">
      <c r="A42" s="9" t="str">
        <f t="shared" si="0"/>
        <v>AC000707ATPSInteligência de Dados</v>
      </c>
      <c r="B42" s="9" t="str">
        <f t="shared" si="1"/>
        <v>AC000707ATPSInteligência de DadosPG_Índice Gartner de Data &amp; Analytics - Pontos (1 a 5) - Aumentar</v>
      </c>
      <c r="C42" t="s">
        <v>406</v>
      </c>
      <c r="D42" s="9" t="s">
        <v>91</v>
      </c>
      <c r="E42" s="9" t="s">
        <v>479</v>
      </c>
      <c r="F42" s="9" t="s">
        <v>26</v>
      </c>
      <c r="G42" s="25" t="s">
        <v>523</v>
      </c>
      <c r="H42" s="28">
        <v>2</v>
      </c>
      <c r="I42" s="28">
        <v>1.31</v>
      </c>
    </row>
    <row r="43" spans="1:9" x14ac:dyDescent="0.25">
      <c r="A43" s="9" t="str">
        <f t="shared" si="0"/>
        <v>AC000708ATPSPortfólio em Rede</v>
      </c>
      <c r="B43" s="9" t="str">
        <f t="shared" si="1"/>
        <v>AC000708ATPSPortfólio em RedePG_Aplicabilidade - Pontos (0 a 10) - Obter</v>
      </c>
      <c r="C43" t="s">
        <v>406</v>
      </c>
      <c r="D43" s="9" t="s">
        <v>92</v>
      </c>
      <c r="E43" s="9" t="s">
        <v>474</v>
      </c>
      <c r="F43" s="9" t="s">
        <v>57</v>
      </c>
      <c r="G43" s="25" t="s">
        <v>524</v>
      </c>
      <c r="H43" s="28">
        <v>7</v>
      </c>
      <c r="I43" s="28">
        <v>8.1</v>
      </c>
    </row>
    <row r="44" spans="1:9" x14ac:dyDescent="0.25">
      <c r="A44" s="9" t="str">
        <f t="shared" si="0"/>
        <v>AC000708ATPSPortfólio em Rede</v>
      </c>
      <c r="B44" s="9" t="str">
        <f t="shared" si="1"/>
        <v>AC000708ATPSPortfólio em RedePG_Efetividade - Pontos (0 a 10) - Obter</v>
      </c>
      <c r="C44" t="s">
        <v>406</v>
      </c>
      <c r="D44" s="9" t="s">
        <v>92</v>
      </c>
      <c r="E44" s="9" t="s">
        <v>474</v>
      </c>
      <c r="F44" s="9" t="s">
        <v>58</v>
      </c>
      <c r="G44" s="25" t="s">
        <v>524</v>
      </c>
      <c r="H44" s="28">
        <v>7</v>
      </c>
      <c r="I44" s="28">
        <v>8.4</v>
      </c>
    </row>
    <row r="45" spans="1:9" x14ac:dyDescent="0.25">
      <c r="A45" s="9" t="str">
        <f t="shared" si="0"/>
        <v>AC000708ATPSPortfólio em Rede</v>
      </c>
      <c r="B45" s="9" t="str">
        <f t="shared" si="1"/>
        <v>AC000708ATPSPortfólio em RedePG_NPS (Net Promoter Score) de Produto ou Serviço - pontos - Obter</v>
      </c>
      <c r="C45" t="s">
        <v>406</v>
      </c>
      <c r="D45" s="9" t="s">
        <v>92</v>
      </c>
      <c r="E45" s="9" t="s">
        <v>474</v>
      </c>
      <c r="F45" s="9" t="s">
        <v>59</v>
      </c>
      <c r="G45" s="25" t="s">
        <v>524</v>
      </c>
      <c r="H45" s="28">
        <v>80</v>
      </c>
      <c r="I45" s="28">
        <v>0</v>
      </c>
    </row>
    <row r="46" spans="1:9" x14ac:dyDescent="0.25">
      <c r="A46" s="9" t="str">
        <f t="shared" si="0"/>
        <v>AC000709ATPSPROGRAMA NACIONAL - Transformação Digital</v>
      </c>
      <c r="B46" s="9" t="str">
        <f t="shared" si="1"/>
        <v>AC000709ATPSPROGRAMA NACIONAL - Transformação DigitalPG_Clientes atendidos por serviços digitais - Número - Obter</v>
      </c>
      <c r="C46" t="s">
        <v>406</v>
      </c>
      <c r="D46" s="9" t="s">
        <v>93</v>
      </c>
      <c r="E46" s="9" t="s">
        <v>51</v>
      </c>
      <c r="F46" s="9" t="s">
        <v>19</v>
      </c>
      <c r="G46" s="25" t="s">
        <v>525</v>
      </c>
      <c r="H46" s="28">
        <v>13377</v>
      </c>
      <c r="I46" s="28">
        <v>15860</v>
      </c>
    </row>
    <row r="47" spans="1:9" x14ac:dyDescent="0.25">
      <c r="A47" s="9" t="str">
        <f t="shared" si="0"/>
        <v>AC000709ATPSPROGRAMA NACIONAL - Transformação Digital</v>
      </c>
      <c r="B47" s="9" t="str">
        <f t="shared" si="1"/>
        <v>AC000709ATPSPROGRAMA NACIONAL - Transformação DigitalPG_Downloads do aplicativo Sebrae - Número - Obter</v>
      </c>
      <c r="C47" t="s">
        <v>406</v>
      </c>
      <c r="D47" s="9" t="s">
        <v>93</v>
      </c>
      <c r="E47" s="9" t="s">
        <v>51</v>
      </c>
      <c r="F47" s="9" t="s">
        <v>52</v>
      </c>
      <c r="G47" s="25" t="s">
        <v>525</v>
      </c>
      <c r="H47" s="28">
        <v>1000</v>
      </c>
      <c r="I47" s="28">
        <v>11551</v>
      </c>
    </row>
    <row r="48" spans="1:9" x14ac:dyDescent="0.25">
      <c r="A48" s="9" t="str">
        <f t="shared" si="0"/>
        <v>AC000709ATPSPROGRAMA NACIONAL - Transformação Digital</v>
      </c>
      <c r="B48" s="9" t="str">
        <f t="shared" si="1"/>
        <v>AC000709ATPSPROGRAMA NACIONAL - Transformação DigitalPG_Índice de Maturidade Digital do Sistema Sebrae - Pontos (1 a 5) - Obter</v>
      </c>
      <c r="C48" t="s">
        <v>406</v>
      </c>
      <c r="D48" s="9" t="s">
        <v>93</v>
      </c>
      <c r="E48" s="9" t="s">
        <v>51</v>
      </c>
      <c r="F48" s="9" t="s">
        <v>53</v>
      </c>
      <c r="G48" s="25" t="s">
        <v>525</v>
      </c>
      <c r="H48" s="28">
        <v>2</v>
      </c>
      <c r="I48" s="28">
        <v>1.74</v>
      </c>
    </row>
    <row r="49" spans="1:9" x14ac:dyDescent="0.25">
      <c r="A49" s="9" t="str">
        <f t="shared" si="0"/>
        <v>AL000739ATPSCliente em Foco</v>
      </c>
      <c r="B49" s="9" t="str">
        <f t="shared" si="1"/>
        <v>AL000739ATPSCliente em FocoPG_Atendimento por cliente - Número - Obter</v>
      </c>
      <c r="C49" t="s">
        <v>407</v>
      </c>
      <c r="D49" s="9" t="s">
        <v>94</v>
      </c>
      <c r="E49" s="9" t="s">
        <v>471</v>
      </c>
      <c r="F49" s="9" t="s">
        <v>18</v>
      </c>
      <c r="G49" s="25" t="s">
        <v>526</v>
      </c>
      <c r="H49" s="28">
        <v>1.9</v>
      </c>
      <c r="I49" s="28">
        <v>2.2999999999999998</v>
      </c>
    </row>
    <row r="50" spans="1:9" x14ac:dyDescent="0.25">
      <c r="A50" s="9" t="str">
        <f t="shared" si="0"/>
        <v>AL000739ATPSCliente em Foco</v>
      </c>
      <c r="B50" s="9" t="str">
        <f t="shared" si="1"/>
        <v>AL000739ATPSCliente em FocoPG_Clientes atendidos por serviços digitais - Número - Obter</v>
      </c>
      <c r="C50" t="s">
        <v>407</v>
      </c>
      <c r="D50" s="9" t="s">
        <v>94</v>
      </c>
      <c r="E50" s="9" t="s">
        <v>471</v>
      </c>
      <c r="F50" s="9" t="s">
        <v>19</v>
      </c>
      <c r="G50" s="25" t="s">
        <v>526</v>
      </c>
      <c r="H50" s="28">
        <v>45000</v>
      </c>
      <c r="I50" s="28">
        <v>73243</v>
      </c>
    </row>
    <row r="51" spans="1:9" x14ac:dyDescent="0.25">
      <c r="A51" s="9" t="str">
        <f t="shared" si="0"/>
        <v>AL000739ATPSCliente em Foco</v>
      </c>
      <c r="B51" s="9" t="str">
        <f t="shared" si="1"/>
        <v>AL000739ATPSCliente em FocoPG_Cobertura do Atendimento (microempresas e empresas de pequeno porte) - % - Obter</v>
      </c>
      <c r="C51" t="s">
        <v>407</v>
      </c>
      <c r="D51" s="9" t="s">
        <v>94</v>
      </c>
      <c r="E51" s="9" t="s">
        <v>471</v>
      </c>
      <c r="F51" s="9" t="s">
        <v>20</v>
      </c>
      <c r="G51" s="25" t="s">
        <v>526</v>
      </c>
      <c r="H51" s="28">
        <v>20</v>
      </c>
      <c r="I51" s="28">
        <v>20.74</v>
      </c>
    </row>
    <row r="52" spans="1:9" x14ac:dyDescent="0.25">
      <c r="A52" s="9" t="str">
        <f t="shared" si="0"/>
        <v>AL000739ATPSCliente em Foco</v>
      </c>
      <c r="B52" s="9" t="str">
        <f t="shared" si="1"/>
        <v>AL000739ATPSCliente em FocoPG_Pequenos Negócios Atendidos - Número - Obter</v>
      </c>
      <c r="C52" t="s">
        <v>407</v>
      </c>
      <c r="D52" s="9" t="s">
        <v>94</v>
      </c>
      <c r="E52" s="9" t="s">
        <v>471</v>
      </c>
      <c r="F52" s="9" t="s">
        <v>21</v>
      </c>
      <c r="G52" s="25" t="s">
        <v>526</v>
      </c>
      <c r="H52" s="28">
        <v>30000</v>
      </c>
      <c r="I52" s="28">
        <v>49530</v>
      </c>
    </row>
    <row r="53" spans="1:9" x14ac:dyDescent="0.25">
      <c r="A53" s="9" t="str">
        <f t="shared" si="0"/>
        <v>AL000739ATPSCliente em Foco</v>
      </c>
      <c r="B53" s="9" t="str">
        <f t="shared" si="1"/>
        <v>AL000739ATPSCliente em FocoPG_Recomendação (NPS) - pontos - Obter</v>
      </c>
      <c r="C53" t="s">
        <v>407</v>
      </c>
      <c r="D53" s="9" t="s">
        <v>94</v>
      </c>
      <c r="E53" s="9" t="s">
        <v>471</v>
      </c>
      <c r="F53" s="9" t="s">
        <v>22</v>
      </c>
      <c r="G53" s="25" t="s">
        <v>526</v>
      </c>
      <c r="H53" s="28">
        <v>80</v>
      </c>
      <c r="I53" s="28">
        <v>86.5</v>
      </c>
    </row>
    <row r="54" spans="1:9" x14ac:dyDescent="0.25">
      <c r="A54" s="9" t="str">
        <f t="shared" si="0"/>
        <v>AL000740ATPSBrasil + Competitivo</v>
      </c>
      <c r="B54" s="9" t="str">
        <f t="shared" si="1"/>
        <v>AL000740ATPSBrasil + CompetitivoPG_Produtividade do Trabalho - % - Aumentar</v>
      </c>
      <c r="C54" t="s">
        <v>407</v>
      </c>
      <c r="D54" s="9" t="s">
        <v>95</v>
      </c>
      <c r="E54" s="9" t="s">
        <v>478</v>
      </c>
      <c r="F54" s="9" t="s">
        <v>27</v>
      </c>
      <c r="G54" s="25" t="s">
        <v>527</v>
      </c>
      <c r="H54" s="28">
        <v>15</v>
      </c>
      <c r="I54" s="28">
        <v>0</v>
      </c>
    </row>
    <row r="55" spans="1:9" x14ac:dyDescent="0.25">
      <c r="A55" s="9" t="str">
        <f t="shared" si="0"/>
        <v>AL000740ATPSBrasil + Competitivo</v>
      </c>
      <c r="B55" s="9" t="str">
        <f t="shared" si="1"/>
        <v>AL000740ATPSBrasil + CompetitivoPG_Taxa de Alcance - Faturamento - % - Obter</v>
      </c>
      <c r="C55" t="s">
        <v>407</v>
      </c>
      <c r="D55" s="9" t="s">
        <v>95</v>
      </c>
      <c r="E55" s="9" t="s">
        <v>478</v>
      </c>
      <c r="F55" s="9" t="s">
        <v>28</v>
      </c>
      <c r="G55" s="25" t="s">
        <v>527</v>
      </c>
      <c r="H55" s="28">
        <v>79</v>
      </c>
      <c r="I55" s="28">
        <v>0</v>
      </c>
    </row>
    <row r="56" spans="1:9" x14ac:dyDescent="0.25">
      <c r="A56" s="9" t="str">
        <f t="shared" si="0"/>
        <v>AL000741ATPSAmbiente de Negócios</v>
      </c>
      <c r="B56" s="9" t="str">
        <f t="shared" si="1"/>
        <v>AL000741ATPSAmbiente de NegóciosPG_Município com presença continuada de técnico residente do Sebrae na microrregião. - Número - Obter</v>
      </c>
      <c r="C56" t="s">
        <v>407</v>
      </c>
      <c r="D56" s="9" t="s">
        <v>96</v>
      </c>
      <c r="E56" s="9" t="s">
        <v>473</v>
      </c>
      <c r="F56" s="9" t="s">
        <v>14</v>
      </c>
      <c r="G56" s="25" t="s">
        <v>527</v>
      </c>
      <c r="H56" s="28">
        <v>21</v>
      </c>
      <c r="I56" s="28">
        <v>21</v>
      </c>
    </row>
    <row r="57" spans="1:9" x14ac:dyDescent="0.25">
      <c r="A57" s="9" t="str">
        <f t="shared" si="0"/>
        <v>AL000741ATPSAmbiente de Negócios</v>
      </c>
      <c r="B57" s="9" t="str">
        <f t="shared" si="1"/>
        <v>AL000741ATPSAmbiente de NegóciosPG_Municípios com conjunto de políticas públicas para melhoria do ambiente de negócios implementado - Número - Obter</v>
      </c>
      <c r="C57" t="s">
        <v>407</v>
      </c>
      <c r="D57" s="9" t="s">
        <v>96</v>
      </c>
      <c r="E57" s="9" t="s">
        <v>473</v>
      </c>
      <c r="F57" s="9" t="s">
        <v>15</v>
      </c>
      <c r="G57" s="25" t="s">
        <v>527</v>
      </c>
      <c r="H57" s="28">
        <v>21</v>
      </c>
      <c r="I57" s="28">
        <v>20</v>
      </c>
    </row>
    <row r="58" spans="1:9" x14ac:dyDescent="0.25">
      <c r="A58" s="9" t="str">
        <f t="shared" si="0"/>
        <v>AL000741ATPSAmbiente de Negócios</v>
      </c>
      <c r="B58" s="9" t="str">
        <f t="shared" si="1"/>
        <v>AL000741ATPSAmbiente de NegóciosPG_Municípios com projetos de mobilização e articulação de lideranças implementados - Número - Obter</v>
      </c>
      <c r="C58" t="s">
        <v>407</v>
      </c>
      <c r="D58" s="9" t="s">
        <v>96</v>
      </c>
      <c r="E58" s="9" t="s">
        <v>473</v>
      </c>
      <c r="F58" s="9" t="s">
        <v>16</v>
      </c>
      <c r="G58" s="25" t="s">
        <v>527</v>
      </c>
      <c r="H58" s="28">
        <v>21</v>
      </c>
      <c r="I58" s="28">
        <v>21</v>
      </c>
    </row>
    <row r="59" spans="1:9" x14ac:dyDescent="0.25">
      <c r="A59" s="9" t="str">
        <f t="shared" si="0"/>
        <v>AL000741ATPSAmbiente de Negócios</v>
      </c>
      <c r="B59" s="9" t="str">
        <f t="shared" si="1"/>
        <v>AL000741ATPSAmbiente de NegóciosPG_Tempo de abertura de empresas - horas - Obter</v>
      </c>
      <c r="C59" t="s">
        <v>407</v>
      </c>
      <c r="D59" s="9" t="s">
        <v>96</v>
      </c>
      <c r="E59" s="9" t="s">
        <v>473</v>
      </c>
      <c r="F59" s="9" t="s">
        <v>17</v>
      </c>
      <c r="G59" s="25" t="s">
        <v>527</v>
      </c>
      <c r="H59" s="28">
        <v>36</v>
      </c>
      <c r="I59" s="28">
        <v>19.8</v>
      </c>
    </row>
    <row r="60" spans="1:9" x14ac:dyDescent="0.25">
      <c r="A60" s="9" t="str">
        <f t="shared" si="0"/>
        <v>AL000743ATPSBrasil + Inovador</v>
      </c>
      <c r="B60" s="9" t="str">
        <f t="shared" si="1"/>
        <v>AL000743ATPSBrasil + InovadorPG_Inovação e Modernização - % - Obter</v>
      </c>
      <c r="C60" t="s">
        <v>407</v>
      </c>
      <c r="D60" s="9" t="s">
        <v>97</v>
      </c>
      <c r="E60" s="9" t="s">
        <v>472</v>
      </c>
      <c r="F60" s="9" t="s">
        <v>23</v>
      </c>
      <c r="G60" s="25" t="s">
        <v>528</v>
      </c>
      <c r="H60" s="28">
        <v>70</v>
      </c>
      <c r="I60" s="28">
        <v>0</v>
      </c>
    </row>
    <row r="61" spans="1:9" x14ac:dyDescent="0.25">
      <c r="A61" s="9" t="str">
        <f t="shared" si="0"/>
        <v>AL000743ATPSBrasil + Inovador</v>
      </c>
      <c r="B61" s="9" t="str">
        <f t="shared" si="1"/>
        <v>AL000743ATPSBrasil + InovadorPG_Municípios com ecossistemas de inovação mapeados - Número - Obter</v>
      </c>
      <c r="C61" t="s">
        <v>407</v>
      </c>
      <c r="D61" s="9" t="s">
        <v>97</v>
      </c>
      <c r="E61" s="9" t="s">
        <v>472</v>
      </c>
      <c r="F61" s="9" t="s">
        <v>24</v>
      </c>
      <c r="G61" s="25" t="s">
        <v>528</v>
      </c>
      <c r="H61" s="28">
        <v>2</v>
      </c>
      <c r="I61" s="28">
        <v>9</v>
      </c>
    </row>
    <row r="62" spans="1:9" x14ac:dyDescent="0.25">
      <c r="A62" s="9" t="str">
        <f t="shared" si="0"/>
        <v>AL000743ATPSBrasil + Inovador</v>
      </c>
      <c r="B62" s="9" t="str">
        <f t="shared" si="1"/>
        <v>AL000743ATPSBrasil + InovadorPG_Pequenos Negócios atendidos com solução de Inovação - Número - Obter</v>
      </c>
      <c r="C62" t="s">
        <v>407</v>
      </c>
      <c r="D62" s="9" t="s">
        <v>97</v>
      </c>
      <c r="E62" s="9" t="s">
        <v>472</v>
      </c>
      <c r="F62" s="9" t="s">
        <v>25</v>
      </c>
      <c r="G62" s="25" t="s">
        <v>528</v>
      </c>
      <c r="H62" s="28">
        <v>4000</v>
      </c>
      <c r="I62" s="28">
        <v>5777</v>
      </c>
    </row>
    <row r="63" spans="1:9" x14ac:dyDescent="0.25">
      <c r="A63" s="9" t="str">
        <f t="shared" si="0"/>
        <v>AL000745ATPSGestão Estratégica de Pessoas</v>
      </c>
      <c r="B63" s="9" t="str">
        <f t="shared" si="1"/>
        <v>AL000745ATPSGestão Estratégica de PessoasPG_Diagnóstico de Maturidade dos processos de gestão de pessoas - pontos - Obter</v>
      </c>
      <c r="C63" t="s">
        <v>407</v>
      </c>
      <c r="D63" s="9" t="s">
        <v>98</v>
      </c>
      <c r="E63" s="9" t="s">
        <v>470</v>
      </c>
      <c r="F63" s="9" t="s">
        <v>67</v>
      </c>
      <c r="G63" s="25" t="s">
        <v>529</v>
      </c>
      <c r="H63" s="28">
        <v>3.2</v>
      </c>
      <c r="I63" s="28">
        <v>3.72</v>
      </c>
    </row>
    <row r="64" spans="1:9" x14ac:dyDescent="0.25">
      <c r="A64" s="9" t="str">
        <f t="shared" si="0"/>
        <v>AL000745ATPSGestão Estratégica de Pessoas</v>
      </c>
      <c r="B64" s="9" t="str">
        <f t="shared" si="1"/>
        <v>AL000745ATPSGestão Estratégica de PessoasPG_Grau de implementação do SGP 9.0 no Sistema Sebrae - % - Obter</v>
      </c>
      <c r="C64" t="s">
        <v>407</v>
      </c>
      <c r="D64" s="9" t="s">
        <v>98</v>
      </c>
      <c r="E64" s="9" t="s">
        <v>470</v>
      </c>
      <c r="F64" s="9" t="s">
        <v>68</v>
      </c>
      <c r="G64" s="25" t="s">
        <v>529</v>
      </c>
      <c r="H64" s="28">
        <v>100</v>
      </c>
      <c r="I64" s="28">
        <v>0</v>
      </c>
    </row>
    <row r="65" spans="1:9" x14ac:dyDescent="0.25">
      <c r="A65" s="9" t="str">
        <f t="shared" si="0"/>
        <v>AL000766ATPSGestão da Marca Sebrae</v>
      </c>
      <c r="B65" s="9" t="str">
        <f t="shared" si="1"/>
        <v>AL000766ATPSGestão da Marca SebraePG_Imagem junto à Sociedade - Pontos (0 a 10) - Obter</v>
      </c>
      <c r="C65" t="s">
        <v>407</v>
      </c>
      <c r="D65" s="9" t="s">
        <v>99</v>
      </c>
      <c r="E65" s="9" t="s">
        <v>475</v>
      </c>
      <c r="F65" s="9" t="s">
        <v>30</v>
      </c>
      <c r="G65" s="25" t="s">
        <v>530</v>
      </c>
      <c r="H65" s="28">
        <v>8.3000000000000007</v>
      </c>
      <c r="I65" s="28">
        <v>8.5</v>
      </c>
    </row>
    <row r="66" spans="1:9" x14ac:dyDescent="0.25">
      <c r="A66" s="9" t="str">
        <f t="shared" si="0"/>
        <v>AL000766ATPSGestão da Marca Sebrae</v>
      </c>
      <c r="B66" s="9" t="str">
        <f t="shared" si="1"/>
        <v>AL000766ATPSGestão da Marca SebraePG_Imagem junto aos Pequenos Negócios - Pontos (0 a 10) - Obter</v>
      </c>
      <c r="C66" t="s">
        <v>407</v>
      </c>
      <c r="D66" s="9" t="s">
        <v>99</v>
      </c>
      <c r="E66" s="9" t="s">
        <v>475</v>
      </c>
      <c r="F66" s="9" t="s">
        <v>31</v>
      </c>
      <c r="G66" s="25" t="s">
        <v>530</v>
      </c>
      <c r="H66" s="28">
        <v>8.1</v>
      </c>
      <c r="I66" s="28">
        <v>8.8000000000000007</v>
      </c>
    </row>
    <row r="67" spans="1:9" x14ac:dyDescent="0.25">
      <c r="A67" s="9" t="str">
        <f t="shared" si="0"/>
        <v>AL000771ATPSPROGRAMA NACIONAL - Transformação Organizacional</v>
      </c>
      <c r="B67" s="9" t="str">
        <f t="shared" si="1"/>
        <v>AL000771ATPSPROGRAMA NACIONAL - Transformação OrganizacionalEntregas de Atividades - Número - Obter</v>
      </c>
      <c r="C67" t="s">
        <v>407</v>
      </c>
      <c r="D67" s="9" t="s">
        <v>100</v>
      </c>
      <c r="E67" s="9" t="s">
        <v>73</v>
      </c>
      <c r="F67" s="9" t="s">
        <v>101</v>
      </c>
      <c r="G67" s="25" t="s">
        <v>531</v>
      </c>
      <c r="H67" s="28">
        <v>300</v>
      </c>
      <c r="I67" s="28">
        <v>261</v>
      </c>
    </row>
    <row r="68" spans="1:9" x14ac:dyDescent="0.25">
      <c r="A68" s="9" t="str">
        <f t="shared" si="0"/>
        <v>AL000771ATPSPROGRAMA NACIONAL - Transformação Organizacional</v>
      </c>
      <c r="B68" s="9" t="str">
        <f t="shared" si="1"/>
        <v>AL000771ATPSPROGRAMA NACIONAL - Transformação OrganizacionalPG_Incidentes de segurança tratados - % - Obter</v>
      </c>
      <c r="C68" t="s">
        <v>407</v>
      </c>
      <c r="D68" s="9" t="s">
        <v>100</v>
      </c>
      <c r="E68" s="9" t="s">
        <v>73</v>
      </c>
      <c r="F68" s="9" t="s">
        <v>75</v>
      </c>
      <c r="G68" s="25" t="s">
        <v>531</v>
      </c>
      <c r="H68" s="28">
        <v>90</v>
      </c>
      <c r="I68" s="28">
        <v>0</v>
      </c>
    </row>
    <row r="69" spans="1:9" x14ac:dyDescent="0.25">
      <c r="A69" s="9" t="str">
        <f t="shared" si="0"/>
        <v>AL000772ATPSEducação Empreendedora</v>
      </c>
      <c r="B69" s="9" t="str">
        <f t="shared" si="1"/>
        <v>AL000772ATPSEducação EmpreendedoraPG_Atendimento a estudantes em soluções de Educação Empreendedora - Número - Obter</v>
      </c>
      <c r="C69" t="s">
        <v>407</v>
      </c>
      <c r="D69" s="9" t="s">
        <v>102</v>
      </c>
      <c r="E69" s="9" t="s">
        <v>476</v>
      </c>
      <c r="F69" s="9" t="s">
        <v>32</v>
      </c>
      <c r="G69" s="25" t="s">
        <v>532</v>
      </c>
      <c r="H69" s="28">
        <v>8000</v>
      </c>
      <c r="I69" s="28">
        <v>16271</v>
      </c>
    </row>
    <row r="70" spans="1:9" x14ac:dyDescent="0.25">
      <c r="A70" s="9" t="str">
        <f t="shared" si="0"/>
        <v>AL000772ATPSEducação Empreendedora</v>
      </c>
      <c r="B70" s="9" t="str">
        <f t="shared" si="1"/>
        <v>AL000772ATPSEducação EmpreendedoraPG_Escolas com projeto Escola Empreendedora implementado - Número - Obter</v>
      </c>
      <c r="C70" t="s">
        <v>407</v>
      </c>
      <c r="D70" s="9" t="s">
        <v>102</v>
      </c>
      <c r="E70" s="9" t="s">
        <v>476</v>
      </c>
      <c r="F70" s="9" t="s">
        <v>33</v>
      </c>
      <c r="G70" s="25" t="s">
        <v>532</v>
      </c>
      <c r="H70" s="28">
        <v>5</v>
      </c>
      <c r="I70" s="28">
        <v>5</v>
      </c>
    </row>
    <row r="71" spans="1:9" x14ac:dyDescent="0.25">
      <c r="A71" s="9" t="str">
        <f t="shared" si="0"/>
        <v>AL000772ATPSEducação Empreendedora</v>
      </c>
      <c r="B71" s="9" t="str">
        <f t="shared" si="1"/>
        <v>AL000772ATPSEducação EmpreendedoraPG_Professores atendidos em soluções de Educação Empreendedora - professores - Obter</v>
      </c>
      <c r="C71" t="s">
        <v>407</v>
      </c>
      <c r="D71" s="9" t="s">
        <v>102</v>
      </c>
      <c r="E71" s="9" t="s">
        <v>476</v>
      </c>
      <c r="F71" s="9" t="s">
        <v>34</v>
      </c>
      <c r="G71" s="25" t="s">
        <v>532</v>
      </c>
      <c r="H71" s="28">
        <v>4000</v>
      </c>
      <c r="I71" s="28">
        <v>4966</v>
      </c>
    </row>
    <row r="72" spans="1:9" x14ac:dyDescent="0.25">
      <c r="A72" s="9" t="str">
        <f t="shared" si="0"/>
        <v>AL000772ATPSEducação Empreendedora</v>
      </c>
      <c r="B72" s="9" t="str">
        <f t="shared" si="1"/>
        <v>AL000772ATPSEducação EmpreendedoraPG_Recomendação (NPS) - Professores - pontos - Obter</v>
      </c>
      <c r="C72" t="s">
        <v>407</v>
      </c>
      <c r="D72" s="9" t="s">
        <v>102</v>
      </c>
      <c r="E72" s="9" t="s">
        <v>476</v>
      </c>
      <c r="F72" s="9" t="s">
        <v>35</v>
      </c>
      <c r="G72" s="25" t="s">
        <v>532</v>
      </c>
      <c r="H72" s="28">
        <v>80</v>
      </c>
      <c r="I72" s="28">
        <v>84</v>
      </c>
    </row>
    <row r="73" spans="1:9" x14ac:dyDescent="0.25">
      <c r="A73" s="9" t="str">
        <f t="shared" si="0"/>
        <v>AL000773ATPSInteligência de Dados</v>
      </c>
      <c r="B73" s="9" t="str">
        <f t="shared" si="1"/>
        <v>AL000773ATPSInteligência de DadosPG_Índice Gartner de Data &amp; Analytics - Pontos (1 a 5) - Aumentar</v>
      </c>
      <c r="C73" t="s">
        <v>407</v>
      </c>
      <c r="D73" s="9" t="s">
        <v>103</v>
      </c>
      <c r="E73" s="9" t="s">
        <v>479</v>
      </c>
      <c r="F73" s="9" t="s">
        <v>26</v>
      </c>
      <c r="G73" s="25" t="s">
        <v>533</v>
      </c>
      <c r="H73" s="28">
        <v>2.31</v>
      </c>
      <c r="I73" s="28">
        <v>2.44</v>
      </c>
    </row>
    <row r="74" spans="1:9" x14ac:dyDescent="0.25">
      <c r="A74" s="9" t="str">
        <f t="shared" si="0"/>
        <v>AM000913ATPSBrasil + Competitivo</v>
      </c>
      <c r="B74" s="9" t="str">
        <f t="shared" si="1"/>
        <v>AM000913ATPSBrasil + CompetitivoPG_Produtividade do Trabalho - % - Aumentar</v>
      </c>
      <c r="C74" t="s">
        <v>408</v>
      </c>
      <c r="D74" s="9" t="s">
        <v>104</v>
      </c>
      <c r="E74" s="9" t="s">
        <v>478</v>
      </c>
      <c r="F74" s="9" t="s">
        <v>27</v>
      </c>
      <c r="G74" s="25" t="s">
        <v>534</v>
      </c>
      <c r="H74" s="28">
        <v>15</v>
      </c>
      <c r="I74" s="28">
        <v>21.1</v>
      </c>
    </row>
    <row r="75" spans="1:9" x14ac:dyDescent="0.25">
      <c r="A75" s="9" t="str">
        <f t="shared" si="0"/>
        <v>AM000913ATPSBrasil + Competitivo</v>
      </c>
      <c r="B75" s="9" t="str">
        <f t="shared" si="1"/>
        <v>AM000913ATPSBrasil + CompetitivoPG_Taxa de Alcance - Faturamento - % - Obter</v>
      </c>
      <c r="C75" t="s">
        <v>408</v>
      </c>
      <c r="D75" s="9" t="s">
        <v>104</v>
      </c>
      <c r="E75" s="9" t="s">
        <v>478</v>
      </c>
      <c r="F75" s="9" t="s">
        <v>28</v>
      </c>
      <c r="G75" s="25" t="s">
        <v>534</v>
      </c>
      <c r="H75" s="28">
        <v>79</v>
      </c>
      <c r="I75" s="28">
        <v>50</v>
      </c>
    </row>
    <row r="76" spans="1:9" x14ac:dyDescent="0.25">
      <c r="A76" s="9" t="str">
        <f t="shared" si="0"/>
        <v>AM000915ATPSAmbiente de Negócios</v>
      </c>
      <c r="B76" s="9" t="str">
        <f t="shared" si="1"/>
        <v>AM000915ATPSAmbiente de NegóciosPG_Município com presença continuada de técnico residente do Sebrae na microrregião. - Número - Obter</v>
      </c>
      <c r="C76" t="s">
        <v>408</v>
      </c>
      <c r="D76" s="9" t="s">
        <v>105</v>
      </c>
      <c r="E76" s="9" t="s">
        <v>473</v>
      </c>
      <c r="F76" s="9" t="s">
        <v>14</v>
      </c>
      <c r="G76" s="25" t="s">
        <v>534</v>
      </c>
      <c r="H76" s="28">
        <v>41</v>
      </c>
      <c r="I76" s="28">
        <v>49</v>
      </c>
    </row>
    <row r="77" spans="1:9" x14ac:dyDescent="0.25">
      <c r="A77" s="9" t="str">
        <f t="shared" ref="A77:A140" si="2">CONCATENATE(D77,E77)</f>
        <v>AM000915ATPSAmbiente de Negócios</v>
      </c>
      <c r="B77" s="9" t="str">
        <f t="shared" ref="B77:B140" si="3">CONCATENATE(D77,E77,F77)</f>
        <v>AM000915ATPSAmbiente de NegóciosPG_Municípios com conjunto de políticas públicas para melhoria do ambiente de negócios implementado - Número - Obter</v>
      </c>
      <c r="C77" t="s">
        <v>408</v>
      </c>
      <c r="D77" s="9" t="s">
        <v>105</v>
      </c>
      <c r="E77" s="9" t="s">
        <v>473</v>
      </c>
      <c r="F77" s="9" t="s">
        <v>15</v>
      </c>
      <c r="G77" s="25" t="s">
        <v>534</v>
      </c>
      <c r="H77" s="28">
        <v>12</v>
      </c>
      <c r="I77" s="28">
        <v>12</v>
      </c>
    </row>
    <row r="78" spans="1:9" x14ac:dyDescent="0.25">
      <c r="A78" s="9" t="str">
        <f t="shared" si="2"/>
        <v>AM000915ATPSAmbiente de Negócios</v>
      </c>
      <c r="B78" s="9" t="str">
        <f t="shared" si="3"/>
        <v>AM000915ATPSAmbiente de NegóciosPG_Municípios com projetos de mobilização e articulação de lideranças implementados - Número - Obter</v>
      </c>
      <c r="C78" t="s">
        <v>408</v>
      </c>
      <c r="D78" s="9" t="s">
        <v>105</v>
      </c>
      <c r="E78" s="9" t="s">
        <v>473</v>
      </c>
      <c r="F78" s="9" t="s">
        <v>16</v>
      </c>
      <c r="G78" s="25" t="s">
        <v>534</v>
      </c>
      <c r="H78" s="28">
        <v>12</v>
      </c>
      <c r="I78" s="28">
        <v>0</v>
      </c>
    </row>
    <row r="79" spans="1:9" x14ac:dyDescent="0.25">
      <c r="A79" s="9" t="str">
        <f t="shared" si="2"/>
        <v>AM000915ATPSAmbiente de Negócios</v>
      </c>
      <c r="B79" s="9" t="str">
        <f t="shared" si="3"/>
        <v>AM000915ATPSAmbiente de NegóciosPG_Tempo de abertura de empresas - horas - Obter</v>
      </c>
      <c r="C79" t="s">
        <v>408</v>
      </c>
      <c r="D79" s="9" t="s">
        <v>105</v>
      </c>
      <c r="E79" s="9" t="s">
        <v>473</v>
      </c>
      <c r="F79" s="9" t="s">
        <v>17</v>
      </c>
      <c r="G79" s="25" t="s">
        <v>534</v>
      </c>
      <c r="H79" s="28">
        <v>30</v>
      </c>
      <c r="I79" s="28">
        <v>21.96</v>
      </c>
    </row>
    <row r="80" spans="1:9" x14ac:dyDescent="0.25">
      <c r="A80" s="9" t="str">
        <f t="shared" si="2"/>
        <v>AM000917ATPSCliente em Foco</v>
      </c>
      <c r="B80" s="9" t="str">
        <f t="shared" si="3"/>
        <v>AM000917ATPSCliente em FocoPG_Atendimento por cliente - Número - Obter</v>
      </c>
      <c r="C80" t="s">
        <v>408</v>
      </c>
      <c r="D80" s="9" t="s">
        <v>106</v>
      </c>
      <c r="E80" s="9" t="s">
        <v>471</v>
      </c>
      <c r="F80" s="9" t="s">
        <v>18</v>
      </c>
      <c r="G80" s="25" t="s">
        <v>534</v>
      </c>
      <c r="H80" s="28">
        <v>2.2999999999999998</v>
      </c>
      <c r="I80" s="28">
        <v>2.09</v>
      </c>
    </row>
    <row r="81" spans="1:9" x14ac:dyDescent="0.25">
      <c r="A81" s="9" t="str">
        <f t="shared" si="2"/>
        <v>AM000917ATPSCliente em Foco</v>
      </c>
      <c r="B81" s="9" t="str">
        <f t="shared" si="3"/>
        <v>AM000917ATPSCliente em FocoPG_Clientes atendidos por serviços digitais - Número - Obter</v>
      </c>
      <c r="C81" t="s">
        <v>408</v>
      </c>
      <c r="D81" s="9" t="s">
        <v>106</v>
      </c>
      <c r="E81" s="9" t="s">
        <v>471</v>
      </c>
      <c r="F81" s="9" t="s">
        <v>19</v>
      </c>
      <c r="G81" s="25" t="s">
        <v>534</v>
      </c>
      <c r="H81" s="28">
        <v>55300</v>
      </c>
      <c r="I81" s="28">
        <v>80137</v>
      </c>
    </row>
    <row r="82" spans="1:9" x14ac:dyDescent="0.25">
      <c r="A82" s="9" t="str">
        <f t="shared" si="2"/>
        <v>AM000917ATPSCliente em Foco</v>
      </c>
      <c r="B82" s="9" t="str">
        <f t="shared" si="3"/>
        <v>AM000917ATPSCliente em FocoPG_Cobertura do Atendimento (microempresas e empresas de pequeno porte) - % - Obter</v>
      </c>
      <c r="C82" t="s">
        <v>408</v>
      </c>
      <c r="D82" s="9" t="s">
        <v>106</v>
      </c>
      <c r="E82" s="9" t="s">
        <v>471</v>
      </c>
      <c r="F82" s="9" t="s">
        <v>20</v>
      </c>
      <c r="G82" s="25" t="s">
        <v>534</v>
      </c>
      <c r="H82" s="28">
        <v>20</v>
      </c>
      <c r="I82" s="28">
        <v>22.99</v>
      </c>
    </row>
    <row r="83" spans="1:9" x14ac:dyDescent="0.25">
      <c r="A83" s="9" t="str">
        <f t="shared" si="2"/>
        <v>AM000917ATPSCliente em Foco</v>
      </c>
      <c r="B83" s="9" t="str">
        <f t="shared" si="3"/>
        <v>AM000917ATPSCliente em FocoPG_Pequenos Negócios Atendidos - Número - Obter</v>
      </c>
      <c r="C83" t="s">
        <v>408</v>
      </c>
      <c r="D83" s="9" t="s">
        <v>106</v>
      </c>
      <c r="E83" s="9" t="s">
        <v>471</v>
      </c>
      <c r="F83" s="9" t="s">
        <v>21</v>
      </c>
      <c r="G83" s="25" t="s">
        <v>534</v>
      </c>
      <c r="H83" s="28">
        <v>39686</v>
      </c>
      <c r="I83" s="28">
        <v>49286</v>
      </c>
    </row>
    <row r="84" spans="1:9" x14ac:dyDescent="0.25">
      <c r="A84" s="9" t="str">
        <f t="shared" si="2"/>
        <v>AM000917ATPSCliente em Foco</v>
      </c>
      <c r="B84" s="9" t="str">
        <f t="shared" si="3"/>
        <v>AM000917ATPSCliente em FocoPG_Recomendação (NPS) - pontos - Obter</v>
      </c>
      <c r="C84" t="s">
        <v>408</v>
      </c>
      <c r="D84" s="9" t="s">
        <v>106</v>
      </c>
      <c r="E84" s="9" t="s">
        <v>471</v>
      </c>
      <c r="F84" s="9" t="s">
        <v>22</v>
      </c>
      <c r="G84" s="25" t="s">
        <v>534</v>
      </c>
      <c r="H84" s="28">
        <v>82</v>
      </c>
      <c r="I84" s="28">
        <v>85.64</v>
      </c>
    </row>
    <row r="85" spans="1:9" x14ac:dyDescent="0.25">
      <c r="A85" s="9" t="str">
        <f t="shared" si="2"/>
        <v>AM000921ATPSBrasil + Inovador</v>
      </c>
      <c r="B85" s="9" t="str">
        <f t="shared" si="3"/>
        <v>AM000921ATPSBrasil + InovadorPG_Inovação e Modernização - % - Obter</v>
      </c>
      <c r="C85" t="s">
        <v>408</v>
      </c>
      <c r="D85" s="9" t="s">
        <v>107</v>
      </c>
      <c r="E85" s="9" t="s">
        <v>472</v>
      </c>
      <c r="F85" s="9" t="s">
        <v>23</v>
      </c>
      <c r="G85" s="25" t="s">
        <v>534</v>
      </c>
      <c r="H85" s="28">
        <v>80</v>
      </c>
      <c r="I85" s="28">
        <v>60.7</v>
      </c>
    </row>
    <row r="86" spans="1:9" x14ac:dyDescent="0.25">
      <c r="A86" s="9" t="str">
        <f t="shared" si="2"/>
        <v>AM000921ATPSBrasil + Inovador</v>
      </c>
      <c r="B86" s="9" t="str">
        <f t="shared" si="3"/>
        <v>AM000921ATPSBrasil + InovadorPG_Municípios com ecossistemas de inovação mapeados - Número - Obter</v>
      </c>
      <c r="C86" t="s">
        <v>408</v>
      </c>
      <c r="D86" s="9" t="s">
        <v>107</v>
      </c>
      <c r="E86" s="9" t="s">
        <v>472</v>
      </c>
      <c r="F86" s="9" t="s">
        <v>24</v>
      </c>
      <c r="G86" s="25" t="s">
        <v>534</v>
      </c>
      <c r="H86" s="28">
        <v>1</v>
      </c>
      <c r="I86" s="28">
        <v>1</v>
      </c>
    </row>
    <row r="87" spans="1:9" x14ac:dyDescent="0.25">
      <c r="A87" s="9" t="str">
        <f t="shared" si="2"/>
        <v>AM000921ATPSBrasil + Inovador</v>
      </c>
      <c r="B87" s="9" t="str">
        <f t="shared" si="3"/>
        <v>AM000921ATPSBrasil + InovadorPG_Pequenos Negócios atendidos com solução de Inovação - Número - Obter</v>
      </c>
      <c r="C87" t="s">
        <v>408</v>
      </c>
      <c r="D87" s="9" t="s">
        <v>107</v>
      </c>
      <c r="E87" s="9" t="s">
        <v>472</v>
      </c>
      <c r="F87" s="9" t="s">
        <v>25</v>
      </c>
      <c r="G87" s="25" t="s">
        <v>534</v>
      </c>
      <c r="H87" s="28">
        <v>7937</v>
      </c>
      <c r="I87" s="28">
        <v>15554</v>
      </c>
    </row>
    <row r="88" spans="1:9" x14ac:dyDescent="0.25">
      <c r="A88" s="9" t="str">
        <f t="shared" si="2"/>
        <v>AM001001ATPSGestão da Marca Sebrae</v>
      </c>
      <c r="B88" s="9" t="str">
        <f t="shared" si="3"/>
        <v>AM001001ATPSGestão da Marca SebraePG_Imagem junto à Sociedade - Pontos (0 a 10) - Obter</v>
      </c>
      <c r="C88" t="s">
        <v>408</v>
      </c>
      <c r="D88" s="9" t="s">
        <v>108</v>
      </c>
      <c r="E88" s="9" t="s">
        <v>475</v>
      </c>
      <c r="F88" s="9" t="s">
        <v>30</v>
      </c>
      <c r="G88" s="25" t="s">
        <v>534</v>
      </c>
      <c r="H88" s="28">
        <v>8.5</v>
      </c>
      <c r="I88" s="28">
        <v>8.6</v>
      </c>
    </row>
    <row r="89" spans="1:9" x14ac:dyDescent="0.25">
      <c r="A89" s="9" t="str">
        <f t="shared" si="2"/>
        <v>AM001001ATPSGestão da Marca Sebrae</v>
      </c>
      <c r="B89" s="9" t="str">
        <f t="shared" si="3"/>
        <v>AM001001ATPSGestão da Marca SebraePG_Imagem junto aos Pequenos Negócios - Pontos (0 a 10) - Obter</v>
      </c>
      <c r="C89" t="s">
        <v>408</v>
      </c>
      <c r="D89" s="9" t="s">
        <v>108</v>
      </c>
      <c r="E89" s="9" t="s">
        <v>475</v>
      </c>
      <c r="F89" s="9" t="s">
        <v>31</v>
      </c>
      <c r="G89" s="25" t="s">
        <v>534</v>
      </c>
      <c r="H89" s="28">
        <v>8.8000000000000007</v>
      </c>
      <c r="I89" s="28">
        <v>8.8000000000000007</v>
      </c>
    </row>
    <row r="90" spans="1:9" x14ac:dyDescent="0.25">
      <c r="A90" s="9" t="str">
        <f t="shared" si="2"/>
        <v>AM001033ATPSInteligência de Dados</v>
      </c>
      <c r="B90" s="9" t="str">
        <f t="shared" si="3"/>
        <v>AM001033ATPSInteligência de DadosPG_Índice Gartner de Data &amp; Analytics - Pontos (1 a 5) - Aumentar</v>
      </c>
      <c r="C90" t="s">
        <v>408</v>
      </c>
      <c r="D90" s="9" t="s">
        <v>109</v>
      </c>
      <c r="E90" s="9" t="s">
        <v>479</v>
      </c>
      <c r="F90" s="9" t="s">
        <v>26</v>
      </c>
      <c r="G90" s="25" t="s">
        <v>534</v>
      </c>
      <c r="H90" s="28">
        <v>2.9</v>
      </c>
      <c r="I90" s="28">
        <v>2</v>
      </c>
    </row>
    <row r="91" spans="1:9" x14ac:dyDescent="0.25">
      <c r="A91" s="9" t="str">
        <f t="shared" si="2"/>
        <v>AM001036ATPSPROGRAMA NACIONAL - Sebrae + Receitas</v>
      </c>
      <c r="B91" s="9" t="str">
        <f t="shared" si="3"/>
        <v>AM001036ATPSPROGRAMA NACIONAL - Sebrae + ReceitasPG_Geração de Receita Própria - % - Obter</v>
      </c>
      <c r="C91" t="s">
        <v>408</v>
      </c>
      <c r="D91" s="9" t="s">
        <v>110</v>
      </c>
      <c r="E91" s="9" t="s">
        <v>41</v>
      </c>
      <c r="F91" s="9" t="s">
        <v>29</v>
      </c>
      <c r="G91" s="25" t="s">
        <v>535</v>
      </c>
      <c r="H91" s="28">
        <v>6</v>
      </c>
      <c r="I91" s="28">
        <v>11.1</v>
      </c>
    </row>
    <row r="92" spans="1:9" x14ac:dyDescent="0.25">
      <c r="A92" s="9" t="str">
        <f t="shared" si="2"/>
        <v>AM001039ATPSEducação Empreendedora</v>
      </c>
      <c r="B92" s="9" t="str">
        <f t="shared" si="3"/>
        <v>AM001039ATPSEducação EmpreendedoraPG_Atendimento a estudantes em soluções de Educação Empreendedora - Número - Obter</v>
      </c>
      <c r="C92" t="s">
        <v>408</v>
      </c>
      <c r="D92" s="9" t="s">
        <v>111</v>
      </c>
      <c r="E92" s="9" t="s">
        <v>476</v>
      </c>
      <c r="F92" s="9" t="s">
        <v>32</v>
      </c>
      <c r="G92" s="25" t="s">
        <v>536</v>
      </c>
      <c r="H92" s="28">
        <v>4000</v>
      </c>
      <c r="I92" s="28">
        <v>9615</v>
      </c>
    </row>
    <row r="93" spans="1:9" x14ac:dyDescent="0.25">
      <c r="A93" s="9" t="str">
        <f t="shared" si="2"/>
        <v>AM001039ATPSEducação Empreendedora</v>
      </c>
      <c r="B93" s="9" t="str">
        <f t="shared" si="3"/>
        <v>AM001039ATPSEducação EmpreendedoraPG_Escolas com projeto Escola Empreendedora implementado - Número - Obter</v>
      </c>
      <c r="C93" t="s">
        <v>408</v>
      </c>
      <c r="D93" s="9" t="s">
        <v>111</v>
      </c>
      <c r="E93" s="9" t="s">
        <v>476</v>
      </c>
      <c r="F93" s="9" t="s">
        <v>33</v>
      </c>
      <c r="G93" s="25" t="s">
        <v>536</v>
      </c>
      <c r="H93" s="28">
        <v>5</v>
      </c>
      <c r="I93" s="28">
        <v>6</v>
      </c>
    </row>
    <row r="94" spans="1:9" x14ac:dyDescent="0.25">
      <c r="A94" s="9" t="str">
        <f t="shared" si="2"/>
        <v>AM001039ATPSEducação Empreendedora</v>
      </c>
      <c r="B94" s="9" t="str">
        <f t="shared" si="3"/>
        <v>AM001039ATPSEducação EmpreendedoraPG_Professores atendidos em soluções de Educação Empreendedora - professores - Obter</v>
      </c>
      <c r="C94" t="s">
        <v>408</v>
      </c>
      <c r="D94" s="9" t="s">
        <v>111</v>
      </c>
      <c r="E94" s="9" t="s">
        <v>476</v>
      </c>
      <c r="F94" s="9" t="s">
        <v>34</v>
      </c>
      <c r="G94" s="25" t="s">
        <v>536</v>
      </c>
      <c r="H94" s="28">
        <v>3013</v>
      </c>
      <c r="I94" s="28">
        <v>3932</v>
      </c>
    </row>
    <row r="95" spans="1:9" x14ac:dyDescent="0.25">
      <c r="A95" s="9" t="str">
        <f t="shared" si="2"/>
        <v>AM001039ATPSEducação Empreendedora</v>
      </c>
      <c r="B95" s="9" t="str">
        <f t="shared" si="3"/>
        <v>AM001039ATPSEducação EmpreendedoraPG_Recomendação (NPS) - Professores - pontos - Obter</v>
      </c>
      <c r="C95" t="s">
        <v>408</v>
      </c>
      <c r="D95" s="9" t="s">
        <v>111</v>
      </c>
      <c r="E95" s="9" t="s">
        <v>476</v>
      </c>
      <c r="F95" s="9" t="s">
        <v>35</v>
      </c>
      <c r="G95" s="25" t="s">
        <v>536</v>
      </c>
      <c r="H95" s="28">
        <v>80</v>
      </c>
      <c r="I95" s="28">
        <v>76</v>
      </c>
    </row>
    <row r="96" spans="1:9" x14ac:dyDescent="0.25">
      <c r="A96" s="9" t="str">
        <f t="shared" si="2"/>
        <v>AP000574ATPSInteligência de Dados</v>
      </c>
      <c r="B96" s="9" t="str">
        <f t="shared" si="3"/>
        <v>AP000574ATPSInteligência de DadosPG_Índice Gartner de Data &amp; Analytics - Pontos (1 a 5) - Aumentar</v>
      </c>
      <c r="C96" t="s">
        <v>409</v>
      </c>
      <c r="D96" s="9" t="s">
        <v>49</v>
      </c>
      <c r="E96" s="9" t="s">
        <v>479</v>
      </c>
      <c r="F96" s="9" t="s">
        <v>26</v>
      </c>
      <c r="G96" s="25" t="s">
        <v>537</v>
      </c>
      <c r="H96" s="28">
        <v>2.7</v>
      </c>
      <c r="I96" s="28">
        <v>1.54</v>
      </c>
    </row>
    <row r="97" spans="1:9" x14ac:dyDescent="0.25">
      <c r="A97" s="9" t="str">
        <f t="shared" si="2"/>
        <v>AP000577ATPSPROGRAMA NACIONAL - Transformação Digital</v>
      </c>
      <c r="B97" s="9" t="str">
        <f t="shared" si="3"/>
        <v>AP000577ATPSPROGRAMA NACIONAL - Transformação DigitalPG_Clientes atendidos por serviços digitais - Número - Obter</v>
      </c>
      <c r="C97" t="s">
        <v>409</v>
      </c>
      <c r="D97" s="9" t="s">
        <v>50</v>
      </c>
      <c r="E97" s="9" t="s">
        <v>51</v>
      </c>
      <c r="F97" s="9" t="s">
        <v>19</v>
      </c>
      <c r="G97" s="25" t="s">
        <v>538</v>
      </c>
      <c r="H97" s="28">
        <v>16000</v>
      </c>
      <c r="I97" s="28">
        <v>17756</v>
      </c>
    </row>
    <row r="98" spans="1:9" x14ac:dyDescent="0.25">
      <c r="A98" s="9" t="str">
        <f t="shared" si="2"/>
        <v>AP000577ATPSPROGRAMA NACIONAL - Transformação Digital</v>
      </c>
      <c r="B98" s="9" t="str">
        <f t="shared" si="3"/>
        <v>AP000577ATPSPROGRAMA NACIONAL - Transformação DigitalPG_Downloads do aplicativo Sebrae - Número - Obter</v>
      </c>
      <c r="C98" t="s">
        <v>409</v>
      </c>
      <c r="D98" s="9" t="s">
        <v>50</v>
      </c>
      <c r="E98" s="9" t="s">
        <v>51</v>
      </c>
      <c r="F98" s="9" t="s">
        <v>52</v>
      </c>
      <c r="G98" s="25" t="s">
        <v>538</v>
      </c>
      <c r="H98" s="28">
        <v>1800</v>
      </c>
      <c r="I98" s="28">
        <v>2655</v>
      </c>
    </row>
    <row r="99" spans="1:9" x14ac:dyDescent="0.25">
      <c r="A99" s="9" t="str">
        <f t="shared" si="2"/>
        <v>AP000577ATPSPROGRAMA NACIONAL - Transformação Digital</v>
      </c>
      <c r="B99" s="9" t="str">
        <f t="shared" si="3"/>
        <v>AP000577ATPSPROGRAMA NACIONAL - Transformação DigitalPG_Índice de Maturidade Digital do Sistema Sebrae - Pontos (1 a 5) - Obter</v>
      </c>
      <c r="C99" t="s">
        <v>409</v>
      </c>
      <c r="D99" s="9" t="s">
        <v>50</v>
      </c>
      <c r="E99" s="9" t="s">
        <v>51</v>
      </c>
      <c r="F99" s="9" t="s">
        <v>53</v>
      </c>
      <c r="G99" s="25" t="s">
        <v>538</v>
      </c>
      <c r="H99" s="28">
        <v>2.7</v>
      </c>
      <c r="I99" s="28">
        <v>2.58</v>
      </c>
    </row>
    <row r="100" spans="1:9" x14ac:dyDescent="0.25">
      <c r="A100" s="9" t="str">
        <f t="shared" si="2"/>
        <v>AP000578ATPSBrasil + Competitivo</v>
      </c>
      <c r="B100" s="9" t="str">
        <f t="shared" si="3"/>
        <v>AP000578ATPSBrasil + CompetitivoPG_Produtividade do Trabalho - % - Aumentar</v>
      </c>
      <c r="C100" t="s">
        <v>409</v>
      </c>
      <c r="D100" s="9" t="s">
        <v>54</v>
      </c>
      <c r="E100" s="9" t="s">
        <v>478</v>
      </c>
      <c r="F100" s="9" t="s">
        <v>27</v>
      </c>
      <c r="G100" s="25" t="s">
        <v>539</v>
      </c>
      <c r="H100" s="28">
        <v>15</v>
      </c>
      <c r="I100" s="28">
        <v>25.05</v>
      </c>
    </row>
    <row r="101" spans="1:9" x14ac:dyDescent="0.25">
      <c r="A101" s="9" t="str">
        <f t="shared" si="2"/>
        <v>AP000578ATPSBrasil + Competitivo</v>
      </c>
      <c r="B101" s="9" t="str">
        <f t="shared" si="3"/>
        <v>AP000578ATPSBrasil + CompetitivoPG_Taxa de Alcance - Faturamento - % - Obter</v>
      </c>
      <c r="C101" t="s">
        <v>409</v>
      </c>
      <c r="D101" s="9" t="s">
        <v>54</v>
      </c>
      <c r="E101" s="9" t="s">
        <v>478</v>
      </c>
      <c r="F101" s="9" t="s">
        <v>28</v>
      </c>
      <c r="G101" s="25" t="s">
        <v>539</v>
      </c>
      <c r="H101" s="28">
        <v>79</v>
      </c>
      <c r="I101" s="28">
        <v>50</v>
      </c>
    </row>
    <row r="102" spans="1:9" x14ac:dyDescent="0.25">
      <c r="A102" s="9" t="str">
        <f t="shared" si="2"/>
        <v>AP000579ATPSPortfólio em Rede</v>
      </c>
      <c r="B102" s="9" t="str">
        <f t="shared" si="3"/>
        <v>AP000579ATPSPortfólio em RedePG_Aplicabilidade - Pontos (0 a 10) - Obter</v>
      </c>
      <c r="C102" t="s">
        <v>409</v>
      </c>
      <c r="D102" s="9" t="s">
        <v>55</v>
      </c>
      <c r="E102" s="9" t="s">
        <v>474</v>
      </c>
      <c r="F102" s="9" t="s">
        <v>57</v>
      </c>
      <c r="G102" s="25" t="s">
        <v>540</v>
      </c>
      <c r="H102" s="28">
        <v>7</v>
      </c>
      <c r="I102" s="28">
        <v>8.1</v>
      </c>
    </row>
    <row r="103" spans="1:9" x14ac:dyDescent="0.25">
      <c r="A103" s="9" t="str">
        <f t="shared" si="2"/>
        <v>AP000579ATPSPortfólio em Rede</v>
      </c>
      <c r="B103" s="9" t="str">
        <f t="shared" si="3"/>
        <v>AP000579ATPSPortfólio em RedePG_Efetividade - Pontos (0 a 10) - Obter</v>
      </c>
      <c r="C103" t="s">
        <v>409</v>
      </c>
      <c r="D103" s="9" t="s">
        <v>55</v>
      </c>
      <c r="E103" s="9" t="s">
        <v>474</v>
      </c>
      <c r="F103" s="9" t="s">
        <v>58</v>
      </c>
      <c r="G103" s="25" t="s">
        <v>540</v>
      </c>
      <c r="H103" s="28">
        <v>7</v>
      </c>
      <c r="I103" s="28">
        <v>8.5</v>
      </c>
    </row>
    <row r="104" spans="1:9" x14ac:dyDescent="0.25">
      <c r="A104" s="9" t="str">
        <f t="shared" si="2"/>
        <v>AP000579ATPSPortfólio em Rede</v>
      </c>
      <c r="B104" s="9" t="str">
        <f t="shared" si="3"/>
        <v>AP000579ATPSPortfólio em RedePG_NPS (Net Promoter Score) de Produto ou Serviço - pontos - Obter</v>
      </c>
      <c r="C104" t="s">
        <v>409</v>
      </c>
      <c r="D104" s="9" t="s">
        <v>55</v>
      </c>
      <c r="E104" s="9" t="s">
        <v>474</v>
      </c>
      <c r="F104" s="9" t="s">
        <v>59</v>
      </c>
      <c r="G104" s="25" t="s">
        <v>540</v>
      </c>
      <c r="H104" s="28">
        <v>60</v>
      </c>
      <c r="I104" s="28">
        <v>85.06</v>
      </c>
    </row>
    <row r="105" spans="1:9" x14ac:dyDescent="0.25">
      <c r="A105" s="9" t="str">
        <f t="shared" si="2"/>
        <v>AP000580ATPSAmbiente de Negócios</v>
      </c>
      <c r="B105" s="9" t="str">
        <f t="shared" si="3"/>
        <v>AP000580ATPSAmbiente de NegóciosPG_Município com presença continuada de técnico residente do Sebrae na microrregião. - Número - Obter</v>
      </c>
      <c r="C105" t="s">
        <v>409</v>
      </c>
      <c r="D105" s="9" t="s">
        <v>60</v>
      </c>
      <c r="E105" s="9" t="s">
        <v>473</v>
      </c>
      <c r="F105" s="9" t="s">
        <v>14</v>
      </c>
      <c r="G105" s="25" t="s">
        <v>541</v>
      </c>
      <c r="H105" s="28">
        <v>7</v>
      </c>
      <c r="I105" s="28">
        <v>7</v>
      </c>
    </row>
    <row r="106" spans="1:9" x14ac:dyDescent="0.25">
      <c r="A106" s="9" t="str">
        <f t="shared" si="2"/>
        <v>AP000580ATPSAmbiente de Negócios</v>
      </c>
      <c r="B106" s="9" t="str">
        <f t="shared" si="3"/>
        <v>AP000580ATPSAmbiente de NegóciosPG_Municípios com conjunto de políticas públicas para melhoria do ambiente de negócios implementado - Número - Obter</v>
      </c>
      <c r="C106" t="s">
        <v>409</v>
      </c>
      <c r="D106" s="9" t="s">
        <v>60</v>
      </c>
      <c r="E106" s="9" t="s">
        <v>473</v>
      </c>
      <c r="F106" s="9" t="s">
        <v>15</v>
      </c>
      <c r="G106" s="25" t="s">
        <v>541</v>
      </c>
      <c r="H106" s="28">
        <v>4</v>
      </c>
      <c r="I106" s="28">
        <v>4</v>
      </c>
    </row>
    <row r="107" spans="1:9" x14ac:dyDescent="0.25">
      <c r="A107" s="9" t="str">
        <f t="shared" si="2"/>
        <v>AP000580ATPSAmbiente de Negócios</v>
      </c>
      <c r="B107" s="9" t="str">
        <f t="shared" si="3"/>
        <v>AP000580ATPSAmbiente de NegóciosPG_Municípios com projetos de mobilização e articulação de lideranças implementados - Número - Obter</v>
      </c>
      <c r="C107" t="s">
        <v>409</v>
      </c>
      <c r="D107" s="9" t="s">
        <v>60</v>
      </c>
      <c r="E107" s="9" t="s">
        <v>473</v>
      </c>
      <c r="F107" s="9" t="s">
        <v>16</v>
      </c>
      <c r="G107" s="25" t="s">
        <v>541</v>
      </c>
      <c r="H107" s="28">
        <v>4</v>
      </c>
      <c r="I107" s="28">
        <v>4</v>
      </c>
    </row>
    <row r="108" spans="1:9" x14ac:dyDescent="0.25">
      <c r="A108" s="9" t="str">
        <f t="shared" si="2"/>
        <v>AP000580ATPSAmbiente de Negócios</v>
      </c>
      <c r="B108" s="9" t="str">
        <f t="shared" si="3"/>
        <v>AP000580ATPSAmbiente de NegóciosPG_Tempo de abertura de empresas - horas - Obter</v>
      </c>
      <c r="C108" t="s">
        <v>409</v>
      </c>
      <c r="D108" s="9" t="s">
        <v>60</v>
      </c>
      <c r="E108" s="9" t="s">
        <v>473</v>
      </c>
      <c r="F108" s="9" t="s">
        <v>17</v>
      </c>
      <c r="G108" s="25" t="s">
        <v>541</v>
      </c>
      <c r="H108" s="28">
        <v>24</v>
      </c>
      <c r="I108" s="28">
        <v>41</v>
      </c>
    </row>
    <row r="109" spans="1:9" x14ac:dyDescent="0.25">
      <c r="A109" s="9" t="str">
        <f t="shared" si="2"/>
        <v>AP000581ATPSPROGRAMA NACIONAL - Sebrae + Receitas</v>
      </c>
      <c r="B109" s="9" t="str">
        <f t="shared" si="3"/>
        <v>AP000581ATPSPROGRAMA NACIONAL - Sebrae + ReceitasPG_Geração de Receita Própria - % - Obter</v>
      </c>
      <c r="C109" t="s">
        <v>409</v>
      </c>
      <c r="D109" s="9" t="s">
        <v>61</v>
      </c>
      <c r="E109" s="9" t="s">
        <v>41</v>
      </c>
      <c r="F109" s="9" t="s">
        <v>29</v>
      </c>
      <c r="G109" s="25" t="s">
        <v>542</v>
      </c>
      <c r="H109" s="28">
        <v>5</v>
      </c>
      <c r="I109" s="28">
        <v>3.3</v>
      </c>
    </row>
    <row r="110" spans="1:9" x14ac:dyDescent="0.25">
      <c r="A110" s="9" t="str">
        <f t="shared" si="2"/>
        <v>AP000582ATPSBrasil + Inovador</v>
      </c>
      <c r="B110" s="9" t="str">
        <f t="shared" si="3"/>
        <v>AP000582ATPSBrasil + InovadorPG_Inovação e Modernização - % - Obter</v>
      </c>
      <c r="C110" t="s">
        <v>409</v>
      </c>
      <c r="D110" s="9" t="s">
        <v>62</v>
      </c>
      <c r="E110" s="9" t="s">
        <v>472</v>
      </c>
      <c r="F110" s="9" t="s">
        <v>23</v>
      </c>
      <c r="G110" s="25" t="s">
        <v>543</v>
      </c>
      <c r="H110" s="28">
        <v>70</v>
      </c>
      <c r="I110" s="28">
        <v>0</v>
      </c>
    </row>
    <row r="111" spans="1:9" x14ac:dyDescent="0.25">
      <c r="A111" s="9" t="str">
        <f t="shared" si="2"/>
        <v>AP000582ATPSBrasil + Inovador</v>
      </c>
      <c r="B111" s="9" t="str">
        <f t="shared" si="3"/>
        <v>AP000582ATPSBrasil + InovadorPG_Municípios com ecossistemas de inovação mapeados - Número - Obter</v>
      </c>
      <c r="C111" t="s">
        <v>409</v>
      </c>
      <c r="D111" s="9" t="s">
        <v>62</v>
      </c>
      <c r="E111" s="9" t="s">
        <v>472</v>
      </c>
      <c r="F111" s="9" t="s">
        <v>24</v>
      </c>
      <c r="G111" s="25" t="s">
        <v>543</v>
      </c>
      <c r="H111" s="28">
        <v>1</v>
      </c>
      <c r="I111" s="28">
        <v>0</v>
      </c>
    </row>
    <row r="112" spans="1:9" x14ac:dyDescent="0.25">
      <c r="A112" s="9" t="str">
        <f t="shared" si="2"/>
        <v>AP000582ATPSBrasil + Inovador</v>
      </c>
      <c r="B112" s="9" t="str">
        <f t="shared" si="3"/>
        <v>AP000582ATPSBrasil + InovadorPG_Pequenos Negócios atendidos com solução de Inovação - Número - Obter</v>
      </c>
      <c r="C112" t="s">
        <v>409</v>
      </c>
      <c r="D112" s="9" t="s">
        <v>62</v>
      </c>
      <c r="E112" s="9" t="s">
        <v>472</v>
      </c>
      <c r="F112" s="9" t="s">
        <v>25</v>
      </c>
      <c r="G112" s="25" t="s">
        <v>543</v>
      </c>
      <c r="H112" s="28">
        <v>1200</v>
      </c>
      <c r="I112" s="28">
        <v>1642</v>
      </c>
    </row>
    <row r="113" spans="1:9" x14ac:dyDescent="0.25">
      <c r="A113" s="9" t="str">
        <f t="shared" si="2"/>
        <v>AP000584ATPSEducação Empreendedora</v>
      </c>
      <c r="B113" s="9" t="str">
        <f t="shared" si="3"/>
        <v>AP000584ATPSEducação EmpreendedoraPG_Atendimento a estudantes em soluções de Educação Empreendedora - Número - Obter</v>
      </c>
      <c r="C113" t="s">
        <v>409</v>
      </c>
      <c r="D113" s="9" t="s">
        <v>63</v>
      </c>
      <c r="E113" s="9" t="s">
        <v>476</v>
      </c>
      <c r="F113" s="9" t="s">
        <v>32</v>
      </c>
      <c r="G113" s="25" t="s">
        <v>544</v>
      </c>
      <c r="H113" s="28">
        <v>11710</v>
      </c>
      <c r="I113" s="28">
        <v>14174</v>
      </c>
    </row>
    <row r="114" spans="1:9" x14ac:dyDescent="0.25">
      <c r="A114" s="9" t="str">
        <f t="shared" si="2"/>
        <v>AP000584ATPSEducação Empreendedora</v>
      </c>
      <c r="B114" s="9" t="str">
        <f t="shared" si="3"/>
        <v>AP000584ATPSEducação EmpreendedoraPG_Escolas com projeto Escola Empreendedora implementado - Número - Obter</v>
      </c>
      <c r="C114" t="s">
        <v>409</v>
      </c>
      <c r="D114" s="9" t="s">
        <v>63</v>
      </c>
      <c r="E114" s="9" t="s">
        <v>476</v>
      </c>
      <c r="F114" s="9" t="s">
        <v>33</v>
      </c>
      <c r="G114" s="25" t="s">
        <v>544</v>
      </c>
      <c r="H114" s="28">
        <v>5</v>
      </c>
      <c r="I114" s="28">
        <v>5</v>
      </c>
    </row>
    <row r="115" spans="1:9" x14ac:dyDescent="0.25">
      <c r="A115" s="9" t="str">
        <f t="shared" si="2"/>
        <v>AP000584ATPSEducação Empreendedora</v>
      </c>
      <c r="B115" s="9" t="str">
        <f t="shared" si="3"/>
        <v>AP000584ATPSEducação EmpreendedoraPG_Professores atendidos em soluções de Educação Empreendedora - professores - Obter</v>
      </c>
      <c r="C115" t="s">
        <v>409</v>
      </c>
      <c r="D115" s="9" t="s">
        <v>63</v>
      </c>
      <c r="E115" s="9" t="s">
        <v>476</v>
      </c>
      <c r="F115" s="9" t="s">
        <v>34</v>
      </c>
      <c r="G115" s="25" t="s">
        <v>544</v>
      </c>
      <c r="H115" s="28">
        <v>750</v>
      </c>
      <c r="I115" s="28">
        <v>1011</v>
      </c>
    </row>
    <row r="116" spans="1:9" x14ac:dyDescent="0.25">
      <c r="A116" s="9" t="str">
        <f t="shared" si="2"/>
        <v>AP000584ATPSEducação Empreendedora</v>
      </c>
      <c r="B116" s="9" t="str">
        <f t="shared" si="3"/>
        <v>AP000584ATPSEducação EmpreendedoraPG_Recomendação (NPS) - Professores - pontos - Obter</v>
      </c>
      <c r="C116" t="s">
        <v>409</v>
      </c>
      <c r="D116" s="9" t="s">
        <v>63</v>
      </c>
      <c r="E116" s="9" t="s">
        <v>476</v>
      </c>
      <c r="F116" s="9" t="s">
        <v>35</v>
      </c>
      <c r="G116" s="25" t="s">
        <v>544</v>
      </c>
      <c r="H116" s="28">
        <v>80</v>
      </c>
      <c r="I116" s="28">
        <v>88</v>
      </c>
    </row>
    <row r="117" spans="1:9" x14ac:dyDescent="0.25">
      <c r="A117" s="9" t="str">
        <f t="shared" si="2"/>
        <v>AP000585ATPSCliente em Foco</v>
      </c>
      <c r="B117" s="9" t="str">
        <f t="shared" si="3"/>
        <v>AP000585ATPSCliente em FocoPG_Atendimento por cliente - Número - Obter</v>
      </c>
      <c r="C117" t="s">
        <v>409</v>
      </c>
      <c r="D117" s="9" t="s">
        <v>64</v>
      </c>
      <c r="E117" s="9" t="s">
        <v>471</v>
      </c>
      <c r="F117" s="9" t="s">
        <v>18</v>
      </c>
      <c r="G117" s="25" t="s">
        <v>545</v>
      </c>
      <c r="H117" s="28">
        <v>2</v>
      </c>
      <c r="I117" s="28">
        <v>2.39</v>
      </c>
    </row>
    <row r="118" spans="1:9" x14ac:dyDescent="0.25">
      <c r="A118" s="9" t="str">
        <f t="shared" si="2"/>
        <v>AP000585ATPSCliente em Foco</v>
      </c>
      <c r="B118" s="9" t="str">
        <f t="shared" si="3"/>
        <v>AP000585ATPSCliente em FocoPG_Clientes atendidos por serviços digitais - Número - Obter</v>
      </c>
      <c r="C118" t="s">
        <v>409</v>
      </c>
      <c r="D118" s="9" t="s">
        <v>64</v>
      </c>
      <c r="E118" s="9" t="s">
        <v>471</v>
      </c>
      <c r="F118" s="9" t="s">
        <v>19</v>
      </c>
      <c r="G118" s="25" t="s">
        <v>545</v>
      </c>
      <c r="H118" s="28">
        <v>17000</v>
      </c>
      <c r="I118" s="28">
        <v>17756</v>
      </c>
    </row>
    <row r="119" spans="1:9" x14ac:dyDescent="0.25">
      <c r="A119" s="9" t="str">
        <f t="shared" si="2"/>
        <v>AP000585ATPSCliente em Foco</v>
      </c>
      <c r="B119" s="9" t="str">
        <f t="shared" si="3"/>
        <v>AP000585ATPSCliente em FocoPG_Cobertura do Atendimento (microempresas e empresas de pequeno porte) - % - Obter</v>
      </c>
      <c r="C119" t="s">
        <v>409</v>
      </c>
      <c r="D119" s="9" t="s">
        <v>64</v>
      </c>
      <c r="E119" s="9" t="s">
        <v>471</v>
      </c>
      <c r="F119" s="9" t="s">
        <v>20</v>
      </c>
      <c r="G119" s="25" t="s">
        <v>545</v>
      </c>
      <c r="H119" s="28">
        <v>22</v>
      </c>
      <c r="I119" s="28">
        <v>25.15</v>
      </c>
    </row>
    <row r="120" spans="1:9" x14ac:dyDescent="0.25">
      <c r="A120" s="9" t="str">
        <f t="shared" si="2"/>
        <v>AP000585ATPSCliente em Foco</v>
      </c>
      <c r="B120" s="9" t="str">
        <f t="shared" si="3"/>
        <v>AP000585ATPSCliente em FocoPG_Pequenos Negócios Atendidos - Número - Obter</v>
      </c>
      <c r="C120" t="s">
        <v>409</v>
      </c>
      <c r="D120" s="9" t="s">
        <v>64</v>
      </c>
      <c r="E120" s="9" t="s">
        <v>471</v>
      </c>
      <c r="F120" s="9" t="s">
        <v>21</v>
      </c>
      <c r="G120" s="25" t="s">
        <v>545</v>
      </c>
      <c r="H120" s="28">
        <v>9293</v>
      </c>
      <c r="I120" s="28">
        <v>11833</v>
      </c>
    </row>
    <row r="121" spans="1:9" x14ac:dyDescent="0.25">
      <c r="A121" s="9" t="str">
        <f t="shared" si="2"/>
        <v>AP000585ATPSCliente em Foco</v>
      </c>
      <c r="B121" s="9" t="str">
        <f t="shared" si="3"/>
        <v>AP000585ATPSCliente em FocoPG_Recomendação (NPS) - pontos - Obter</v>
      </c>
      <c r="C121" t="s">
        <v>409</v>
      </c>
      <c r="D121" s="9" t="s">
        <v>64</v>
      </c>
      <c r="E121" s="9" t="s">
        <v>471</v>
      </c>
      <c r="F121" s="9" t="s">
        <v>22</v>
      </c>
      <c r="G121" s="25" t="s">
        <v>545</v>
      </c>
      <c r="H121" s="28">
        <v>85</v>
      </c>
      <c r="I121" s="28">
        <v>85.55</v>
      </c>
    </row>
    <row r="122" spans="1:9" x14ac:dyDescent="0.25">
      <c r="A122" s="9" t="str">
        <f t="shared" si="2"/>
        <v>AP000586ATPSGestão Estratégica de Pessoas</v>
      </c>
      <c r="B122" s="9" t="str">
        <f t="shared" si="3"/>
        <v>AP000586ATPSGestão Estratégica de PessoasPG_Diagnóstico de Maturidade dos processos de gestão de pessoas - pontos - Obter</v>
      </c>
      <c r="C122" t="s">
        <v>409</v>
      </c>
      <c r="D122" s="9" t="s">
        <v>65</v>
      </c>
      <c r="E122" s="9" t="s">
        <v>470</v>
      </c>
      <c r="F122" s="9" t="s">
        <v>67</v>
      </c>
      <c r="G122" s="25" t="s">
        <v>546</v>
      </c>
      <c r="H122" s="28">
        <v>4.4000000000000004</v>
      </c>
      <c r="I122" s="28">
        <v>4.2699999999999996</v>
      </c>
    </row>
    <row r="123" spans="1:9" x14ac:dyDescent="0.25">
      <c r="A123" s="9" t="str">
        <f t="shared" si="2"/>
        <v>AP000586ATPSGestão Estratégica de Pessoas</v>
      </c>
      <c r="B123" s="9" t="str">
        <f t="shared" si="3"/>
        <v>AP000586ATPSGestão Estratégica de PessoasPG_Grau de implementação do SGP 9.0 no Sistema Sebrae - % - Obter</v>
      </c>
      <c r="C123" t="s">
        <v>409</v>
      </c>
      <c r="D123" s="9" t="s">
        <v>65</v>
      </c>
      <c r="E123" s="9" t="s">
        <v>470</v>
      </c>
      <c r="F123" s="9" t="s">
        <v>68</v>
      </c>
      <c r="G123" s="25" t="s">
        <v>546</v>
      </c>
      <c r="H123" s="28">
        <v>88.88</v>
      </c>
      <c r="I123" s="28">
        <v>100</v>
      </c>
    </row>
    <row r="124" spans="1:9" x14ac:dyDescent="0.25">
      <c r="A124" s="9" t="str">
        <f t="shared" si="2"/>
        <v>AP000587ATPSSebrae + Finanças</v>
      </c>
      <c r="B124" s="9" t="str">
        <f t="shared" si="3"/>
        <v>AP000587ATPSSebrae + FinançasPG_Clientes com garantia do Fampe assistidos na fase pós-crédito - % - Obter</v>
      </c>
      <c r="C124" t="s">
        <v>409</v>
      </c>
      <c r="D124" s="9" t="s">
        <v>69</v>
      </c>
      <c r="E124" s="9" t="s">
        <v>477</v>
      </c>
      <c r="F124" s="9" t="s">
        <v>71</v>
      </c>
      <c r="G124" s="25" t="s">
        <v>547</v>
      </c>
      <c r="H124" s="28">
        <v>86</v>
      </c>
      <c r="I124" s="28">
        <v>93.75</v>
      </c>
    </row>
    <row r="125" spans="1:9" x14ac:dyDescent="0.25">
      <c r="A125" s="9" t="str">
        <f t="shared" si="2"/>
        <v>AP000588ATPSPROGRAMA NACIONAL - Transformação Organizacional</v>
      </c>
      <c r="B125" s="9" t="str">
        <f t="shared" si="3"/>
        <v>AP000588ATPSPROGRAMA NACIONAL - Transformação OrganizacionalPG_Equipamentos de TI com vida útil exaurida - % - Obter</v>
      </c>
      <c r="C125" t="s">
        <v>409</v>
      </c>
      <c r="D125" s="9" t="s">
        <v>72</v>
      </c>
      <c r="E125" s="9" t="s">
        <v>73</v>
      </c>
      <c r="F125" s="9" t="s">
        <v>74</v>
      </c>
      <c r="G125" s="25" t="s">
        <v>548</v>
      </c>
      <c r="H125" s="28">
        <v>20</v>
      </c>
      <c r="I125" s="28">
        <v>20</v>
      </c>
    </row>
    <row r="126" spans="1:9" x14ac:dyDescent="0.25">
      <c r="A126" s="9" t="str">
        <f t="shared" si="2"/>
        <v>AP000588ATPSPROGRAMA NACIONAL - Transformação Organizacional</v>
      </c>
      <c r="B126" s="9" t="str">
        <f t="shared" si="3"/>
        <v>AP000588ATPSPROGRAMA NACIONAL - Transformação OrganizacionalPG_Incidentes de segurança tratados - % - Obter</v>
      </c>
      <c r="C126" t="s">
        <v>409</v>
      </c>
      <c r="D126" s="9" t="s">
        <v>72</v>
      </c>
      <c r="E126" s="9" t="s">
        <v>73</v>
      </c>
      <c r="F126" s="9" t="s">
        <v>75</v>
      </c>
      <c r="G126" s="25" t="s">
        <v>548</v>
      </c>
      <c r="H126" s="28">
        <v>30</v>
      </c>
      <c r="I126" s="28">
        <v>30</v>
      </c>
    </row>
    <row r="127" spans="1:9" x14ac:dyDescent="0.25">
      <c r="A127" s="9" t="str">
        <f t="shared" si="2"/>
        <v>AP000588ATPSPROGRAMA NACIONAL - Transformação Organizacional</v>
      </c>
      <c r="B127" s="9" t="str">
        <f t="shared" si="3"/>
        <v>AP000588ATPSPROGRAMA NACIONAL - Transformação OrganizacionalPG_Unidades do Sebrae com Office 365 implementado - % - Obter</v>
      </c>
      <c r="C127" t="s">
        <v>409</v>
      </c>
      <c r="D127" s="9" t="s">
        <v>72</v>
      </c>
      <c r="E127" s="9" t="s">
        <v>73</v>
      </c>
      <c r="F127" s="9" t="s">
        <v>76</v>
      </c>
      <c r="G127" s="25" t="s">
        <v>548</v>
      </c>
      <c r="H127" s="28">
        <v>90</v>
      </c>
      <c r="I127" s="28">
        <v>89</v>
      </c>
    </row>
    <row r="128" spans="1:9" x14ac:dyDescent="0.25">
      <c r="A128" s="9" t="str">
        <f t="shared" si="2"/>
        <v>AP000589ATPSGestão da Marca Sebrae</v>
      </c>
      <c r="B128" s="9" t="str">
        <f t="shared" si="3"/>
        <v>AP000589ATPSGestão da Marca SebraePG_Imagem junto à Sociedade - Pontos (0 a 10) - Obter</v>
      </c>
      <c r="C128" t="s">
        <v>409</v>
      </c>
      <c r="D128" s="9" t="s">
        <v>77</v>
      </c>
      <c r="E128" s="9" t="s">
        <v>475</v>
      </c>
      <c r="F128" s="9" t="s">
        <v>30</v>
      </c>
      <c r="G128" s="25" t="s">
        <v>549</v>
      </c>
      <c r="H128" s="28">
        <v>8.6</v>
      </c>
      <c r="I128" s="28">
        <v>8.6999999999999993</v>
      </c>
    </row>
    <row r="129" spans="1:9" x14ac:dyDescent="0.25">
      <c r="A129" s="9" t="str">
        <f t="shared" si="2"/>
        <v>AP000589ATPSGestão da Marca Sebrae</v>
      </c>
      <c r="B129" s="9" t="str">
        <f t="shared" si="3"/>
        <v>AP000589ATPSGestão da Marca SebraePG_Imagem junto aos Pequenos Negócios - Pontos (0 a 10) - Obter</v>
      </c>
      <c r="C129" t="s">
        <v>409</v>
      </c>
      <c r="D129" s="9" t="s">
        <v>77</v>
      </c>
      <c r="E129" s="9" t="s">
        <v>475</v>
      </c>
      <c r="F129" s="9" t="s">
        <v>31</v>
      </c>
      <c r="G129" s="25" t="s">
        <v>549</v>
      </c>
      <c r="H129" s="28">
        <v>8.8000000000000007</v>
      </c>
      <c r="I129" s="28">
        <v>8.1</v>
      </c>
    </row>
    <row r="130" spans="1:9" x14ac:dyDescent="0.25">
      <c r="A130" s="9" t="str">
        <f t="shared" si="2"/>
        <v>AP000607ATPSPortfólio em Rede</v>
      </c>
      <c r="B130" s="9" t="str">
        <f t="shared" si="3"/>
        <v>AP000607ATPSPortfólio em RedePG_Aplicabilidade - Pontos (0 a 10) - Obter</v>
      </c>
      <c r="C130" t="s">
        <v>409</v>
      </c>
      <c r="D130" s="9" t="s">
        <v>78</v>
      </c>
      <c r="E130" s="9" t="s">
        <v>474</v>
      </c>
      <c r="F130" s="9" t="s">
        <v>57</v>
      </c>
      <c r="G130" s="25" t="s">
        <v>550</v>
      </c>
      <c r="H130" s="28">
        <v>7</v>
      </c>
      <c r="I130" s="28">
        <v>0</v>
      </c>
    </row>
    <row r="131" spans="1:9" x14ac:dyDescent="0.25">
      <c r="A131" s="9" t="str">
        <f t="shared" si="2"/>
        <v>AP000607ATPSPortfólio em Rede</v>
      </c>
      <c r="B131" s="9" t="str">
        <f t="shared" si="3"/>
        <v>AP000607ATPSPortfólio em RedePG_Efetividade - Pontos (0 a 10) - Obter</v>
      </c>
      <c r="C131" t="s">
        <v>409</v>
      </c>
      <c r="D131" s="9" t="s">
        <v>78</v>
      </c>
      <c r="E131" s="9" t="s">
        <v>474</v>
      </c>
      <c r="F131" s="9" t="s">
        <v>58</v>
      </c>
      <c r="G131" s="25" t="s">
        <v>550</v>
      </c>
      <c r="H131" s="28">
        <v>7</v>
      </c>
      <c r="I131" s="28">
        <v>0</v>
      </c>
    </row>
    <row r="132" spans="1:9" x14ac:dyDescent="0.25">
      <c r="A132" s="9" t="str">
        <f t="shared" si="2"/>
        <v>AP000607ATPSPortfólio em Rede</v>
      </c>
      <c r="B132" s="9" t="str">
        <f t="shared" si="3"/>
        <v>AP000607ATPSPortfólio em RedePG_NPS (Net Promoter Score) de Produto ou Serviço - pontos - Obter</v>
      </c>
      <c r="C132" t="s">
        <v>409</v>
      </c>
      <c r="D132" s="9" t="s">
        <v>78</v>
      </c>
      <c r="E132" s="9" t="s">
        <v>474</v>
      </c>
      <c r="F132" s="9" t="s">
        <v>59</v>
      </c>
      <c r="G132" s="25" t="s">
        <v>550</v>
      </c>
      <c r="H132" s="28">
        <v>60</v>
      </c>
      <c r="I132" s="28">
        <v>0</v>
      </c>
    </row>
    <row r="133" spans="1:9" x14ac:dyDescent="0.25">
      <c r="A133" s="9" t="str">
        <f t="shared" si="2"/>
        <v>BA001796ATPSBrasil + Competitivo</v>
      </c>
      <c r="B133" s="9" t="str">
        <f t="shared" si="3"/>
        <v>BA001796ATPSBrasil + CompetitivoPG_Produtividade do Trabalho - % - Aumentar</v>
      </c>
      <c r="C133" t="s">
        <v>410</v>
      </c>
      <c r="D133" s="9" t="s">
        <v>112</v>
      </c>
      <c r="E133" s="9" t="s">
        <v>478</v>
      </c>
      <c r="F133" s="9" t="s">
        <v>27</v>
      </c>
      <c r="G133" s="25" t="s">
        <v>551</v>
      </c>
      <c r="H133" s="28">
        <v>5</v>
      </c>
      <c r="I133" s="28">
        <v>18.600000000000001</v>
      </c>
    </row>
    <row r="134" spans="1:9" x14ac:dyDescent="0.25">
      <c r="A134" s="9" t="str">
        <f t="shared" si="2"/>
        <v>BA001796ATPSBrasil + Competitivo</v>
      </c>
      <c r="B134" s="9" t="str">
        <f t="shared" si="3"/>
        <v>BA001796ATPSBrasil + CompetitivoPG_Taxa de Alcance - Faturamento - % - Obter</v>
      </c>
      <c r="C134" t="s">
        <v>410</v>
      </c>
      <c r="D134" s="9" t="s">
        <v>112</v>
      </c>
      <c r="E134" s="9" t="s">
        <v>478</v>
      </c>
      <c r="F134" s="9" t="s">
        <v>28</v>
      </c>
      <c r="G134" s="25" t="s">
        <v>551</v>
      </c>
      <c r="H134" s="28">
        <v>79</v>
      </c>
      <c r="I134" s="28">
        <v>84.8</v>
      </c>
    </row>
    <row r="135" spans="1:9" x14ac:dyDescent="0.25">
      <c r="A135" s="9" t="str">
        <f t="shared" si="2"/>
        <v>BA001797ATPSAmbiente de Negócios</v>
      </c>
      <c r="B135" s="9" t="str">
        <f t="shared" si="3"/>
        <v>BA001797ATPSAmbiente de NegóciosPG_Município com presença continuada de técnico residente do Sebrae na microrregião. - Número - Obter</v>
      </c>
      <c r="C135" t="s">
        <v>410</v>
      </c>
      <c r="D135" s="9" t="s">
        <v>113</v>
      </c>
      <c r="E135" s="9" t="s">
        <v>473</v>
      </c>
      <c r="F135" s="9" t="s">
        <v>14</v>
      </c>
      <c r="G135" s="25" t="s">
        <v>552</v>
      </c>
      <c r="H135" s="28">
        <v>26</v>
      </c>
      <c r="I135" s="28">
        <v>26</v>
      </c>
    </row>
    <row r="136" spans="1:9" x14ac:dyDescent="0.25">
      <c r="A136" s="9" t="str">
        <f t="shared" si="2"/>
        <v>BA001797ATPSAmbiente de Negócios</v>
      </c>
      <c r="B136" s="9" t="str">
        <f t="shared" si="3"/>
        <v>BA001797ATPSAmbiente de NegóciosPG_Municípios com conjunto de políticas públicas para melhoria do ambiente de negócios implementado - Número - Obter</v>
      </c>
      <c r="C136" t="s">
        <v>410</v>
      </c>
      <c r="D136" s="9" t="s">
        <v>113</v>
      </c>
      <c r="E136" s="9" t="s">
        <v>473</v>
      </c>
      <c r="F136" s="9" t="s">
        <v>15</v>
      </c>
      <c r="G136" s="25" t="s">
        <v>552</v>
      </c>
      <c r="H136" s="28">
        <v>54</v>
      </c>
      <c r="I136" s="28">
        <v>68</v>
      </c>
    </row>
    <row r="137" spans="1:9" x14ac:dyDescent="0.25">
      <c r="A137" s="9" t="str">
        <f t="shared" si="2"/>
        <v>BA001797ATPSAmbiente de Negócios</v>
      </c>
      <c r="B137" s="9" t="str">
        <f t="shared" si="3"/>
        <v>BA001797ATPSAmbiente de NegóciosPG_Municípios com projetos de mobilização e articulação de lideranças implementados - Número - Obter</v>
      </c>
      <c r="C137" t="s">
        <v>410</v>
      </c>
      <c r="D137" s="9" t="s">
        <v>113</v>
      </c>
      <c r="E137" s="9" t="s">
        <v>473</v>
      </c>
      <c r="F137" s="9" t="s">
        <v>16</v>
      </c>
      <c r="G137" s="25" t="s">
        <v>552</v>
      </c>
      <c r="H137" s="28">
        <v>100</v>
      </c>
      <c r="I137" s="28">
        <v>120</v>
      </c>
    </row>
    <row r="138" spans="1:9" x14ac:dyDescent="0.25">
      <c r="A138" s="9" t="str">
        <f t="shared" si="2"/>
        <v>BA001797ATPSAmbiente de Negócios</v>
      </c>
      <c r="B138" s="9" t="str">
        <f t="shared" si="3"/>
        <v>BA001797ATPSAmbiente de NegóciosPG_Tempo de abertura de empresas - horas - Obter</v>
      </c>
      <c r="C138" t="s">
        <v>410</v>
      </c>
      <c r="D138" s="9" t="s">
        <v>113</v>
      </c>
      <c r="E138" s="9" t="s">
        <v>473</v>
      </c>
      <c r="F138" s="9" t="s">
        <v>17</v>
      </c>
      <c r="G138" s="25" t="s">
        <v>552</v>
      </c>
      <c r="H138" s="28">
        <v>110</v>
      </c>
      <c r="I138" s="28">
        <v>59.13</v>
      </c>
    </row>
    <row r="139" spans="1:9" x14ac:dyDescent="0.25">
      <c r="A139" s="9" t="str">
        <f t="shared" si="2"/>
        <v>BA001804ATPSBrasil + Inovador</v>
      </c>
      <c r="B139" s="9" t="str">
        <f t="shared" si="3"/>
        <v>BA001804ATPSBrasil + InovadorPG_Inovação e Modernização - % - Obter</v>
      </c>
      <c r="C139" t="s">
        <v>410</v>
      </c>
      <c r="D139" s="9" t="s">
        <v>114</v>
      </c>
      <c r="E139" s="9" t="s">
        <v>472</v>
      </c>
      <c r="F139" s="9" t="s">
        <v>23</v>
      </c>
      <c r="G139" s="25" t="s">
        <v>553</v>
      </c>
      <c r="H139" s="28">
        <v>70</v>
      </c>
      <c r="I139" s="28">
        <v>0</v>
      </c>
    </row>
    <row r="140" spans="1:9" x14ac:dyDescent="0.25">
      <c r="A140" s="9" t="str">
        <f t="shared" si="2"/>
        <v>BA001804ATPSBrasil + Inovador</v>
      </c>
      <c r="B140" s="9" t="str">
        <f t="shared" si="3"/>
        <v>BA001804ATPSBrasil + InovadorPG_Municípios com ecossistemas de inovação mapeados - Número - Obter</v>
      </c>
      <c r="C140" t="s">
        <v>410</v>
      </c>
      <c r="D140" s="9" t="s">
        <v>114</v>
      </c>
      <c r="E140" s="9" t="s">
        <v>472</v>
      </c>
      <c r="F140" s="9" t="s">
        <v>24</v>
      </c>
      <c r="G140" s="25" t="s">
        <v>553</v>
      </c>
      <c r="H140" s="28">
        <v>2</v>
      </c>
      <c r="I140" s="28">
        <v>3</v>
      </c>
    </row>
    <row r="141" spans="1:9" x14ac:dyDescent="0.25">
      <c r="A141" s="9" t="str">
        <f t="shared" ref="A141:A204" si="4">CONCATENATE(D141,E141)</f>
        <v>BA001804ATPSBrasil + Inovador</v>
      </c>
      <c r="B141" s="9" t="str">
        <f t="shared" ref="B141:B204" si="5">CONCATENATE(D141,E141,F141)</f>
        <v>BA001804ATPSBrasil + InovadorPG_Pequenos Negócios atendidos com solução de Inovação - Número - Obter</v>
      </c>
      <c r="C141" t="s">
        <v>410</v>
      </c>
      <c r="D141" s="9" t="s">
        <v>114</v>
      </c>
      <c r="E141" s="9" t="s">
        <v>472</v>
      </c>
      <c r="F141" s="9" t="s">
        <v>25</v>
      </c>
      <c r="G141" s="25" t="s">
        <v>553</v>
      </c>
      <c r="H141" s="28">
        <v>14300</v>
      </c>
      <c r="I141" s="28">
        <v>24707</v>
      </c>
    </row>
    <row r="142" spans="1:9" x14ac:dyDescent="0.25">
      <c r="A142" s="9" t="str">
        <f t="shared" si="4"/>
        <v>BA001925ATPSGestão Estratégica de Pessoas</v>
      </c>
      <c r="B142" s="9" t="str">
        <f t="shared" si="5"/>
        <v>BA001925ATPSGestão Estratégica de PessoasPG_Diagnóstico de Maturidade dos processos de gestão de pessoas - pontos - Obter</v>
      </c>
      <c r="C142" t="s">
        <v>410</v>
      </c>
      <c r="D142" s="9" t="s">
        <v>115</v>
      </c>
      <c r="E142" s="9" t="s">
        <v>470</v>
      </c>
      <c r="F142" s="9" t="s">
        <v>67</v>
      </c>
      <c r="G142" s="25" t="s">
        <v>554</v>
      </c>
      <c r="H142" s="28">
        <v>4.42</v>
      </c>
      <c r="I142" s="28">
        <v>3.9</v>
      </c>
    </row>
    <row r="143" spans="1:9" x14ac:dyDescent="0.25">
      <c r="A143" s="9" t="str">
        <f t="shared" si="4"/>
        <v>BA001925ATPSGestão Estratégica de Pessoas</v>
      </c>
      <c r="B143" s="9" t="str">
        <f t="shared" si="5"/>
        <v>BA001925ATPSGestão Estratégica de PessoasPG_Grau de implementação do SGP 9.0 no Sistema Sebrae - % - Obter</v>
      </c>
      <c r="C143" t="s">
        <v>410</v>
      </c>
      <c r="D143" s="9" t="s">
        <v>115</v>
      </c>
      <c r="E143" s="9" t="s">
        <v>470</v>
      </c>
      <c r="F143" s="9" t="s">
        <v>68</v>
      </c>
      <c r="G143" s="25" t="s">
        <v>554</v>
      </c>
      <c r="H143" s="28">
        <v>100</v>
      </c>
      <c r="I143" s="28">
        <v>100</v>
      </c>
    </row>
    <row r="144" spans="1:9" x14ac:dyDescent="0.25">
      <c r="A144" s="9" t="str">
        <f t="shared" si="4"/>
        <v>BA001999ATPSGestão da Marca Sebrae</v>
      </c>
      <c r="B144" s="9" t="str">
        <f t="shared" si="5"/>
        <v>BA001999ATPSGestão da Marca SebraePG_Imagem junto à Sociedade - Pontos (0 a 10) - Obter</v>
      </c>
      <c r="C144" t="s">
        <v>410</v>
      </c>
      <c r="D144" s="9" t="s">
        <v>116</v>
      </c>
      <c r="E144" s="9" t="s">
        <v>475</v>
      </c>
      <c r="F144" s="9" t="s">
        <v>30</v>
      </c>
      <c r="G144" s="25" t="s">
        <v>555</v>
      </c>
      <c r="H144" s="28">
        <v>8.1</v>
      </c>
      <c r="I144" s="28">
        <v>8.8000000000000007</v>
      </c>
    </row>
    <row r="145" spans="1:9" x14ac:dyDescent="0.25">
      <c r="A145" s="9" t="str">
        <f t="shared" si="4"/>
        <v>BA001999ATPSGestão da Marca Sebrae</v>
      </c>
      <c r="B145" s="9" t="str">
        <f t="shared" si="5"/>
        <v>BA001999ATPSGestão da Marca SebraePG_Imagem junto aos Pequenos Negócios - Pontos (0 a 10) - Obter</v>
      </c>
      <c r="C145" t="s">
        <v>410</v>
      </c>
      <c r="D145" s="9" t="s">
        <v>116</v>
      </c>
      <c r="E145" s="9" t="s">
        <v>475</v>
      </c>
      <c r="F145" s="9" t="s">
        <v>31</v>
      </c>
      <c r="G145" s="25" t="s">
        <v>555</v>
      </c>
      <c r="H145" s="28">
        <v>8.6</v>
      </c>
      <c r="I145" s="28">
        <v>8.6999999999999993</v>
      </c>
    </row>
    <row r="146" spans="1:9" x14ac:dyDescent="0.25">
      <c r="A146" s="9" t="str">
        <f t="shared" si="4"/>
        <v>BA002004ATPSEducação Empreendedora</v>
      </c>
      <c r="B146" s="9" t="str">
        <f t="shared" si="5"/>
        <v>BA002004ATPSEducação EmpreendedoraPG_Atendimento a estudantes em soluções de Educação Empreendedora - Número - Obter</v>
      </c>
      <c r="C146" t="s">
        <v>410</v>
      </c>
      <c r="D146" s="9" t="s">
        <v>117</v>
      </c>
      <c r="E146" s="9" t="s">
        <v>476</v>
      </c>
      <c r="F146" s="9" t="s">
        <v>32</v>
      </c>
      <c r="G146" s="25" t="s">
        <v>556</v>
      </c>
      <c r="H146" s="28">
        <v>39000</v>
      </c>
      <c r="I146" s="28">
        <v>63596</v>
      </c>
    </row>
    <row r="147" spans="1:9" x14ac:dyDescent="0.25">
      <c r="A147" s="9" t="str">
        <f t="shared" si="4"/>
        <v>BA002004ATPSEducação Empreendedora</v>
      </c>
      <c r="B147" s="9" t="str">
        <f t="shared" si="5"/>
        <v>BA002004ATPSEducação EmpreendedoraPG_Escolas com projeto Escola Empreendedora implementado - Número - Obter</v>
      </c>
      <c r="C147" t="s">
        <v>410</v>
      </c>
      <c r="D147" s="9" t="s">
        <v>117</v>
      </c>
      <c r="E147" s="9" t="s">
        <v>476</v>
      </c>
      <c r="F147" s="9" t="s">
        <v>33</v>
      </c>
      <c r="G147" s="25" t="s">
        <v>556</v>
      </c>
      <c r="H147" s="28">
        <v>5</v>
      </c>
      <c r="I147" s="28">
        <v>5</v>
      </c>
    </row>
    <row r="148" spans="1:9" x14ac:dyDescent="0.25">
      <c r="A148" s="9" t="str">
        <f t="shared" si="4"/>
        <v>BA002004ATPSEducação Empreendedora</v>
      </c>
      <c r="B148" s="9" t="str">
        <f t="shared" si="5"/>
        <v>BA002004ATPSEducação EmpreendedoraPG_Professores atendidos em soluções de Educação Empreendedora - professores - Obter</v>
      </c>
      <c r="C148" t="s">
        <v>410</v>
      </c>
      <c r="D148" s="9" t="s">
        <v>117</v>
      </c>
      <c r="E148" s="9" t="s">
        <v>476</v>
      </c>
      <c r="F148" s="9" t="s">
        <v>34</v>
      </c>
      <c r="G148" s="25" t="s">
        <v>556</v>
      </c>
      <c r="H148" s="28">
        <v>11000</v>
      </c>
      <c r="I148" s="28">
        <v>14101</v>
      </c>
    </row>
    <row r="149" spans="1:9" x14ac:dyDescent="0.25">
      <c r="A149" s="9" t="str">
        <f t="shared" si="4"/>
        <v>BA002004ATPSEducação Empreendedora</v>
      </c>
      <c r="B149" s="9" t="str">
        <f t="shared" si="5"/>
        <v>BA002004ATPSEducação EmpreendedoraPG_Recomendação (NPS) - Professores - pontos - Obter</v>
      </c>
      <c r="C149" t="s">
        <v>410</v>
      </c>
      <c r="D149" s="9" t="s">
        <v>117</v>
      </c>
      <c r="E149" s="9" t="s">
        <v>476</v>
      </c>
      <c r="F149" s="9" t="s">
        <v>35</v>
      </c>
      <c r="G149" s="25" t="s">
        <v>556</v>
      </c>
      <c r="H149" s="28">
        <v>80</v>
      </c>
      <c r="I149" s="28">
        <v>81.900000000000006</v>
      </c>
    </row>
    <row r="150" spans="1:9" x14ac:dyDescent="0.25">
      <c r="A150" s="9" t="str">
        <f t="shared" si="4"/>
        <v>BA002011ATPSCliente em Foco</v>
      </c>
      <c r="B150" s="9" t="str">
        <f t="shared" si="5"/>
        <v>BA002011ATPSCliente em FocoPG_Atendimento por cliente - Número - Obter</v>
      </c>
      <c r="C150" t="s">
        <v>410</v>
      </c>
      <c r="D150" s="9" t="s">
        <v>118</v>
      </c>
      <c r="E150" s="9" t="s">
        <v>471</v>
      </c>
      <c r="F150" s="9" t="s">
        <v>18</v>
      </c>
      <c r="G150" s="25" t="s">
        <v>557</v>
      </c>
      <c r="H150" s="28">
        <v>2</v>
      </c>
      <c r="I150" s="28">
        <v>2.04</v>
      </c>
    </row>
    <row r="151" spans="1:9" x14ac:dyDescent="0.25">
      <c r="A151" s="9" t="str">
        <f t="shared" si="4"/>
        <v>BA002011ATPSCliente em Foco</v>
      </c>
      <c r="B151" s="9" t="str">
        <f t="shared" si="5"/>
        <v>BA002011ATPSCliente em FocoPG_Clientes atendidos por serviços digitais - Número - Obter</v>
      </c>
      <c r="C151" t="s">
        <v>410</v>
      </c>
      <c r="D151" s="9" t="s">
        <v>118</v>
      </c>
      <c r="E151" s="9" t="s">
        <v>471</v>
      </c>
      <c r="F151" s="9" t="s">
        <v>19</v>
      </c>
      <c r="G151" s="25" t="s">
        <v>557</v>
      </c>
      <c r="H151" s="28">
        <v>159600</v>
      </c>
      <c r="I151" s="28">
        <v>193448</v>
      </c>
    </row>
    <row r="152" spans="1:9" x14ac:dyDescent="0.25">
      <c r="A152" s="9" t="str">
        <f t="shared" si="4"/>
        <v>BA002011ATPSCliente em Foco</v>
      </c>
      <c r="B152" s="9" t="str">
        <f t="shared" si="5"/>
        <v>BA002011ATPSCliente em FocoPG_Cobertura do Atendimento (microempresas e empresas de pequeno porte) - % - Obter</v>
      </c>
      <c r="C152" t="s">
        <v>410</v>
      </c>
      <c r="D152" s="9" t="s">
        <v>118</v>
      </c>
      <c r="E152" s="9" t="s">
        <v>471</v>
      </c>
      <c r="F152" s="9" t="s">
        <v>20</v>
      </c>
      <c r="G152" s="25" t="s">
        <v>557</v>
      </c>
      <c r="H152" s="28">
        <v>22.1</v>
      </c>
      <c r="I152" s="28">
        <v>22.9</v>
      </c>
    </row>
    <row r="153" spans="1:9" x14ac:dyDescent="0.25">
      <c r="A153" s="9" t="str">
        <f t="shared" si="4"/>
        <v>BA002011ATPSCliente em Foco</v>
      </c>
      <c r="B153" s="9" t="str">
        <f t="shared" si="5"/>
        <v>BA002011ATPSCliente em FocoPG_Pequenos Negócios Atendidos - Número - Obter</v>
      </c>
      <c r="C153" t="s">
        <v>410</v>
      </c>
      <c r="D153" s="9" t="s">
        <v>118</v>
      </c>
      <c r="E153" s="9" t="s">
        <v>471</v>
      </c>
      <c r="F153" s="9" t="s">
        <v>21</v>
      </c>
      <c r="G153" s="25" t="s">
        <v>557</v>
      </c>
      <c r="H153" s="28">
        <v>121000</v>
      </c>
      <c r="I153" s="28">
        <v>157144</v>
      </c>
    </row>
    <row r="154" spans="1:9" x14ac:dyDescent="0.25">
      <c r="A154" s="9" t="str">
        <f t="shared" si="4"/>
        <v>BA002011ATPSCliente em Foco</v>
      </c>
      <c r="B154" s="9" t="str">
        <f t="shared" si="5"/>
        <v>BA002011ATPSCliente em FocoPG_Recomendação (NPS) - pontos - Obter</v>
      </c>
      <c r="C154" t="s">
        <v>410</v>
      </c>
      <c r="D154" s="9" t="s">
        <v>118</v>
      </c>
      <c r="E154" s="9" t="s">
        <v>471</v>
      </c>
      <c r="F154" s="9" t="s">
        <v>22</v>
      </c>
      <c r="G154" s="25" t="s">
        <v>557</v>
      </c>
      <c r="H154" s="28">
        <v>78</v>
      </c>
      <c r="I154" s="28">
        <v>82.6</v>
      </c>
    </row>
    <row r="155" spans="1:9" x14ac:dyDescent="0.25">
      <c r="A155" s="9" t="str">
        <f t="shared" si="4"/>
        <v>BA002013ATPSPortfólio em Rede</v>
      </c>
      <c r="B155" s="9" t="str">
        <f t="shared" si="5"/>
        <v>BA002013ATPSPortfólio em RedePG_Aplicabilidade - Pontos (0 a 10) - Obter</v>
      </c>
      <c r="C155" t="s">
        <v>410</v>
      </c>
      <c r="D155" s="9" t="s">
        <v>119</v>
      </c>
      <c r="E155" s="9" t="s">
        <v>474</v>
      </c>
      <c r="F155" s="9" t="s">
        <v>57</v>
      </c>
      <c r="G155" s="25" t="s">
        <v>552</v>
      </c>
      <c r="H155" s="28">
        <v>7</v>
      </c>
      <c r="I155" s="28">
        <v>7.8</v>
      </c>
    </row>
    <row r="156" spans="1:9" x14ac:dyDescent="0.25">
      <c r="A156" s="9" t="str">
        <f t="shared" si="4"/>
        <v>BA002013ATPSPortfólio em Rede</v>
      </c>
      <c r="B156" s="9" t="str">
        <f t="shared" si="5"/>
        <v>BA002013ATPSPortfólio em RedePG_Efetividade - Pontos (0 a 10) - Obter</v>
      </c>
      <c r="C156" t="s">
        <v>410</v>
      </c>
      <c r="D156" s="9" t="s">
        <v>119</v>
      </c>
      <c r="E156" s="9" t="s">
        <v>474</v>
      </c>
      <c r="F156" s="9" t="s">
        <v>58</v>
      </c>
      <c r="G156" s="25" t="s">
        <v>552</v>
      </c>
      <c r="H156" s="28">
        <v>7</v>
      </c>
      <c r="I156" s="28">
        <v>8.1</v>
      </c>
    </row>
    <row r="157" spans="1:9" x14ac:dyDescent="0.25">
      <c r="A157" s="9" t="str">
        <f t="shared" si="4"/>
        <v>BA002013ATPSPortfólio em Rede</v>
      </c>
      <c r="B157" s="9" t="str">
        <f t="shared" si="5"/>
        <v>BA002013ATPSPortfólio em RedePG_NPS (Net Promoter Score) de Produto ou Serviço - pontos - Obter</v>
      </c>
      <c r="C157" t="s">
        <v>410</v>
      </c>
      <c r="D157" s="9" t="s">
        <v>119</v>
      </c>
      <c r="E157" s="9" t="s">
        <v>474</v>
      </c>
      <c r="F157" s="9" t="s">
        <v>59</v>
      </c>
      <c r="G157" s="25" t="s">
        <v>552</v>
      </c>
      <c r="H157" s="28">
        <v>60</v>
      </c>
      <c r="I157" s="28">
        <v>0</v>
      </c>
    </row>
    <row r="158" spans="1:9" x14ac:dyDescent="0.25">
      <c r="A158" s="9" t="str">
        <f t="shared" si="4"/>
        <v>BA002014ATPSInteligência de Dados</v>
      </c>
      <c r="B158" s="9" t="str">
        <f t="shared" si="5"/>
        <v>BA002014ATPSInteligência de DadosPG_Índice Gartner de Data &amp; Analytics - Pontos (1 a 5) - Aumentar</v>
      </c>
      <c r="C158" t="s">
        <v>410</v>
      </c>
      <c r="D158" s="9" t="s">
        <v>120</v>
      </c>
      <c r="E158" s="9" t="s">
        <v>479</v>
      </c>
      <c r="F158" s="9" t="s">
        <v>26</v>
      </c>
      <c r="G158" s="25" t="s">
        <v>558</v>
      </c>
      <c r="H158" s="28">
        <v>2.0699999999999998</v>
      </c>
      <c r="I158" s="28">
        <v>1.32</v>
      </c>
    </row>
    <row r="159" spans="1:9" x14ac:dyDescent="0.25">
      <c r="A159" s="9" t="str">
        <f t="shared" si="4"/>
        <v>CE001523ATPSCliente em Foco</v>
      </c>
      <c r="B159" s="9" t="str">
        <f t="shared" si="5"/>
        <v>CE001523ATPSCliente em FocoPG_Atendimento por cliente - Número - Obter</v>
      </c>
      <c r="C159" t="s">
        <v>411</v>
      </c>
      <c r="D159" s="9" t="s">
        <v>121</v>
      </c>
      <c r="E159" s="9" t="s">
        <v>471</v>
      </c>
      <c r="F159" s="9" t="s">
        <v>18</v>
      </c>
      <c r="G159" s="25" t="s">
        <v>559</v>
      </c>
      <c r="H159" s="28">
        <v>2</v>
      </c>
      <c r="I159" s="28">
        <v>0</v>
      </c>
    </row>
    <row r="160" spans="1:9" x14ac:dyDescent="0.25">
      <c r="A160" s="9" t="str">
        <f t="shared" si="4"/>
        <v>CE001523ATPSCliente em Foco</v>
      </c>
      <c r="B160" s="9" t="str">
        <f t="shared" si="5"/>
        <v>CE001523ATPSCliente em FocoPG_Clientes atendidos por serviços digitais - Número - Obter</v>
      </c>
      <c r="C160" t="s">
        <v>411</v>
      </c>
      <c r="D160" s="9" t="s">
        <v>121</v>
      </c>
      <c r="E160" s="9" t="s">
        <v>471</v>
      </c>
      <c r="F160" s="9" t="s">
        <v>19</v>
      </c>
      <c r="G160" s="25" t="s">
        <v>559</v>
      </c>
      <c r="H160" s="28">
        <v>110000</v>
      </c>
      <c r="I160" s="28">
        <v>0</v>
      </c>
    </row>
    <row r="161" spans="1:9" x14ac:dyDescent="0.25">
      <c r="A161" s="9" t="str">
        <f t="shared" si="4"/>
        <v>CE001523ATPSCliente em Foco</v>
      </c>
      <c r="B161" s="9" t="str">
        <f t="shared" si="5"/>
        <v>CE001523ATPSCliente em FocoPG_Cobertura do Atendimento (microempresas e empresas de pequeno porte) - % - Obter</v>
      </c>
      <c r="C161" t="s">
        <v>411</v>
      </c>
      <c r="D161" s="9" t="s">
        <v>121</v>
      </c>
      <c r="E161" s="9" t="s">
        <v>471</v>
      </c>
      <c r="F161" s="9" t="s">
        <v>20</v>
      </c>
      <c r="G161" s="25" t="s">
        <v>559</v>
      </c>
      <c r="H161" s="28">
        <v>20</v>
      </c>
      <c r="I161" s="28">
        <v>0</v>
      </c>
    </row>
    <row r="162" spans="1:9" x14ac:dyDescent="0.25">
      <c r="A162" s="9" t="str">
        <f t="shared" si="4"/>
        <v>CE001523ATPSCliente em Foco</v>
      </c>
      <c r="B162" s="9" t="str">
        <f t="shared" si="5"/>
        <v>CE001523ATPSCliente em FocoPG_Pequenos Negócios Atendidos - Número - Obter</v>
      </c>
      <c r="C162" t="s">
        <v>411</v>
      </c>
      <c r="D162" s="9" t="s">
        <v>121</v>
      </c>
      <c r="E162" s="9" t="s">
        <v>471</v>
      </c>
      <c r="F162" s="9" t="s">
        <v>21</v>
      </c>
      <c r="G162" s="25" t="s">
        <v>559</v>
      </c>
      <c r="H162" s="28">
        <v>84546</v>
      </c>
      <c r="I162" s="28">
        <v>0</v>
      </c>
    </row>
    <row r="163" spans="1:9" x14ac:dyDescent="0.25">
      <c r="A163" s="9" t="str">
        <f t="shared" si="4"/>
        <v>CE001523ATPSCliente em Foco</v>
      </c>
      <c r="B163" s="9" t="str">
        <f t="shared" si="5"/>
        <v>CE001523ATPSCliente em FocoPG_Recomendação (NPS) - pontos - Obter</v>
      </c>
      <c r="C163" t="s">
        <v>411</v>
      </c>
      <c r="D163" s="9" t="s">
        <v>121</v>
      </c>
      <c r="E163" s="9" t="s">
        <v>471</v>
      </c>
      <c r="F163" s="9" t="s">
        <v>22</v>
      </c>
      <c r="G163" s="25" t="s">
        <v>559</v>
      </c>
      <c r="H163" s="28">
        <v>80</v>
      </c>
      <c r="I163" s="28">
        <v>0</v>
      </c>
    </row>
    <row r="164" spans="1:9" x14ac:dyDescent="0.25">
      <c r="A164" s="9" t="str">
        <f t="shared" si="4"/>
        <v>CE001524ATPSBrasil + Competitivo</v>
      </c>
      <c r="B164" s="9" t="str">
        <f t="shared" si="5"/>
        <v>CE001524ATPSBrasil + CompetitivoPG_Produtividade do Trabalho - % - Aumentar</v>
      </c>
      <c r="C164" t="s">
        <v>411</v>
      </c>
      <c r="D164" s="9" t="s">
        <v>122</v>
      </c>
      <c r="E164" s="9" t="s">
        <v>478</v>
      </c>
      <c r="F164" s="9" t="s">
        <v>27</v>
      </c>
      <c r="G164" s="25" t="s">
        <v>560</v>
      </c>
      <c r="H164" s="28">
        <v>5</v>
      </c>
      <c r="I164" s="28">
        <v>0</v>
      </c>
    </row>
    <row r="165" spans="1:9" x14ac:dyDescent="0.25">
      <c r="A165" s="9" t="str">
        <f t="shared" si="4"/>
        <v>CE001524ATPSBrasil + Competitivo</v>
      </c>
      <c r="B165" s="9" t="str">
        <f t="shared" si="5"/>
        <v>CE001524ATPSBrasil + CompetitivoPG_Taxa de Alcance - Faturamento - % - Obter</v>
      </c>
      <c r="C165" t="s">
        <v>411</v>
      </c>
      <c r="D165" s="9" t="s">
        <v>122</v>
      </c>
      <c r="E165" s="9" t="s">
        <v>478</v>
      </c>
      <c r="F165" s="9" t="s">
        <v>28</v>
      </c>
      <c r="G165" s="25" t="s">
        <v>560</v>
      </c>
      <c r="H165" s="28">
        <v>79</v>
      </c>
      <c r="I165" s="28">
        <v>0</v>
      </c>
    </row>
    <row r="166" spans="1:9" x14ac:dyDescent="0.25">
      <c r="A166" s="9" t="str">
        <f t="shared" si="4"/>
        <v>CE001534ATPSBrasil + Inovador</v>
      </c>
      <c r="B166" s="9" t="str">
        <f t="shared" si="5"/>
        <v>CE001534ATPSBrasil + InovadorPG_Inovação e Modernização - % - Obter</v>
      </c>
      <c r="C166" t="s">
        <v>411</v>
      </c>
      <c r="D166" s="9" t="s">
        <v>123</v>
      </c>
      <c r="E166" s="9" t="s">
        <v>472</v>
      </c>
      <c r="F166" s="9" t="s">
        <v>23</v>
      </c>
      <c r="G166" s="25" t="s">
        <v>561</v>
      </c>
      <c r="H166" s="28">
        <v>70</v>
      </c>
      <c r="I166" s="28">
        <v>0</v>
      </c>
    </row>
    <row r="167" spans="1:9" x14ac:dyDescent="0.25">
      <c r="A167" s="9" t="str">
        <f t="shared" si="4"/>
        <v>CE001534ATPSBrasil + Inovador</v>
      </c>
      <c r="B167" s="9" t="str">
        <f t="shared" si="5"/>
        <v>CE001534ATPSBrasil + InovadorPG_Municípios com ecossistemas de inovação mapeados - Número - Obter</v>
      </c>
      <c r="C167" t="s">
        <v>411</v>
      </c>
      <c r="D167" s="9" t="s">
        <v>123</v>
      </c>
      <c r="E167" s="9" t="s">
        <v>472</v>
      </c>
      <c r="F167" s="9" t="s">
        <v>24</v>
      </c>
      <c r="G167" s="25" t="s">
        <v>561</v>
      </c>
      <c r="H167" s="28">
        <v>5</v>
      </c>
      <c r="I167" s="28">
        <v>6</v>
      </c>
    </row>
    <row r="168" spans="1:9" x14ac:dyDescent="0.25">
      <c r="A168" s="9" t="str">
        <f t="shared" si="4"/>
        <v>CE001534ATPSBrasil + Inovador</v>
      </c>
      <c r="B168" s="9" t="str">
        <f t="shared" si="5"/>
        <v>CE001534ATPSBrasil + InovadorPG_Pequenos Negócios atendidos com solução de Inovação - Número - Obter</v>
      </c>
      <c r="C168" t="s">
        <v>411</v>
      </c>
      <c r="D168" s="9" t="s">
        <v>123</v>
      </c>
      <c r="E168" s="9" t="s">
        <v>472</v>
      </c>
      <c r="F168" s="9" t="s">
        <v>25</v>
      </c>
      <c r="G168" s="25" t="s">
        <v>561</v>
      </c>
      <c r="H168" s="28">
        <v>9000</v>
      </c>
      <c r="I168" s="28">
        <v>0</v>
      </c>
    </row>
    <row r="169" spans="1:9" x14ac:dyDescent="0.25">
      <c r="A169" s="9" t="str">
        <f t="shared" si="4"/>
        <v>CE001544ATPSSebrae + Finanças</v>
      </c>
      <c r="B169" s="9" t="str">
        <f t="shared" si="5"/>
        <v>CE001544ATPSSebrae + FinançasPG_Clientes com garantia do Fampe assistidos na fase pós-crédito - % - Obter</v>
      </c>
      <c r="C169" t="s">
        <v>411</v>
      </c>
      <c r="D169" s="9" t="s">
        <v>124</v>
      </c>
      <c r="E169" s="9" t="s">
        <v>477</v>
      </c>
      <c r="F169" s="9" t="s">
        <v>71</v>
      </c>
      <c r="G169" s="25" t="s">
        <v>562</v>
      </c>
      <c r="H169" s="28">
        <v>86</v>
      </c>
      <c r="I169" s="28">
        <v>0</v>
      </c>
    </row>
    <row r="170" spans="1:9" x14ac:dyDescent="0.25">
      <c r="A170" s="9" t="str">
        <f t="shared" si="4"/>
        <v>CE001640ATPSPROGRAMA NACIONAL - Transformação Organizacional</v>
      </c>
      <c r="B170" s="9" t="str">
        <f t="shared" si="5"/>
        <v>CE001640ATPSPROGRAMA NACIONAL - Transformação OrganizacionalPG_Incidentes de segurança tratados - % - Obter</v>
      </c>
      <c r="C170" t="s">
        <v>411</v>
      </c>
      <c r="D170" s="9" t="s">
        <v>125</v>
      </c>
      <c r="E170" s="9" t="s">
        <v>73</v>
      </c>
      <c r="F170" s="9" t="s">
        <v>75</v>
      </c>
      <c r="G170" s="25" t="s">
        <v>563</v>
      </c>
      <c r="H170" s="28">
        <v>90</v>
      </c>
      <c r="I170" s="28">
        <v>0</v>
      </c>
    </row>
    <row r="171" spans="1:9" x14ac:dyDescent="0.25">
      <c r="A171" s="9" t="str">
        <f t="shared" si="4"/>
        <v>CE001641ATPSInteligência de Dados</v>
      </c>
      <c r="B171" s="9" t="str">
        <f t="shared" si="5"/>
        <v>CE001641ATPSInteligência de DadosPG_Índice Gartner de Data &amp; Analytics - Pontos (1 a 5) - Aumentar</v>
      </c>
      <c r="C171" t="s">
        <v>411</v>
      </c>
      <c r="D171" s="9" t="s">
        <v>126</v>
      </c>
      <c r="E171" s="9" t="s">
        <v>479</v>
      </c>
      <c r="F171" s="9" t="s">
        <v>26</v>
      </c>
      <c r="G171" s="25" t="s">
        <v>564</v>
      </c>
      <c r="H171" s="28">
        <v>1.33</v>
      </c>
      <c r="I171" s="28">
        <v>0</v>
      </c>
    </row>
    <row r="172" spans="1:9" x14ac:dyDescent="0.25">
      <c r="A172" s="9" t="str">
        <f t="shared" si="4"/>
        <v>CE001643ATPSAmbiente de Negócios</v>
      </c>
      <c r="B172" s="9" t="str">
        <f t="shared" si="5"/>
        <v>CE001643ATPSAmbiente de NegóciosMunicípios atendidos com Cidade Empreendedora - Número - Obter</v>
      </c>
      <c r="C172" t="s">
        <v>411</v>
      </c>
      <c r="D172" s="9" t="s">
        <v>127</v>
      </c>
      <c r="E172" s="9" t="s">
        <v>473</v>
      </c>
      <c r="F172" s="9" t="s">
        <v>128</v>
      </c>
      <c r="G172" s="25" t="s">
        <v>565</v>
      </c>
      <c r="H172" s="28">
        <v>20</v>
      </c>
      <c r="I172" s="28">
        <v>0</v>
      </c>
    </row>
    <row r="173" spans="1:9" x14ac:dyDescent="0.25">
      <c r="A173" s="9" t="str">
        <f t="shared" si="4"/>
        <v>CE001643ATPSAmbiente de Negócios</v>
      </c>
      <c r="B173" s="9" t="str">
        <f t="shared" si="5"/>
        <v>CE001643ATPSAmbiente de NegóciosPG_Município com presença continuada de técnico residente do Sebrae na microrregião. - Número - Obter</v>
      </c>
      <c r="C173" t="s">
        <v>411</v>
      </c>
      <c r="D173" s="9" t="s">
        <v>127</v>
      </c>
      <c r="E173" s="9" t="s">
        <v>473</v>
      </c>
      <c r="F173" s="9" t="s">
        <v>14</v>
      </c>
      <c r="G173" s="25" t="s">
        <v>565</v>
      </c>
      <c r="H173" s="28">
        <v>20</v>
      </c>
      <c r="I173" s="28">
        <v>0</v>
      </c>
    </row>
    <row r="174" spans="1:9" x14ac:dyDescent="0.25">
      <c r="A174" s="9" t="str">
        <f t="shared" si="4"/>
        <v>CE001643ATPSAmbiente de Negócios</v>
      </c>
      <c r="B174" s="9" t="str">
        <f t="shared" si="5"/>
        <v>CE001643ATPSAmbiente de NegóciosPG_Municípios com conjunto de políticas públicas para melhoria do ambiente de negócios implementado - Número - Obter</v>
      </c>
      <c r="C174" t="s">
        <v>411</v>
      </c>
      <c r="D174" s="9" t="s">
        <v>127</v>
      </c>
      <c r="E174" s="9" t="s">
        <v>473</v>
      </c>
      <c r="F174" s="9" t="s">
        <v>15</v>
      </c>
      <c r="G174" s="25" t="s">
        <v>565</v>
      </c>
      <c r="H174" s="28">
        <v>20</v>
      </c>
      <c r="I174" s="28">
        <v>0</v>
      </c>
    </row>
    <row r="175" spans="1:9" x14ac:dyDescent="0.25">
      <c r="A175" s="9" t="str">
        <f t="shared" si="4"/>
        <v>CE001643ATPSAmbiente de Negócios</v>
      </c>
      <c r="B175" s="9" t="str">
        <f t="shared" si="5"/>
        <v>CE001643ATPSAmbiente de NegóciosPG_Municípios com projetos de mobilização e articulação de lideranças implementados - Número - Obter</v>
      </c>
      <c r="C175" t="s">
        <v>411</v>
      </c>
      <c r="D175" s="9" t="s">
        <v>127</v>
      </c>
      <c r="E175" s="9" t="s">
        <v>473</v>
      </c>
      <c r="F175" s="9" t="s">
        <v>16</v>
      </c>
      <c r="G175" s="25" t="s">
        <v>565</v>
      </c>
      <c r="H175" s="28">
        <v>35</v>
      </c>
      <c r="I175" s="28">
        <v>0</v>
      </c>
    </row>
    <row r="176" spans="1:9" x14ac:dyDescent="0.25">
      <c r="A176" s="9" t="str">
        <f t="shared" si="4"/>
        <v>CE001643ATPSAmbiente de Negócios</v>
      </c>
      <c r="B176" s="9" t="str">
        <f t="shared" si="5"/>
        <v>CE001643ATPSAmbiente de NegóciosPG_Tempo de abertura de empresas - horas - Obter</v>
      </c>
      <c r="C176" t="s">
        <v>411</v>
      </c>
      <c r="D176" s="9" t="s">
        <v>127</v>
      </c>
      <c r="E176" s="9" t="s">
        <v>473</v>
      </c>
      <c r="F176" s="9" t="s">
        <v>17</v>
      </c>
      <c r="G176" s="25" t="s">
        <v>565</v>
      </c>
      <c r="H176" s="28">
        <v>70</v>
      </c>
      <c r="I176" s="28">
        <v>0</v>
      </c>
    </row>
    <row r="177" spans="1:9" x14ac:dyDescent="0.25">
      <c r="A177" s="9" t="str">
        <f t="shared" si="4"/>
        <v>CE001644ATPSGestão da Marca Sebrae</v>
      </c>
      <c r="B177" s="9" t="str">
        <f t="shared" si="5"/>
        <v>CE001644ATPSGestão da Marca SebraePG_Imagem junto à Sociedade - Pontos (0 a 10) - Obter</v>
      </c>
      <c r="C177" t="s">
        <v>411</v>
      </c>
      <c r="D177" s="9" t="s">
        <v>129</v>
      </c>
      <c r="E177" s="9" t="s">
        <v>475</v>
      </c>
      <c r="F177" s="9" t="s">
        <v>30</v>
      </c>
      <c r="G177" s="25" t="s">
        <v>566</v>
      </c>
      <c r="H177" s="28">
        <v>8.5</v>
      </c>
      <c r="I177" s="28">
        <v>0</v>
      </c>
    </row>
    <row r="178" spans="1:9" x14ac:dyDescent="0.25">
      <c r="A178" s="9" t="str">
        <f t="shared" si="4"/>
        <v>CE001644ATPSGestão da Marca Sebrae</v>
      </c>
      <c r="B178" s="9" t="str">
        <f t="shared" si="5"/>
        <v>CE001644ATPSGestão da Marca SebraePG_Imagem junto aos Pequenos Negócios - Pontos (0 a 10) - Obter</v>
      </c>
      <c r="C178" t="s">
        <v>411</v>
      </c>
      <c r="D178" s="9" t="s">
        <v>129</v>
      </c>
      <c r="E178" s="9" t="s">
        <v>475</v>
      </c>
      <c r="F178" s="9" t="s">
        <v>31</v>
      </c>
      <c r="G178" s="25" t="s">
        <v>566</v>
      </c>
      <c r="H178" s="28">
        <v>8.6</v>
      </c>
      <c r="I178" s="28">
        <v>0</v>
      </c>
    </row>
    <row r="179" spans="1:9" x14ac:dyDescent="0.25">
      <c r="A179" s="9" t="str">
        <f t="shared" si="4"/>
        <v>CE001700ATPSEducação Empreendedora</v>
      </c>
      <c r="B179" s="9" t="str">
        <f t="shared" si="5"/>
        <v>CE001700ATPSEducação EmpreendedoraPG_Atendimento a estudantes em soluções de Educação Empreendedora - Número - Obter</v>
      </c>
      <c r="C179" t="s">
        <v>411</v>
      </c>
      <c r="D179" s="9" t="s">
        <v>130</v>
      </c>
      <c r="E179" s="9" t="s">
        <v>476</v>
      </c>
      <c r="F179" s="9" t="s">
        <v>32</v>
      </c>
      <c r="G179" s="25" t="s">
        <v>567</v>
      </c>
      <c r="H179" s="28">
        <v>238200</v>
      </c>
      <c r="I179" s="28">
        <v>0</v>
      </c>
    </row>
    <row r="180" spans="1:9" x14ac:dyDescent="0.25">
      <c r="A180" s="9" t="str">
        <f t="shared" si="4"/>
        <v>CE001700ATPSEducação Empreendedora</v>
      </c>
      <c r="B180" s="9" t="str">
        <f t="shared" si="5"/>
        <v>CE001700ATPSEducação EmpreendedoraPG_Escolas com projeto Escola Empreendedora implementado - Número - Obter</v>
      </c>
      <c r="C180" t="s">
        <v>411</v>
      </c>
      <c r="D180" s="9" t="s">
        <v>130</v>
      </c>
      <c r="E180" s="9" t="s">
        <v>476</v>
      </c>
      <c r="F180" s="9" t="s">
        <v>33</v>
      </c>
      <c r="G180" s="25" t="s">
        <v>567</v>
      </c>
      <c r="H180" s="28">
        <v>5</v>
      </c>
      <c r="I180" s="28">
        <v>0</v>
      </c>
    </row>
    <row r="181" spans="1:9" x14ac:dyDescent="0.25">
      <c r="A181" s="9" t="str">
        <f t="shared" si="4"/>
        <v>CE001700ATPSEducação Empreendedora</v>
      </c>
      <c r="B181" s="9" t="str">
        <f t="shared" si="5"/>
        <v>CE001700ATPSEducação EmpreendedoraPG_Professores atendidos em soluções de Educação Empreendedora - professores - Obter</v>
      </c>
      <c r="C181" t="s">
        <v>411</v>
      </c>
      <c r="D181" s="9" t="s">
        <v>130</v>
      </c>
      <c r="E181" s="9" t="s">
        <v>476</v>
      </c>
      <c r="F181" s="9" t="s">
        <v>34</v>
      </c>
      <c r="G181" s="25" t="s">
        <v>567</v>
      </c>
      <c r="H181" s="28">
        <v>3800</v>
      </c>
      <c r="I181" s="28">
        <v>0</v>
      </c>
    </row>
    <row r="182" spans="1:9" x14ac:dyDescent="0.25">
      <c r="A182" s="9" t="str">
        <f t="shared" si="4"/>
        <v>CE001700ATPSEducação Empreendedora</v>
      </c>
      <c r="B182" s="9" t="str">
        <f t="shared" si="5"/>
        <v>CE001700ATPSEducação EmpreendedoraPG_Recomendação (NPS) - Professores - pontos - Obter</v>
      </c>
      <c r="C182" t="s">
        <v>411</v>
      </c>
      <c r="D182" s="9" t="s">
        <v>130</v>
      </c>
      <c r="E182" s="9" t="s">
        <v>476</v>
      </c>
      <c r="F182" s="9" t="s">
        <v>35</v>
      </c>
      <c r="G182" s="25" t="s">
        <v>567</v>
      </c>
      <c r="H182" s="28">
        <v>80</v>
      </c>
      <c r="I182" s="28">
        <v>0</v>
      </c>
    </row>
    <row r="183" spans="1:9" x14ac:dyDescent="0.25">
      <c r="A183" s="9" t="str">
        <f t="shared" si="4"/>
        <v>CE001702ATPSPortfólio em Rede</v>
      </c>
      <c r="B183" s="9" t="str">
        <f t="shared" si="5"/>
        <v>CE001702ATPSPortfólio em RedePG_Aplicabilidade - Pontos (0 a 10) - Obter</v>
      </c>
      <c r="C183" t="s">
        <v>411</v>
      </c>
      <c r="D183" s="9" t="s">
        <v>131</v>
      </c>
      <c r="E183" s="9" t="s">
        <v>474</v>
      </c>
      <c r="F183" s="9" t="s">
        <v>57</v>
      </c>
      <c r="G183" s="25" t="s">
        <v>568</v>
      </c>
      <c r="H183" s="28">
        <v>7</v>
      </c>
      <c r="I183" s="28">
        <v>0</v>
      </c>
    </row>
    <row r="184" spans="1:9" x14ac:dyDescent="0.25">
      <c r="A184" s="9" t="str">
        <f t="shared" si="4"/>
        <v>CE001702ATPSPortfólio em Rede</v>
      </c>
      <c r="B184" s="9" t="str">
        <f t="shared" si="5"/>
        <v>CE001702ATPSPortfólio em RedePG_Efetividade - Pontos (0 a 10) - Obter</v>
      </c>
      <c r="C184" t="s">
        <v>411</v>
      </c>
      <c r="D184" s="9" t="s">
        <v>131</v>
      </c>
      <c r="E184" s="9" t="s">
        <v>474</v>
      </c>
      <c r="F184" s="9" t="s">
        <v>58</v>
      </c>
      <c r="G184" s="25" t="s">
        <v>568</v>
      </c>
      <c r="H184" s="28">
        <v>7</v>
      </c>
      <c r="I184" s="28">
        <v>0</v>
      </c>
    </row>
    <row r="185" spans="1:9" x14ac:dyDescent="0.25">
      <c r="A185" s="9" t="str">
        <f t="shared" si="4"/>
        <v>CE001702ATPSPortfólio em Rede</v>
      </c>
      <c r="B185" s="9" t="str">
        <f t="shared" si="5"/>
        <v>CE001702ATPSPortfólio em RedePG_NPS (Net Promoter Score) de Produto ou Serviço - pontos - Obter</v>
      </c>
      <c r="C185" t="s">
        <v>411</v>
      </c>
      <c r="D185" s="9" t="s">
        <v>131</v>
      </c>
      <c r="E185" s="9" t="s">
        <v>474</v>
      </c>
      <c r="F185" s="9" t="s">
        <v>59</v>
      </c>
      <c r="G185" s="25" t="s">
        <v>568</v>
      </c>
      <c r="H185" s="28">
        <v>60</v>
      </c>
      <c r="I185" s="28">
        <v>0</v>
      </c>
    </row>
    <row r="186" spans="1:9" x14ac:dyDescent="0.25">
      <c r="A186" s="9" t="str">
        <f t="shared" si="4"/>
        <v>CE001713ATPSPROGRAMA NACIONAL - Transformação Digital</v>
      </c>
      <c r="B186" s="9" t="str">
        <f t="shared" si="5"/>
        <v>CE001713ATPSPROGRAMA NACIONAL - Transformação DigitalPG_Clientes atendidos por serviços digitais - Número - Obter</v>
      </c>
      <c r="C186" t="s">
        <v>411</v>
      </c>
      <c r="D186" s="9" t="s">
        <v>132</v>
      </c>
      <c r="E186" s="9" t="s">
        <v>51</v>
      </c>
      <c r="F186" s="9" t="s">
        <v>19</v>
      </c>
      <c r="G186" s="25" t="s">
        <v>564</v>
      </c>
      <c r="H186" s="28">
        <v>110000</v>
      </c>
      <c r="I186" s="28">
        <v>0</v>
      </c>
    </row>
    <row r="187" spans="1:9" x14ac:dyDescent="0.25">
      <c r="A187" s="9" t="str">
        <f t="shared" si="4"/>
        <v>CE001713ATPSPROGRAMA NACIONAL - Transformação Digital</v>
      </c>
      <c r="B187" s="9" t="str">
        <f t="shared" si="5"/>
        <v>CE001713ATPSPROGRAMA NACIONAL - Transformação DigitalPG_Downloads do aplicativo Sebrae - Número - Obter</v>
      </c>
      <c r="C187" t="s">
        <v>411</v>
      </c>
      <c r="D187" s="9" t="s">
        <v>132</v>
      </c>
      <c r="E187" s="9" t="s">
        <v>51</v>
      </c>
      <c r="F187" s="9" t="s">
        <v>52</v>
      </c>
      <c r="G187" s="25" t="s">
        <v>564</v>
      </c>
      <c r="H187" s="28">
        <v>50000</v>
      </c>
      <c r="I187" s="28">
        <v>0</v>
      </c>
    </row>
    <row r="188" spans="1:9" x14ac:dyDescent="0.25">
      <c r="A188" s="9" t="str">
        <f t="shared" si="4"/>
        <v>CE001713ATPSPROGRAMA NACIONAL - Transformação Digital</v>
      </c>
      <c r="B188" s="9" t="str">
        <f t="shared" si="5"/>
        <v>CE001713ATPSPROGRAMA NACIONAL - Transformação DigitalPG_Índice de Maturidade Digital do Sistema Sebrae - Pontos (1 a 5) - Obter</v>
      </c>
      <c r="C188" t="s">
        <v>411</v>
      </c>
      <c r="D188" s="9" t="s">
        <v>132</v>
      </c>
      <c r="E188" s="9" t="s">
        <v>51</v>
      </c>
      <c r="F188" s="9" t="s">
        <v>53</v>
      </c>
      <c r="G188" s="25" t="s">
        <v>564</v>
      </c>
      <c r="H188" s="28">
        <v>2.5</v>
      </c>
      <c r="I188" s="28">
        <v>0</v>
      </c>
    </row>
    <row r="189" spans="1:9" x14ac:dyDescent="0.25">
      <c r="A189" s="9" t="str">
        <f t="shared" si="4"/>
        <v>DF000817ATPSGestão Estratégica de Pessoas</v>
      </c>
      <c r="B189" s="9" t="str">
        <f t="shared" si="5"/>
        <v>DF000817ATPSGestão Estratégica de PessoasPG_Diagnóstico de Maturidade dos processos de gestão de pessoas - pontos - Obter</v>
      </c>
      <c r="C189" t="s">
        <v>412</v>
      </c>
      <c r="D189" s="9" t="s">
        <v>133</v>
      </c>
      <c r="E189" s="9" t="s">
        <v>470</v>
      </c>
      <c r="F189" s="9" t="s">
        <v>67</v>
      </c>
      <c r="G189" s="25" t="s">
        <v>569</v>
      </c>
      <c r="H189" s="28">
        <v>4.0999999999999996</v>
      </c>
      <c r="I189" s="28">
        <v>3.5</v>
      </c>
    </row>
    <row r="190" spans="1:9" x14ac:dyDescent="0.25">
      <c r="A190" s="9" t="str">
        <f t="shared" si="4"/>
        <v>DF000817ATPSGestão Estratégica de Pessoas</v>
      </c>
      <c r="B190" s="9" t="str">
        <f t="shared" si="5"/>
        <v>DF000817ATPSGestão Estratégica de PessoasPG_Grau de implementação do SGP 9.0 no Sistema Sebrae - % - Obter</v>
      </c>
      <c r="C190" t="s">
        <v>412</v>
      </c>
      <c r="D190" s="9" t="s">
        <v>133</v>
      </c>
      <c r="E190" s="9" t="s">
        <v>470</v>
      </c>
      <c r="F190" s="9" t="s">
        <v>68</v>
      </c>
      <c r="G190" s="25" t="s">
        <v>569</v>
      </c>
      <c r="H190" s="28">
        <v>77.7</v>
      </c>
      <c r="I190" s="28">
        <v>100</v>
      </c>
    </row>
    <row r="191" spans="1:9" x14ac:dyDescent="0.25">
      <c r="A191" s="9" t="str">
        <f t="shared" si="4"/>
        <v>DF000831ATPSAmbiente de Negócios</v>
      </c>
      <c r="B191" s="9" t="str">
        <f t="shared" si="5"/>
        <v>DF000831ATPSAmbiente de NegóciosPG_Município com presença continuada de técnico residente do Sebrae na microrregião. - Número - Obter</v>
      </c>
      <c r="C191" t="s">
        <v>412</v>
      </c>
      <c r="D191" s="9" t="s">
        <v>134</v>
      </c>
      <c r="E191" s="9" t="s">
        <v>473</v>
      </c>
      <c r="F191" s="9" t="s">
        <v>14</v>
      </c>
      <c r="G191" s="25" t="s">
        <v>570</v>
      </c>
      <c r="H191" s="28">
        <v>1</v>
      </c>
      <c r="I191" s="28">
        <v>1</v>
      </c>
    </row>
    <row r="192" spans="1:9" x14ac:dyDescent="0.25">
      <c r="A192" s="9" t="str">
        <f t="shared" si="4"/>
        <v>DF000831ATPSAmbiente de Negócios</v>
      </c>
      <c r="B192" s="9" t="str">
        <f t="shared" si="5"/>
        <v>DF000831ATPSAmbiente de NegóciosPG_Municípios com conjunto de políticas públicas para melhoria do ambiente de negócios implementado - Número - Obter</v>
      </c>
      <c r="C192" t="s">
        <v>412</v>
      </c>
      <c r="D192" s="9" t="s">
        <v>134</v>
      </c>
      <c r="E192" s="9" t="s">
        <v>473</v>
      </c>
      <c r="F192" s="9" t="s">
        <v>15</v>
      </c>
      <c r="G192" s="25" t="s">
        <v>570</v>
      </c>
      <c r="H192" s="28">
        <v>1</v>
      </c>
      <c r="I192" s="28">
        <v>1</v>
      </c>
    </row>
    <row r="193" spans="1:9" x14ac:dyDescent="0.25">
      <c r="A193" s="9" t="str">
        <f t="shared" si="4"/>
        <v>DF000831ATPSAmbiente de Negócios</v>
      </c>
      <c r="B193" s="9" t="str">
        <f t="shared" si="5"/>
        <v>DF000831ATPSAmbiente de NegóciosPG_Municípios com projetos de mobilização e articulação de lideranças implementados - Número - Obter</v>
      </c>
      <c r="C193" t="s">
        <v>412</v>
      </c>
      <c r="D193" s="9" t="s">
        <v>134</v>
      </c>
      <c r="E193" s="9" t="s">
        <v>473</v>
      </c>
      <c r="F193" s="9" t="s">
        <v>16</v>
      </c>
      <c r="G193" s="25" t="s">
        <v>570</v>
      </c>
      <c r="H193" s="28">
        <v>1</v>
      </c>
      <c r="I193" s="28">
        <v>1</v>
      </c>
    </row>
    <row r="194" spans="1:9" x14ac:dyDescent="0.25">
      <c r="A194" s="9" t="str">
        <f t="shared" si="4"/>
        <v>DF000831ATPSAmbiente de Negócios</v>
      </c>
      <c r="B194" s="9" t="str">
        <f t="shared" si="5"/>
        <v>DF000831ATPSAmbiente de NegóciosPG_Tempo de abertura de empresas - horas - Obter</v>
      </c>
      <c r="C194" t="s">
        <v>412</v>
      </c>
      <c r="D194" s="9" t="s">
        <v>134</v>
      </c>
      <c r="E194" s="9" t="s">
        <v>473</v>
      </c>
      <c r="F194" s="9" t="s">
        <v>17</v>
      </c>
      <c r="G194" s="25" t="s">
        <v>570</v>
      </c>
      <c r="H194" s="28">
        <v>24</v>
      </c>
      <c r="I194" s="28">
        <v>22</v>
      </c>
    </row>
    <row r="195" spans="1:9" x14ac:dyDescent="0.25">
      <c r="A195" s="9" t="str">
        <f t="shared" si="4"/>
        <v>DF000834ATPSEducação Empreendedora</v>
      </c>
      <c r="B195" s="9" t="str">
        <f t="shared" si="5"/>
        <v>DF000834ATPSEducação EmpreendedoraPG_Atendimento a estudantes em soluções de Educação Empreendedora - Número - Obter</v>
      </c>
      <c r="C195" t="s">
        <v>412</v>
      </c>
      <c r="D195" s="9" t="s">
        <v>135</v>
      </c>
      <c r="E195" s="9" t="s">
        <v>476</v>
      </c>
      <c r="F195" s="9" t="s">
        <v>32</v>
      </c>
      <c r="G195" s="25" t="s">
        <v>571</v>
      </c>
      <c r="H195" s="28">
        <v>63317</v>
      </c>
      <c r="I195" s="28">
        <v>296072</v>
      </c>
    </row>
    <row r="196" spans="1:9" x14ac:dyDescent="0.25">
      <c r="A196" s="9" t="str">
        <f t="shared" si="4"/>
        <v>DF000834ATPSEducação Empreendedora</v>
      </c>
      <c r="B196" s="9" t="str">
        <f t="shared" si="5"/>
        <v>DF000834ATPSEducação EmpreendedoraPG_Escolas com projeto Escola Empreendedora implementado - Número - Obter</v>
      </c>
      <c r="C196" t="s">
        <v>412</v>
      </c>
      <c r="D196" s="9" t="s">
        <v>135</v>
      </c>
      <c r="E196" s="9" t="s">
        <v>476</v>
      </c>
      <c r="F196" s="9" t="s">
        <v>33</v>
      </c>
      <c r="G196" s="25" t="s">
        <v>571</v>
      </c>
      <c r="H196" s="28">
        <v>5</v>
      </c>
      <c r="I196" s="28">
        <v>5</v>
      </c>
    </row>
    <row r="197" spans="1:9" x14ac:dyDescent="0.25">
      <c r="A197" s="9" t="str">
        <f t="shared" si="4"/>
        <v>DF000834ATPSEducação Empreendedora</v>
      </c>
      <c r="B197" s="9" t="str">
        <f t="shared" si="5"/>
        <v>DF000834ATPSEducação EmpreendedoraPG_Professores atendidos em soluções de Educação Empreendedora - professores - Obter</v>
      </c>
      <c r="C197" t="s">
        <v>412</v>
      </c>
      <c r="D197" s="9" t="s">
        <v>135</v>
      </c>
      <c r="E197" s="9" t="s">
        <v>476</v>
      </c>
      <c r="F197" s="9" t="s">
        <v>34</v>
      </c>
      <c r="G197" s="25" t="s">
        <v>571</v>
      </c>
      <c r="H197" s="28">
        <v>4500</v>
      </c>
      <c r="I197" s="28">
        <v>13598</v>
      </c>
    </row>
    <row r="198" spans="1:9" x14ac:dyDescent="0.25">
      <c r="A198" s="9" t="str">
        <f t="shared" si="4"/>
        <v>DF000834ATPSEducação Empreendedora</v>
      </c>
      <c r="B198" s="9" t="str">
        <f t="shared" si="5"/>
        <v>DF000834ATPSEducação EmpreendedoraPG_Recomendação (NPS) - Professores - pontos - Obter</v>
      </c>
      <c r="C198" t="s">
        <v>412</v>
      </c>
      <c r="D198" s="9" t="s">
        <v>135</v>
      </c>
      <c r="E198" s="9" t="s">
        <v>476</v>
      </c>
      <c r="F198" s="9" t="s">
        <v>35</v>
      </c>
      <c r="G198" s="25" t="s">
        <v>571</v>
      </c>
      <c r="H198" s="28">
        <v>70</v>
      </c>
      <c r="I198" s="28">
        <v>79</v>
      </c>
    </row>
    <row r="199" spans="1:9" x14ac:dyDescent="0.25">
      <c r="A199" s="9" t="str">
        <f t="shared" si="4"/>
        <v>DF000835ATPSGestão da Marca Sebrae</v>
      </c>
      <c r="B199" s="9" t="str">
        <f t="shared" si="5"/>
        <v>DF000835ATPSGestão da Marca SebraePG_Imagem junto à Sociedade - Pontos (0 a 10) - Obter</v>
      </c>
      <c r="C199" t="s">
        <v>412</v>
      </c>
      <c r="D199" s="9" t="s">
        <v>136</v>
      </c>
      <c r="E199" s="9" t="s">
        <v>475</v>
      </c>
      <c r="F199" s="9" t="s">
        <v>30</v>
      </c>
      <c r="G199" s="25" t="s">
        <v>572</v>
      </c>
      <c r="H199" s="28">
        <v>8.1</v>
      </c>
      <c r="I199" s="28">
        <v>8.5</v>
      </c>
    </row>
    <row r="200" spans="1:9" x14ac:dyDescent="0.25">
      <c r="A200" s="9" t="str">
        <f t="shared" si="4"/>
        <v>DF000835ATPSGestão da Marca Sebrae</v>
      </c>
      <c r="B200" s="9" t="str">
        <f t="shared" si="5"/>
        <v>DF000835ATPSGestão da Marca SebraePG_Imagem junto aos Pequenos Negócios - Pontos (0 a 10) - Obter</v>
      </c>
      <c r="C200" t="s">
        <v>412</v>
      </c>
      <c r="D200" s="9" t="s">
        <v>136</v>
      </c>
      <c r="E200" s="9" t="s">
        <v>475</v>
      </c>
      <c r="F200" s="9" t="s">
        <v>31</v>
      </c>
      <c r="G200" s="25" t="s">
        <v>572</v>
      </c>
      <c r="H200" s="28">
        <v>8.8000000000000007</v>
      </c>
      <c r="I200" s="28">
        <v>8.6999999999999993</v>
      </c>
    </row>
    <row r="201" spans="1:9" x14ac:dyDescent="0.25">
      <c r="A201" s="9" t="str">
        <f t="shared" si="4"/>
        <v>DF000836ATPSSebrae + Finanças</v>
      </c>
      <c r="B201" s="9" t="str">
        <f t="shared" si="5"/>
        <v>DF000836ATPSSebrae + FinançasPG_Clientes com garantia do Fampe assistidos na fase pós-crédito - % - Obter</v>
      </c>
      <c r="C201" t="s">
        <v>412</v>
      </c>
      <c r="D201" s="9" t="s">
        <v>137</v>
      </c>
      <c r="E201" s="9" t="s">
        <v>477</v>
      </c>
      <c r="F201" s="9" t="s">
        <v>71</v>
      </c>
      <c r="G201" s="25" t="s">
        <v>573</v>
      </c>
      <c r="H201" s="28">
        <v>80</v>
      </c>
      <c r="I201" s="28">
        <v>83.51</v>
      </c>
    </row>
    <row r="202" spans="1:9" x14ac:dyDescent="0.25">
      <c r="A202" s="9" t="str">
        <f t="shared" si="4"/>
        <v>DF000837ATPSBrasil + Inovador</v>
      </c>
      <c r="B202" s="9" t="str">
        <f t="shared" si="5"/>
        <v>DF000837ATPSBrasil + InovadorPG_Inovação e Modernização - % - Obter</v>
      </c>
      <c r="C202" t="s">
        <v>412</v>
      </c>
      <c r="D202" s="9" t="s">
        <v>138</v>
      </c>
      <c r="E202" s="9" t="s">
        <v>472</v>
      </c>
      <c r="F202" s="9" t="s">
        <v>23</v>
      </c>
      <c r="G202" s="25" t="s">
        <v>574</v>
      </c>
      <c r="H202" s="28">
        <v>70</v>
      </c>
      <c r="I202" s="28">
        <v>0</v>
      </c>
    </row>
    <row r="203" spans="1:9" x14ac:dyDescent="0.25">
      <c r="A203" s="9" t="str">
        <f t="shared" si="4"/>
        <v>DF000837ATPSBrasil + Inovador</v>
      </c>
      <c r="B203" s="9" t="str">
        <f t="shared" si="5"/>
        <v>DF000837ATPSBrasil + InovadorPG_Municípios com ecossistemas de inovação mapeados - Número - Obter</v>
      </c>
      <c r="C203" t="s">
        <v>412</v>
      </c>
      <c r="D203" s="9" t="s">
        <v>138</v>
      </c>
      <c r="E203" s="9" t="s">
        <v>472</v>
      </c>
      <c r="F203" s="9" t="s">
        <v>24</v>
      </c>
      <c r="G203" s="25" t="s">
        <v>574</v>
      </c>
      <c r="H203" s="28">
        <v>1</v>
      </c>
      <c r="I203" s="28">
        <v>1</v>
      </c>
    </row>
    <row r="204" spans="1:9" x14ac:dyDescent="0.25">
      <c r="A204" s="9" t="str">
        <f t="shared" si="4"/>
        <v>DF000837ATPSBrasil + Inovador</v>
      </c>
      <c r="B204" s="9" t="str">
        <f t="shared" si="5"/>
        <v>DF000837ATPSBrasil + InovadorPG_Pequenos Negócios atendidos com solução de Inovação - Número - Obter</v>
      </c>
      <c r="C204" t="s">
        <v>412</v>
      </c>
      <c r="D204" s="9" t="s">
        <v>138</v>
      </c>
      <c r="E204" s="9" t="s">
        <v>472</v>
      </c>
      <c r="F204" s="9" t="s">
        <v>25</v>
      </c>
      <c r="G204" s="25" t="s">
        <v>574</v>
      </c>
      <c r="H204" s="28">
        <v>15400</v>
      </c>
      <c r="I204" s="28">
        <v>18939</v>
      </c>
    </row>
    <row r="205" spans="1:9" x14ac:dyDescent="0.25">
      <c r="A205" s="9" t="str">
        <f t="shared" ref="A205:A268" si="6">CONCATENATE(D205,E205)</f>
        <v>DF000838ATPSBrasil + Competitivo</v>
      </c>
      <c r="B205" s="9" t="str">
        <f t="shared" ref="B205:B268" si="7">CONCATENATE(D205,E205,F205)</f>
        <v>DF000838ATPSBrasil + CompetitivoPG_Produtividade do Trabalho - % - Aumentar</v>
      </c>
      <c r="C205" t="s">
        <v>412</v>
      </c>
      <c r="D205" s="9" t="s">
        <v>139</v>
      </c>
      <c r="E205" s="9" t="s">
        <v>478</v>
      </c>
      <c r="F205" s="9" t="s">
        <v>27</v>
      </c>
      <c r="G205" s="25" t="s">
        <v>575</v>
      </c>
      <c r="H205" s="28">
        <v>6</v>
      </c>
      <c r="I205" s="28">
        <v>20.41</v>
      </c>
    </row>
    <row r="206" spans="1:9" x14ac:dyDescent="0.25">
      <c r="A206" s="9" t="str">
        <f t="shared" si="6"/>
        <v>DF000838ATPSBrasil + Competitivo</v>
      </c>
      <c r="B206" s="9" t="str">
        <f t="shared" si="7"/>
        <v>DF000838ATPSBrasil + CompetitivoPG_Taxa de Alcance - Faturamento - % - Obter</v>
      </c>
      <c r="C206" t="s">
        <v>412</v>
      </c>
      <c r="D206" s="9" t="s">
        <v>139</v>
      </c>
      <c r="E206" s="9" t="s">
        <v>478</v>
      </c>
      <c r="F206" s="9" t="s">
        <v>28</v>
      </c>
      <c r="G206" s="25" t="s">
        <v>575</v>
      </c>
      <c r="H206" s="28">
        <v>80</v>
      </c>
      <c r="I206" s="28">
        <v>100</v>
      </c>
    </row>
    <row r="207" spans="1:9" x14ac:dyDescent="0.25">
      <c r="A207" s="9" t="str">
        <f t="shared" si="6"/>
        <v>DF000839ATPSCliente em Foco</v>
      </c>
      <c r="B207" s="9" t="str">
        <f t="shared" si="7"/>
        <v>DF000839ATPSCliente em FocoPG_Atendimento por cliente - Número - Obter</v>
      </c>
      <c r="C207" t="s">
        <v>412</v>
      </c>
      <c r="D207" s="9" t="s">
        <v>140</v>
      </c>
      <c r="E207" s="9" t="s">
        <v>471</v>
      </c>
      <c r="F207" s="9" t="s">
        <v>18</v>
      </c>
      <c r="G207" s="25" t="s">
        <v>576</v>
      </c>
      <c r="H207" s="28">
        <v>1.7</v>
      </c>
      <c r="I207" s="28">
        <v>2.69</v>
      </c>
    </row>
    <row r="208" spans="1:9" x14ac:dyDescent="0.25">
      <c r="A208" s="9" t="str">
        <f t="shared" si="6"/>
        <v>DF000839ATPSCliente em Foco</v>
      </c>
      <c r="B208" s="9" t="str">
        <f t="shared" si="7"/>
        <v>DF000839ATPSCliente em FocoPG_Clientes atendidos por serviços digitais - Número - Obter</v>
      </c>
      <c r="C208" t="s">
        <v>412</v>
      </c>
      <c r="D208" s="9" t="s">
        <v>140</v>
      </c>
      <c r="E208" s="9" t="s">
        <v>471</v>
      </c>
      <c r="F208" s="9" t="s">
        <v>19</v>
      </c>
      <c r="G208" s="25" t="s">
        <v>576</v>
      </c>
      <c r="H208" s="28">
        <v>140000</v>
      </c>
      <c r="I208" s="28">
        <v>151399</v>
      </c>
    </row>
    <row r="209" spans="1:9" x14ac:dyDescent="0.25">
      <c r="A209" s="9" t="str">
        <f t="shared" si="6"/>
        <v>DF000839ATPSCliente em Foco</v>
      </c>
      <c r="B209" s="9" t="str">
        <f t="shared" si="7"/>
        <v>DF000839ATPSCliente em FocoPG_Cobertura do Atendimento (microempresas e empresas de pequeno porte) - % - Obter</v>
      </c>
      <c r="C209" t="s">
        <v>412</v>
      </c>
      <c r="D209" s="9" t="s">
        <v>140</v>
      </c>
      <c r="E209" s="9" t="s">
        <v>471</v>
      </c>
      <c r="F209" s="9" t="s">
        <v>20</v>
      </c>
      <c r="G209" s="25" t="s">
        <v>576</v>
      </c>
      <c r="H209" s="28">
        <v>29</v>
      </c>
      <c r="I209" s="28">
        <v>31.79</v>
      </c>
    </row>
    <row r="210" spans="1:9" x14ac:dyDescent="0.25">
      <c r="A210" s="9" t="str">
        <f t="shared" si="6"/>
        <v>DF000839ATPSCliente em Foco</v>
      </c>
      <c r="B210" s="9" t="str">
        <f t="shared" si="7"/>
        <v>DF000839ATPSCliente em FocoPG_Pequenos Negócios Atendidos - Número - Obter</v>
      </c>
      <c r="C210" t="s">
        <v>412</v>
      </c>
      <c r="D210" s="9" t="s">
        <v>140</v>
      </c>
      <c r="E210" s="9" t="s">
        <v>471</v>
      </c>
      <c r="F210" s="9" t="s">
        <v>21</v>
      </c>
      <c r="G210" s="25" t="s">
        <v>576</v>
      </c>
      <c r="H210" s="28">
        <v>79618</v>
      </c>
      <c r="I210" s="28">
        <v>92385</v>
      </c>
    </row>
    <row r="211" spans="1:9" x14ac:dyDescent="0.25">
      <c r="A211" s="9" t="str">
        <f t="shared" si="6"/>
        <v>DF000839ATPSCliente em Foco</v>
      </c>
      <c r="B211" s="9" t="str">
        <f t="shared" si="7"/>
        <v>DF000839ATPSCliente em FocoPG_Recomendação (NPS) - pontos - Obter</v>
      </c>
      <c r="C211" t="s">
        <v>412</v>
      </c>
      <c r="D211" s="9" t="s">
        <v>140</v>
      </c>
      <c r="E211" s="9" t="s">
        <v>471</v>
      </c>
      <c r="F211" s="9" t="s">
        <v>22</v>
      </c>
      <c r="G211" s="25" t="s">
        <v>576</v>
      </c>
      <c r="H211" s="28">
        <v>75</v>
      </c>
      <c r="I211" s="28">
        <v>81.150000000000006</v>
      </c>
    </row>
    <row r="212" spans="1:9" x14ac:dyDescent="0.25">
      <c r="A212" s="9" t="str">
        <f t="shared" si="6"/>
        <v>DF000841ATPSInteligência de Dados</v>
      </c>
      <c r="B212" s="9" t="str">
        <f t="shared" si="7"/>
        <v>DF000841ATPSInteligência de DadosPG_Índice Gartner de Data &amp; Analytics - Pontos (1 a 5) - Aumentar</v>
      </c>
      <c r="C212" t="s">
        <v>412</v>
      </c>
      <c r="D212" s="9" t="s">
        <v>141</v>
      </c>
      <c r="E212" s="9" t="s">
        <v>479</v>
      </c>
      <c r="F212" s="9" t="s">
        <v>26</v>
      </c>
      <c r="G212" s="25" t="s">
        <v>577</v>
      </c>
      <c r="H212" s="28">
        <v>3.1</v>
      </c>
      <c r="I212" s="28">
        <v>1.92</v>
      </c>
    </row>
    <row r="213" spans="1:9" x14ac:dyDescent="0.25">
      <c r="A213" s="9" t="str">
        <f t="shared" si="6"/>
        <v>DF000845ATPSPortfólio em Rede</v>
      </c>
      <c r="B213" s="9" t="str">
        <f t="shared" si="7"/>
        <v>DF000845ATPSPortfólio em RedePG_Aplicabilidade - Pontos (0 a 10) - Obter</v>
      </c>
      <c r="C213" t="s">
        <v>412</v>
      </c>
      <c r="D213" s="9" t="s">
        <v>142</v>
      </c>
      <c r="E213" s="9" t="s">
        <v>474</v>
      </c>
      <c r="F213" s="9" t="s">
        <v>57</v>
      </c>
      <c r="G213" s="25" t="s">
        <v>578</v>
      </c>
      <c r="H213" s="28">
        <v>7.6</v>
      </c>
      <c r="I213" s="28">
        <v>7.5</v>
      </c>
    </row>
    <row r="214" spans="1:9" x14ac:dyDescent="0.25">
      <c r="A214" s="9" t="str">
        <f t="shared" si="6"/>
        <v>DF000845ATPSPortfólio em Rede</v>
      </c>
      <c r="B214" s="9" t="str">
        <f t="shared" si="7"/>
        <v>DF000845ATPSPortfólio em RedePG_Efetividade - Pontos (0 a 10) - Obter</v>
      </c>
      <c r="C214" t="s">
        <v>412</v>
      </c>
      <c r="D214" s="9" t="s">
        <v>142</v>
      </c>
      <c r="E214" s="9" t="s">
        <v>474</v>
      </c>
      <c r="F214" s="9" t="s">
        <v>58</v>
      </c>
      <c r="G214" s="25" t="s">
        <v>578</v>
      </c>
      <c r="H214" s="28">
        <v>7.6</v>
      </c>
      <c r="I214" s="28">
        <v>7.6</v>
      </c>
    </row>
    <row r="215" spans="1:9" x14ac:dyDescent="0.25">
      <c r="A215" s="9" t="str">
        <f t="shared" si="6"/>
        <v>DF000845ATPSPortfólio em Rede</v>
      </c>
      <c r="B215" s="9" t="str">
        <f t="shared" si="7"/>
        <v>DF000845ATPSPortfólio em RedePG_NPS (Net Promoter Score) de Produto ou Serviço - pontos - Obter</v>
      </c>
      <c r="C215" t="s">
        <v>412</v>
      </c>
      <c r="D215" s="9" t="s">
        <v>142</v>
      </c>
      <c r="E215" s="9" t="s">
        <v>474</v>
      </c>
      <c r="F215" s="9" t="s">
        <v>59</v>
      </c>
      <c r="G215" s="25" t="s">
        <v>578</v>
      </c>
      <c r="H215" s="28">
        <v>70</v>
      </c>
      <c r="I215" s="28">
        <v>0</v>
      </c>
    </row>
    <row r="216" spans="1:9" x14ac:dyDescent="0.25">
      <c r="A216" s="9" t="str">
        <f t="shared" si="6"/>
        <v>DF000848ATPSPROGRAMA NACIONAL - Sebrae + Receitas</v>
      </c>
      <c r="B216" s="9" t="str">
        <f t="shared" si="7"/>
        <v>DF000848ATPSPROGRAMA NACIONAL - Sebrae + ReceitasPG_Geração de Receita Própria - % - Obter</v>
      </c>
      <c r="C216" t="s">
        <v>412</v>
      </c>
      <c r="D216" s="9" t="s">
        <v>143</v>
      </c>
      <c r="E216" s="9" t="s">
        <v>41</v>
      </c>
      <c r="F216" s="9" t="s">
        <v>29</v>
      </c>
      <c r="G216" s="25" t="s">
        <v>573</v>
      </c>
      <c r="H216" s="28">
        <v>8</v>
      </c>
      <c r="I216" s="28">
        <v>11.11</v>
      </c>
    </row>
    <row r="217" spans="1:9" x14ac:dyDescent="0.25">
      <c r="A217" s="9" t="str">
        <f t="shared" si="6"/>
        <v>ES001037ATPSBrasil + Competitivo</v>
      </c>
      <c r="B217" s="9" t="str">
        <f t="shared" si="7"/>
        <v>ES001037ATPSBrasil + CompetitivoPG_Pequenos Negócios Atendidos - Número - Obter</v>
      </c>
      <c r="C217" t="s">
        <v>413</v>
      </c>
      <c r="D217" s="9" t="s">
        <v>144</v>
      </c>
      <c r="E217" s="9" t="s">
        <v>478</v>
      </c>
      <c r="F217" s="9" t="s">
        <v>21</v>
      </c>
      <c r="G217" s="25" t="s">
        <v>730</v>
      </c>
      <c r="H217" s="28">
        <v>1220</v>
      </c>
      <c r="I217" s="28">
        <v>1163</v>
      </c>
    </row>
    <row r="218" spans="1:9" x14ac:dyDescent="0.25">
      <c r="A218" s="9" t="str">
        <f t="shared" si="6"/>
        <v>ES001037ATPSBrasil + Competitivo</v>
      </c>
      <c r="B218" s="9" t="str">
        <f t="shared" si="7"/>
        <v>ES001037ATPSBrasil + CompetitivoPG_Produtividade do Trabalho - % - Aumentar</v>
      </c>
      <c r="C218" t="s">
        <v>413</v>
      </c>
      <c r="D218" s="9" t="s">
        <v>144</v>
      </c>
      <c r="E218" s="9" t="s">
        <v>478</v>
      </c>
      <c r="F218" s="9" t="s">
        <v>27</v>
      </c>
      <c r="G218" s="25" t="s">
        <v>730</v>
      </c>
      <c r="H218" s="28">
        <v>10</v>
      </c>
      <c r="I218" s="28">
        <v>11.8</v>
      </c>
    </row>
    <row r="219" spans="1:9" x14ac:dyDescent="0.25">
      <c r="A219" s="9" t="str">
        <f t="shared" si="6"/>
        <v>ES001037ATPSBrasil + Competitivo</v>
      </c>
      <c r="B219" s="9" t="str">
        <f t="shared" si="7"/>
        <v>ES001037ATPSBrasil + CompetitivoPG_Taxa de Alcance - Faturamento - % - Obter</v>
      </c>
      <c r="C219" t="s">
        <v>413</v>
      </c>
      <c r="D219" s="9" t="s">
        <v>144</v>
      </c>
      <c r="E219" s="9" t="s">
        <v>478</v>
      </c>
      <c r="F219" s="9" t="s">
        <v>28</v>
      </c>
      <c r="G219" s="25" t="s">
        <v>730</v>
      </c>
      <c r="H219" s="28">
        <v>79</v>
      </c>
      <c r="I219" s="28">
        <v>71.42</v>
      </c>
    </row>
    <row r="220" spans="1:9" x14ac:dyDescent="0.25">
      <c r="A220" s="9" t="str">
        <f t="shared" si="6"/>
        <v>ES001039ATPSAmbiente de Negócios</v>
      </c>
      <c r="B220" s="9" t="str">
        <f t="shared" si="7"/>
        <v>ES001039ATPSAmbiente de NegóciosPG_Município com presença continuada de técnico residente do Sebrae na microrregião. - Número - Obter</v>
      </c>
      <c r="C220" t="s">
        <v>413</v>
      </c>
      <c r="D220" s="9" t="s">
        <v>145</v>
      </c>
      <c r="E220" s="9" t="s">
        <v>473</v>
      </c>
      <c r="F220" s="9" t="s">
        <v>14</v>
      </c>
      <c r="G220" s="25" t="s">
        <v>730</v>
      </c>
      <c r="H220" s="28">
        <v>10</v>
      </c>
      <c r="I220" s="28">
        <v>10</v>
      </c>
    </row>
    <row r="221" spans="1:9" x14ac:dyDescent="0.25">
      <c r="A221" s="9" t="str">
        <f t="shared" si="6"/>
        <v>ES001039ATPSAmbiente de Negócios</v>
      </c>
      <c r="B221" s="9" t="str">
        <f t="shared" si="7"/>
        <v>ES001039ATPSAmbiente de NegóciosPG_Municípios com conjunto de políticas públicas para melhoria do ambiente de negócios implementado - Número - Obter</v>
      </c>
      <c r="C221" t="s">
        <v>413</v>
      </c>
      <c r="D221" s="9" t="s">
        <v>145</v>
      </c>
      <c r="E221" s="9" t="s">
        <v>473</v>
      </c>
      <c r="F221" s="9" t="s">
        <v>15</v>
      </c>
      <c r="G221" s="25" t="s">
        <v>730</v>
      </c>
      <c r="H221" s="28">
        <v>20</v>
      </c>
      <c r="I221" s="28">
        <v>20</v>
      </c>
    </row>
    <row r="222" spans="1:9" x14ac:dyDescent="0.25">
      <c r="A222" s="9" t="str">
        <f t="shared" si="6"/>
        <v>ES001039ATPSAmbiente de Negócios</v>
      </c>
      <c r="B222" s="9" t="str">
        <f t="shared" si="7"/>
        <v>ES001039ATPSAmbiente de NegóciosPG_Municípios com projetos de mobilização e articulação de lideranças implementados - Número - Obter</v>
      </c>
      <c r="C222" t="s">
        <v>413</v>
      </c>
      <c r="D222" s="9" t="s">
        <v>145</v>
      </c>
      <c r="E222" s="9" t="s">
        <v>473</v>
      </c>
      <c r="F222" s="9" t="s">
        <v>16</v>
      </c>
      <c r="G222" s="25" t="s">
        <v>730</v>
      </c>
      <c r="H222" s="28">
        <v>20</v>
      </c>
      <c r="I222" s="28">
        <v>33</v>
      </c>
    </row>
    <row r="223" spans="1:9" x14ac:dyDescent="0.25">
      <c r="A223" s="9" t="str">
        <f t="shared" si="6"/>
        <v>ES001039ATPSAmbiente de Negócios</v>
      </c>
      <c r="B223" s="9" t="str">
        <f t="shared" si="7"/>
        <v>ES001039ATPSAmbiente de NegóciosPG_Tempo de abertura de empresas - horas - Obter</v>
      </c>
      <c r="C223" t="s">
        <v>413</v>
      </c>
      <c r="D223" s="9" t="s">
        <v>145</v>
      </c>
      <c r="E223" s="9" t="s">
        <v>473</v>
      </c>
      <c r="F223" s="9" t="s">
        <v>17</v>
      </c>
      <c r="G223" s="25" t="s">
        <v>730</v>
      </c>
      <c r="H223" s="28">
        <v>20</v>
      </c>
      <c r="I223" s="28">
        <v>16.510000000000002</v>
      </c>
    </row>
    <row r="224" spans="1:9" x14ac:dyDescent="0.25">
      <c r="A224" s="9" t="str">
        <f t="shared" si="6"/>
        <v>ES001040ATPSGestão Estratégica de Pessoas</v>
      </c>
      <c r="B224" s="9" t="str">
        <f t="shared" si="7"/>
        <v>ES001040ATPSGestão Estratégica de PessoasPG_Diagnóstico de Maturidade dos processos de gestão de pessoas - pontos - Obter</v>
      </c>
      <c r="C224" t="s">
        <v>413</v>
      </c>
      <c r="D224" s="9" t="s">
        <v>146</v>
      </c>
      <c r="E224" s="9" t="s">
        <v>470</v>
      </c>
      <c r="F224" s="9" t="s">
        <v>67</v>
      </c>
      <c r="G224" s="25" t="s">
        <v>579</v>
      </c>
      <c r="H224" s="28">
        <v>3.4</v>
      </c>
      <c r="I224" s="28">
        <v>3.7</v>
      </c>
    </row>
    <row r="225" spans="1:9" x14ac:dyDescent="0.25">
      <c r="A225" s="9" t="str">
        <f t="shared" si="6"/>
        <v>ES001040ATPSGestão Estratégica de Pessoas</v>
      </c>
      <c r="B225" s="9" t="str">
        <f t="shared" si="7"/>
        <v>ES001040ATPSGestão Estratégica de PessoasPG_Grau de implementação do SGP 9.0 no Sistema Sebrae - % - Obter</v>
      </c>
      <c r="C225" t="s">
        <v>413</v>
      </c>
      <c r="D225" s="9" t="s">
        <v>146</v>
      </c>
      <c r="E225" s="9" t="s">
        <v>470</v>
      </c>
      <c r="F225" s="9" t="s">
        <v>68</v>
      </c>
      <c r="G225" s="25" t="s">
        <v>579</v>
      </c>
      <c r="H225" s="28">
        <v>77.7</v>
      </c>
      <c r="I225" s="28">
        <v>77.78</v>
      </c>
    </row>
    <row r="226" spans="1:9" x14ac:dyDescent="0.25">
      <c r="A226" s="9" t="str">
        <f t="shared" si="6"/>
        <v>ES001042ATPSCliente em Foco</v>
      </c>
      <c r="B226" s="9" t="str">
        <f t="shared" si="7"/>
        <v>ES001042ATPSCliente em FocoPG_Atendimento por cliente - Número - Obter</v>
      </c>
      <c r="C226" t="s">
        <v>413</v>
      </c>
      <c r="D226" s="9" t="s">
        <v>147</v>
      </c>
      <c r="E226" s="9" t="s">
        <v>471</v>
      </c>
      <c r="F226" s="9" t="s">
        <v>18</v>
      </c>
      <c r="G226" s="25" t="s">
        <v>730</v>
      </c>
      <c r="H226" s="28">
        <v>1.94</v>
      </c>
      <c r="I226" s="28">
        <v>2.23</v>
      </c>
    </row>
    <row r="227" spans="1:9" x14ac:dyDescent="0.25">
      <c r="A227" s="9" t="str">
        <f t="shared" si="6"/>
        <v>ES001042ATPSCliente em Foco</v>
      </c>
      <c r="B227" s="9" t="str">
        <f t="shared" si="7"/>
        <v>ES001042ATPSCliente em FocoPG_Clientes atendidos por serviços digitais - Número - Obter</v>
      </c>
      <c r="C227" t="s">
        <v>413</v>
      </c>
      <c r="D227" s="9" t="s">
        <v>147</v>
      </c>
      <c r="E227" s="9" t="s">
        <v>471</v>
      </c>
      <c r="F227" s="9" t="s">
        <v>19</v>
      </c>
      <c r="G227" s="25" t="s">
        <v>730</v>
      </c>
      <c r="H227" s="28">
        <v>93600</v>
      </c>
      <c r="I227" s="28">
        <v>99461</v>
      </c>
    </row>
    <row r="228" spans="1:9" x14ac:dyDescent="0.25">
      <c r="A228" s="9" t="str">
        <f t="shared" si="6"/>
        <v>ES001042ATPSCliente em Foco</v>
      </c>
      <c r="B228" s="9" t="str">
        <f t="shared" si="7"/>
        <v>ES001042ATPSCliente em FocoPG_Cobertura do Atendimento (microempresas e empresas de pequeno porte) - % - Obter</v>
      </c>
      <c r="C228" t="s">
        <v>413</v>
      </c>
      <c r="D228" s="9" t="s">
        <v>147</v>
      </c>
      <c r="E228" s="9" t="s">
        <v>471</v>
      </c>
      <c r="F228" s="9" t="s">
        <v>20</v>
      </c>
      <c r="G228" s="25" t="s">
        <v>730</v>
      </c>
      <c r="H228" s="28">
        <v>25</v>
      </c>
      <c r="I228" s="28">
        <v>32.35</v>
      </c>
    </row>
    <row r="229" spans="1:9" x14ac:dyDescent="0.25">
      <c r="A229" s="9" t="str">
        <f t="shared" si="6"/>
        <v>ES001042ATPSCliente em Foco</v>
      </c>
      <c r="B229" s="9" t="str">
        <f t="shared" si="7"/>
        <v>ES001042ATPSCliente em FocoPG_Pequenos Negócios Atendidos - Número - Obter</v>
      </c>
      <c r="C229" t="s">
        <v>413</v>
      </c>
      <c r="D229" s="9" t="s">
        <v>147</v>
      </c>
      <c r="E229" s="9" t="s">
        <v>471</v>
      </c>
      <c r="F229" s="9" t="s">
        <v>21</v>
      </c>
      <c r="G229" s="25" t="s">
        <v>730</v>
      </c>
      <c r="H229" s="28">
        <v>80000</v>
      </c>
      <c r="I229" s="28">
        <v>107408</v>
      </c>
    </row>
    <row r="230" spans="1:9" x14ac:dyDescent="0.25">
      <c r="A230" s="9" t="str">
        <f t="shared" si="6"/>
        <v>ES001042ATPSCliente em Foco</v>
      </c>
      <c r="B230" s="9" t="str">
        <f t="shared" si="7"/>
        <v>ES001042ATPSCliente em FocoPG_Recomendação (NPS) - pontos - Obter</v>
      </c>
      <c r="C230" t="s">
        <v>413</v>
      </c>
      <c r="D230" s="9" t="s">
        <v>147</v>
      </c>
      <c r="E230" s="9" t="s">
        <v>471</v>
      </c>
      <c r="F230" s="9" t="s">
        <v>22</v>
      </c>
      <c r="G230" s="25" t="s">
        <v>730</v>
      </c>
      <c r="H230" s="28">
        <v>83</v>
      </c>
      <c r="I230" s="28">
        <v>86</v>
      </c>
    </row>
    <row r="231" spans="1:9" x14ac:dyDescent="0.25">
      <c r="A231" s="9" t="str">
        <f t="shared" si="6"/>
        <v>ES001044ATPSBrasil + Inovador</v>
      </c>
      <c r="B231" s="9" t="str">
        <f t="shared" si="7"/>
        <v>ES001044ATPSBrasil + InovadorPG_Inovação e Modernização - % - Obter</v>
      </c>
      <c r="C231" t="s">
        <v>413</v>
      </c>
      <c r="D231" s="9" t="s">
        <v>148</v>
      </c>
      <c r="E231" s="9" t="s">
        <v>472</v>
      </c>
      <c r="F231" s="9" t="s">
        <v>23</v>
      </c>
      <c r="G231" s="25" t="s">
        <v>580</v>
      </c>
      <c r="H231" s="28">
        <v>70</v>
      </c>
      <c r="I231" s="28">
        <v>48</v>
      </c>
    </row>
    <row r="232" spans="1:9" x14ac:dyDescent="0.25">
      <c r="A232" s="9" t="str">
        <f t="shared" si="6"/>
        <v>ES001044ATPSBrasil + Inovador</v>
      </c>
      <c r="B232" s="9" t="str">
        <f t="shared" si="7"/>
        <v>ES001044ATPSBrasil + InovadorPG_Municípios com ecossistemas de inovação mapeados - Número - Obter</v>
      </c>
      <c r="C232" t="s">
        <v>413</v>
      </c>
      <c r="D232" s="9" t="s">
        <v>148</v>
      </c>
      <c r="E232" s="9" t="s">
        <v>472</v>
      </c>
      <c r="F232" s="9" t="s">
        <v>24</v>
      </c>
      <c r="G232" s="25" t="s">
        <v>580</v>
      </c>
      <c r="H232" s="28">
        <v>5</v>
      </c>
      <c r="I232" s="28">
        <v>8</v>
      </c>
    </row>
    <row r="233" spans="1:9" x14ac:dyDescent="0.25">
      <c r="A233" s="9" t="str">
        <f t="shared" si="6"/>
        <v>ES001044ATPSBrasil + Inovador</v>
      </c>
      <c r="B233" s="9" t="str">
        <f t="shared" si="7"/>
        <v>ES001044ATPSBrasil + InovadorPG_Pequenos Negócios atendidos com solução de Inovação - Número - Obter</v>
      </c>
      <c r="C233" t="s">
        <v>413</v>
      </c>
      <c r="D233" s="9" t="s">
        <v>148</v>
      </c>
      <c r="E233" s="9" t="s">
        <v>472</v>
      </c>
      <c r="F233" s="9" t="s">
        <v>25</v>
      </c>
      <c r="G233" s="25" t="s">
        <v>580</v>
      </c>
      <c r="H233" s="28">
        <v>6710</v>
      </c>
      <c r="I233" s="28">
        <v>9585</v>
      </c>
    </row>
    <row r="234" spans="1:9" x14ac:dyDescent="0.25">
      <c r="A234" s="9" t="str">
        <f t="shared" si="6"/>
        <v>ES001137ATPSGestão da Marca Sebrae</v>
      </c>
      <c r="B234" s="9" t="str">
        <f t="shared" si="7"/>
        <v>ES001137ATPSGestão da Marca SebraePG_Imagem junto à Sociedade - Pontos (0 a 10) - Obter</v>
      </c>
      <c r="C234" t="s">
        <v>413</v>
      </c>
      <c r="D234" s="9" t="s">
        <v>149</v>
      </c>
      <c r="E234" s="9" t="s">
        <v>475</v>
      </c>
      <c r="F234" s="9" t="s">
        <v>30</v>
      </c>
      <c r="G234" s="25" t="s">
        <v>581</v>
      </c>
      <c r="H234" s="28">
        <v>8.1</v>
      </c>
      <c r="I234" s="28">
        <v>8.6</v>
      </c>
    </row>
    <row r="235" spans="1:9" x14ac:dyDescent="0.25">
      <c r="A235" s="9" t="str">
        <f t="shared" si="6"/>
        <v>ES001137ATPSGestão da Marca Sebrae</v>
      </c>
      <c r="B235" s="9" t="str">
        <f t="shared" si="7"/>
        <v>ES001137ATPSGestão da Marca SebraePG_Imagem junto aos Pequenos Negócios - Pontos (0 a 10) - Obter</v>
      </c>
      <c r="C235" t="s">
        <v>413</v>
      </c>
      <c r="D235" s="9" t="s">
        <v>149</v>
      </c>
      <c r="E235" s="9" t="s">
        <v>475</v>
      </c>
      <c r="F235" s="9" t="s">
        <v>31</v>
      </c>
      <c r="G235" s="25" t="s">
        <v>581</v>
      </c>
      <c r="H235" s="28">
        <v>9</v>
      </c>
      <c r="I235" s="28">
        <v>8.8000000000000007</v>
      </c>
    </row>
    <row r="236" spans="1:9" x14ac:dyDescent="0.25">
      <c r="A236" s="9" t="str">
        <f t="shared" si="6"/>
        <v>ES001155ATPSEducação Empreendedora</v>
      </c>
      <c r="B236" s="9" t="str">
        <f t="shared" si="7"/>
        <v>ES001155ATPSEducação EmpreendedoraPG_Atendimento a estudantes em soluções de Educação Empreendedora - Número - Obter</v>
      </c>
      <c r="C236" t="s">
        <v>413</v>
      </c>
      <c r="D236" s="9" t="s">
        <v>150</v>
      </c>
      <c r="E236" s="9" t="s">
        <v>476</v>
      </c>
      <c r="F236" s="9" t="s">
        <v>32</v>
      </c>
      <c r="G236" s="25" t="s">
        <v>582</v>
      </c>
      <c r="H236" s="28">
        <v>40000</v>
      </c>
      <c r="I236" s="28">
        <v>66242</v>
      </c>
    </row>
    <row r="237" spans="1:9" x14ac:dyDescent="0.25">
      <c r="A237" s="9" t="str">
        <f t="shared" si="6"/>
        <v>ES001155ATPSEducação Empreendedora</v>
      </c>
      <c r="B237" s="9" t="str">
        <f t="shared" si="7"/>
        <v>ES001155ATPSEducação EmpreendedoraPG_Escolas com projeto Escola Empreendedora implementado - Número - Obter</v>
      </c>
      <c r="C237" t="s">
        <v>413</v>
      </c>
      <c r="D237" s="9" t="s">
        <v>150</v>
      </c>
      <c r="E237" s="9" t="s">
        <v>476</v>
      </c>
      <c r="F237" s="9" t="s">
        <v>33</v>
      </c>
      <c r="G237" s="25" t="s">
        <v>582</v>
      </c>
      <c r="H237" s="28">
        <v>5</v>
      </c>
      <c r="I237" s="28">
        <v>6</v>
      </c>
    </row>
    <row r="238" spans="1:9" x14ac:dyDescent="0.25">
      <c r="A238" s="9" t="str">
        <f t="shared" si="6"/>
        <v>ES001155ATPSEducação Empreendedora</v>
      </c>
      <c r="B238" s="9" t="str">
        <f t="shared" si="7"/>
        <v>ES001155ATPSEducação EmpreendedoraPG_Professores atendidos em soluções de Educação Empreendedora - professores - Obter</v>
      </c>
      <c r="C238" t="s">
        <v>413</v>
      </c>
      <c r="D238" s="9" t="s">
        <v>150</v>
      </c>
      <c r="E238" s="9" t="s">
        <v>476</v>
      </c>
      <c r="F238" s="9" t="s">
        <v>34</v>
      </c>
      <c r="G238" s="25" t="s">
        <v>582</v>
      </c>
      <c r="H238" s="28">
        <v>1155</v>
      </c>
      <c r="I238" s="28">
        <v>3130</v>
      </c>
    </row>
    <row r="239" spans="1:9" x14ac:dyDescent="0.25">
      <c r="A239" s="9" t="str">
        <f t="shared" si="6"/>
        <v>ES001155ATPSEducação Empreendedora</v>
      </c>
      <c r="B239" s="9" t="str">
        <f t="shared" si="7"/>
        <v>ES001155ATPSEducação EmpreendedoraPG_Recomendação (NPS) - Professores - pontos - Obter</v>
      </c>
      <c r="C239" t="s">
        <v>413</v>
      </c>
      <c r="D239" s="9" t="s">
        <v>150</v>
      </c>
      <c r="E239" s="9" t="s">
        <v>476</v>
      </c>
      <c r="F239" s="9" t="s">
        <v>35</v>
      </c>
      <c r="G239" s="25" t="s">
        <v>582</v>
      </c>
      <c r="H239" s="28">
        <v>80</v>
      </c>
      <c r="I239" s="28">
        <v>100</v>
      </c>
    </row>
    <row r="240" spans="1:9" x14ac:dyDescent="0.25">
      <c r="A240" s="9" t="str">
        <f t="shared" si="6"/>
        <v>ES001156ATPSInteligência de Dados</v>
      </c>
      <c r="B240" s="9" t="str">
        <f t="shared" si="7"/>
        <v>ES001156ATPSInteligência de DadosPG_Índice Gartner de Data &amp; Analytics - Pontos (1 a 5) - Aumentar</v>
      </c>
      <c r="C240" t="s">
        <v>413</v>
      </c>
      <c r="D240" s="9" t="s">
        <v>151</v>
      </c>
      <c r="E240" s="9" t="s">
        <v>479</v>
      </c>
      <c r="F240" s="9" t="s">
        <v>26</v>
      </c>
      <c r="G240" s="25" t="s">
        <v>583</v>
      </c>
      <c r="H240" s="28">
        <v>1.53</v>
      </c>
      <c r="I240" s="28">
        <v>1.56</v>
      </c>
    </row>
    <row r="241" spans="1:9" x14ac:dyDescent="0.25">
      <c r="A241" s="9" t="str">
        <f t="shared" si="6"/>
        <v>ES001157ATPSPROGRAMA NACIONAL - Transformação Organizacional</v>
      </c>
      <c r="B241" s="9" t="str">
        <f t="shared" si="7"/>
        <v>ES001157ATPSPROGRAMA NACIONAL - Transformação OrganizacionalPG_Disponibilidade das aplicações - % - Obter</v>
      </c>
      <c r="C241" t="s">
        <v>413</v>
      </c>
      <c r="D241" s="9" t="s">
        <v>152</v>
      </c>
      <c r="E241" s="9" t="s">
        <v>73</v>
      </c>
      <c r="F241" s="9" t="s">
        <v>153</v>
      </c>
      <c r="G241" s="25" t="s">
        <v>583</v>
      </c>
      <c r="H241" s="28">
        <v>95</v>
      </c>
      <c r="I241" s="28">
        <v>95</v>
      </c>
    </row>
    <row r="242" spans="1:9" x14ac:dyDescent="0.25">
      <c r="A242" s="9" t="str">
        <f t="shared" si="6"/>
        <v>ES001157ATPSPROGRAMA NACIONAL - Transformação Organizacional</v>
      </c>
      <c r="B242" s="9" t="str">
        <f t="shared" si="7"/>
        <v>ES001157ATPSPROGRAMA NACIONAL - Transformação OrganizacionalPG_Equipamentos de TI com vida útil exaurida - % - Obter</v>
      </c>
      <c r="C242" t="s">
        <v>413</v>
      </c>
      <c r="D242" s="9" t="s">
        <v>152</v>
      </c>
      <c r="E242" s="9" t="s">
        <v>73</v>
      </c>
      <c r="F242" s="9" t="s">
        <v>74</v>
      </c>
      <c r="G242" s="25" t="s">
        <v>583</v>
      </c>
      <c r="H242" s="28">
        <v>15</v>
      </c>
      <c r="I242" s="28">
        <v>14.03</v>
      </c>
    </row>
    <row r="243" spans="1:9" x14ac:dyDescent="0.25">
      <c r="A243" s="9" t="str">
        <f t="shared" si="6"/>
        <v>ES001157ATPSPROGRAMA NACIONAL - Transformação Organizacional</v>
      </c>
      <c r="B243" s="9" t="str">
        <f t="shared" si="7"/>
        <v>ES001157ATPSPROGRAMA NACIONAL - Transformação OrganizacionalPG_Incidentes de segurança tratados - % - Obter</v>
      </c>
      <c r="C243" t="s">
        <v>413</v>
      </c>
      <c r="D243" s="9" t="s">
        <v>152</v>
      </c>
      <c r="E243" s="9" t="s">
        <v>73</v>
      </c>
      <c r="F243" s="9" t="s">
        <v>75</v>
      </c>
      <c r="G243" s="25" t="s">
        <v>583</v>
      </c>
      <c r="H243" s="28">
        <v>90</v>
      </c>
      <c r="I243" s="28">
        <v>90.61</v>
      </c>
    </row>
    <row r="244" spans="1:9" x14ac:dyDescent="0.25">
      <c r="A244" s="9" t="str">
        <f t="shared" si="6"/>
        <v>ES001157ATPSPROGRAMA NACIONAL - Transformação Organizacional</v>
      </c>
      <c r="B244" s="9" t="str">
        <f t="shared" si="7"/>
        <v>ES001157ATPSPROGRAMA NACIONAL - Transformação OrganizacionalPG_Unidades do Sebrae com Office 365 implementado - % - Obter</v>
      </c>
      <c r="C244" t="s">
        <v>413</v>
      </c>
      <c r="D244" s="9" t="s">
        <v>152</v>
      </c>
      <c r="E244" s="9" t="s">
        <v>73</v>
      </c>
      <c r="F244" s="9" t="s">
        <v>76</v>
      </c>
      <c r="G244" s="25" t="s">
        <v>583</v>
      </c>
      <c r="H244" s="28">
        <v>100</v>
      </c>
      <c r="I244" s="28">
        <v>100</v>
      </c>
    </row>
    <row r="245" spans="1:9" x14ac:dyDescent="0.25">
      <c r="A245" s="9" t="str">
        <f t="shared" si="6"/>
        <v>GO001004ATPSCliente em Foco</v>
      </c>
      <c r="B245" s="9" t="str">
        <f t="shared" si="7"/>
        <v>GO001004ATPSCliente em FocoPG_Atendimento por cliente - Número - Obter</v>
      </c>
      <c r="C245" t="s">
        <v>414</v>
      </c>
      <c r="D245" s="9" t="s">
        <v>154</v>
      </c>
      <c r="E245" s="9" t="s">
        <v>471</v>
      </c>
      <c r="F245" s="9" t="s">
        <v>18</v>
      </c>
      <c r="G245" s="25" t="s">
        <v>584</v>
      </c>
      <c r="H245" s="28">
        <v>1.9</v>
      </c>
      <c r="I245" s="28">
        <v>1.99</v>
      </c>
    </row>
    <row r="246" spans="1:9" x14ac:dyDescent="0.25">
      <c r="A246" s="9" t="str">
        <f t="shared" si="6"/>
        <v>GO001004ATPSCliente em Foco</v>
      </c>
      <c r="B246" s="9" t="str">
        <f t="shared" si="7"/>
        <v>GO001004ATPSCliente em FocoPG_Clientes atendidos por serviços digitais - Número - Obter</v>
      </c>
      <c r="C246" t="s">
        <v>414</v>
      </c>
      <c r="D246" s="9" t="s">
        <v>154</v>
      </c>
      <c r="E246" s="9" t="s">
        <v>471</v>
      </c>
      <c r="F246" s="9" t="s">
        <v>19</v>
      </c>
      <c r="G246" s="25" t="s">
        <v>584</v>
      </c>
      <c r="H246" s="28">
        <v>110000</v>
      </c>
      <c r="I246" s="28">
        <v>141303</v>
      </c>
    </row>
    <row r="247" spans="1:9" x14ac:dyDescent="0.25">
      <c r="A247" s="9" t="str">
        <f t="shared" si="6"/>
        <v>GO001004ATPSCliente em Foco</v>
      </c>
      <c r="B247" s="9" t="str">
        <f t="shared" si="7"/>
        <v>GO001004ATPSCliente em FocoPG_Cobertura do Atendimento (microempresas e empresas de pequeno porte) - % - Obter</v>
      </c>
      <c r="C247" t="s">
        <v>414</v>
      </c>
      <c r="D247" s="9" t="s">
        <v>154</v>
      </c>
      <c r="E247" s="9" t="s">
        <v>471</v>
      </c>
      <c r="F247" s="9" t="s">
        <v>20</v>
      </c>
      <c r="G247" s="25" t="s">
        <v>584</v>
      </c>
      <c r="H247" s="28">
        <v>20</v>
      </c>
      <c r="I247" s="28">
        <v>29.07</v>
      </c>
    </row>
    <row r="248" spans="1:9" x14ac:dyDescent="0.25">
      <c r="A248" s="9" t="str">
        <f t="shared" si="6"/>
        <v>GO001004ATPSCliente em Foco</v>
      </c>
      <c r="B248" s="9" t="str">
        <f t="shared" si="7"/>
        <v>GO001004ATPSCliente em FocoPG_Pequenos Negócios Atendidos - Número - Obter</v>
      </c>
      <c r="C248" t="s">
        <v>414</v>
      </c>
      <c r="D248" s="9" t="s">
        <v>154</v>
      </c>
      <c r="E248" s="9" t="s">
        <v>471</v>
      </c>
      <c r="F248" s="9" t="s">
        <v>21</v>
      </c>
      <c r="G248" s="25" t="s">
        <v>584</v>
      </c>
      <c r="H248" s="28">
        <v>110000</v>
      </c>
      <c r="I248" s="28">
        <v>125073</v>
      </c>
    </row>
    <row r="249" spans="1:9" x14ac:dyDescent="0.25">
      <c r="A249" s="9" t="str">
        <f t="shared" si="6"/>
        <v>GO001004ATPSCliente em Foco</v>
      </c>
      <c r="B249" s="9" t="str">
        <f t="shared" si="7"/>
        <v>GO001004ATPSCliente em FocoPG_Recomendação (NPS) - pontos - Obter</v>
      </c>
      <c r="C249" t="s">
        <v>414</v>
      </c>
      <c r="D249" s="9" t="s">
        <v>154</v>
      </c>
      <c r="E249" s="9" t="s">
        <v>471</v>
      </c>
      <c r="F249" s="9" t="s">
        <v>22</v>
      </c>
      <c r="G249" s="25" t="s">
        <v>584</v>
      </c>
      <c r="H249" s="28">
        <v>80</v>
      </c>
      <c r="I249" s="28">
        <v>82.66</v>
      </c>
    </row>
    <row r="250" spans="1:9" x14ac:dyDescent="0.25">
      <c r="A250" s="9" t="str">
        <f t="shared" si="6"/>
        <v>GO001011ATPSAmbiente de Negócios</v>
      </c>
      <c r="B250" s="9" t="str">
        <f t="shared" si="7"/>
        <v>GO001011ATPSAmbiente de NegóciosPG_Município com presença continuada de técnico residente do Sebrae na microrregião. - Número - Obter</v>
      </c>
      <c r="C250" t="s">
        <v>414</v>
      </c>
      <c r="D250" s="9" t="s">
        <v>155</v>
      </c>
      <c r="E250" s="9" t="s">
        <v>473</v>
      </c>
      <c r="F250" s="9" t="s">
        <v>14</v>
      </c>
      <c r="G250" s="25" t="s">
        <v>585</v>
      </c>
      <c r="H250" s="28">
        <v>78</v>
      </c>
      <c r="I250" s="28">
        <v>80</v>
      </c>
    </row>
    <row r="251" spans="1:9" x14ac:dyDescent="0.25">
      <c r="A251" s="9" t="str">
        <f t="shared" si="6"/>
        <v>GO001011ATPSAmbiente de Negócios</v>
      </c>
      <c r="B251" s="9" t="str">
        <f t="shared" si="7"/>
        <v>GO001011ATPSAmbiente de NegóciosPG_Municípios com conjunto de políticas públicas para melhoria do ambiente de negócios implementado - Número - Obter</v>
      </c>
      <c r="C251" t="s">
        <v>414</v>
      </c>
      <c r="D251" s="9" t="s">
        <v>155</v>
      </c>
      <c r="E251" s="9" t="s">
        <v>473</v>
      </c>
      <c r="F251" s="9" t="s">
        <v>15</v>
      </c>
      <c r="G251" s="25" t="s">
        <v>585</v>
      </c>
      <c r="H251" s="28">
        <v>78</v>
      </c>
      <c r="I251" s="28">
        <v>80</v>
      </c>
    </row>
    <row r="252" spans="1:9" x14ac:dyDescent="0.25">
      <c r="A252" s="9" t="str">
        <f t="shared" si="6"/>
        <v>GO001011ATPSAmbiente de Negócios</v>
      </c>
      <c r="B252" s="9" t="str">
        <f t="shared" si="7"/>
        <v>GO001011ATPSAmbiente de NegóciosPG_Municípios com projetos de mobilização e articulação de lideranças implementados - Número - Obter</v>
      </c>
      <c r="C252" t="s">
        <v>414</v>
      </c>
      <c r="D252" s="9" t="s">
        <v>155</v>
      </c>
      <c r="E252" s="9" t="s">
        <v>473</v>
      </c>
      <c r="F252" s="9" t="s">
        <v>16</v>
      </c>
      <c r="G252" s="25" t="s">
        <v>585</v>
      </c>
      <c r="H252" s="28">
        <v>41</v>
      </c>
      <c r="I252" s="28">
        <v>61</v>
      </c>
    </row>
    <row r="253" spans="1:9" x14ac:dyDescent="0.25">
      <c r="A253" s="9" t="str">
        <f t="shared" si="6"/>
        <v>GO001011ATPSAmbiente de Negócios</v>
      </c>
      <c r="B253" s="9" t="str">
        <f t="shared" si="7"/>
        <v>GO001011ATPSAmbiente de NegóciosPG_Tempo de abertura de empresas - horas - Obter</v>
      </c>
      <c r="C253" t="s">
        <v>414</v>
      </c>
      <c r="D253" s="9" t="s">
        <v>155</v>
      </c>
      <c r="E253" s="9" t="s">
        <v>473</v>
      </c>
      <c r="F253" s="9" t="s">
        <v>17</v>
      </c>
      <c r="G253" s="25" t="s">
        <v>585</v>
      </c>
      <c r="H253" s="28">
        <v>25</v>
      </c>
      <c r="I253" s="28">
        <v>19</v>
      </c>
    </row>
    <row r="254" spans="1:9" x14ac:dyDescent="0.25">
      <c r="A254" s="9" t="str">
        <f t="shared" si="6"/>
        <v>GO001017ATPSGestão Estratégica de Pessoas</v>
      </c>
      <c r="B254" s="9" t="str">
        <f t="shared" si="7"/>
        <v>GO001017ATPSGestão Estratégica de PessoasPG_Diagnóstico de Maturidade dos processos de gestão de pessoas - pontos - Obter</v>
      </c>
      <c r="C254" t="s">
        <v>414</v>
      </c>
      <c r="D254" s="9" t="s">
        <v>156</v>
      </c>
      <c r="E254" s="9" t="s">
        <v>470</v>
      </c>
      <c r="F254" s="9" t="s">
        <v>67</v>
      </c>
      <c r="G254" s="25" t="s">
        <v>586</v>
      </c>
      <c r="H254" s="28">
        <v>4.2</v>
      </c>
      <c r="I254" s="28">
        <v>4.1900000000000004</v>
      </c>
    </row>
    <row r="255" spans="1:9" x14ac:dyDescent="0.25">
      <c r="A255" s="9" t="str">
        <f t="shared" si="6"/>
        <v>GO001017ATPSGestão Estratégica de Pessoas</v>
      </c>
      <c r="B255" s="9" t="str">
        <f t="shared" si="7"/>
        <v>GO001017ATPSGestão Estratégica de PessoasPG_Grau de implementação do SGP 9.0 no Sistema Sebrae - % - Obter</v>
      </c>
      <c r="C255" t="s">
        <v>414</v>
      </c>
      <c r="D255" s="9" t="s">
        <v>156</v>
      </c>
      <c r="E255" s="9" t="s">
        <v>470</v>
      </c>
      <c r="F255" s="9" t="s">
        <v>68</v>
      </c>
      <c r="G255" s="25" t="s">
        <v>586</v>
      </c>
      <c r="H255" s="28">
        <v>100</v>
      </c>
      <c r="I255" s="28">
        <v>100</v>
      </c>
    </row>
    <row r="256" spans="1:9" x14ac:dyDescent="0.25">
      <c r="A256" s="9" t="str">
        <f t="shared" si="6"/>
        <v>GO001053ATPSBrasil + Competitivo</v>
      </c>
      <c r="B256" s="9" t="str">
        <f t="shared" si="7"/>
        <v>GO001053ATPSBrasil + CompetitivoPG_Produtividade do Trabalho - % - Aumentar</v>
      </c>
      <c r="C256" t="s">
        <v>414</v>
      </c>
      <c r="D256" s="9" t="s">
        <v>157</v>
      </c>
      <c r="E256" s="9" t="s">
        <v>478</v>
      </c>
      <c r="F256" s="9" t="s">
        <v>27</v>
      </c>
      <c r="G256" s="25" t="s">
        <v>587</v>
      </c>
      <c r="H256" s="28">
        <v>10</v>
      </c>
      <c r="I256" s="28">
        <v>20.100000000000001</v>
      </c>
    </row>
    <row r="257" spans="1:9" x14ac:dyDescent="0.25">
      <c r="A257" s="9" t="str">
        <f t="shared" si="6"/>
        <v>GO001053ATPSBrasil + Competitivo</v>
      </c>
      <c r="B257" s="9" t="str">
        <f t="shared" si="7"/>
        <v>GO001053ATPSBrasil + CompetitivoPG_Taxa de Alcance - Faturamento - % - Obter</v>
      </c>
      <c r="C257" t="s">
        <v>414</v>
      </c>
      <c r="D257" s="9" t="s">
        <v>157</v>
      </c>
      <c r="E257" s="9" t="s">
        <v>478</v>
      </c>
      <c r="F257" s="9" t="s">
        <v>28</v>
      </c>
      <c r="G257" s="25" t="s">
        <v>587</v>
      </c>
      <c r="H257" s="28">
        <v>60</v>
      </c>
      <c r="I257" s="28">
        <v>66.7</v>
      </c>
    </row>
    <row r="258" spans="1:9" x14ac:dyDescent="0.25">
      <c r="A258" s="9" t="str">
        <f t="shared" si="6"/>
        <v>GO001063ATPSBrasil + Inovador</v>
      </c>
      <c r="B258" s="9" t="str">
        <f t="shared" si="7"/>
        <v>GO001063ATPSBrasil + InovadorPG_Inovação e Modernização - % - Obter</v>
      </c>
      <c r="C258" t="s">
        <v>414</v>
      </c>
      <c r="D258" s="9" t="s">
        <v>158</v>
      </c>
      <c r="E258" s="9" t="s">
        <v>472</v>
      </c>
      <c r="F258" s="9" t="s">
        <v>23</v>
      </c>
      <c r="G258" s="25" t="s">
        <v>588</v>
      </c>
      <c r="H258" s="28">
        <v>70</v>
      </c>
      <c r="I258" s="28">
        <v>0</v>
      </c>
    </row>
    <row r="259" spans="1:9" x14ac:dyDescent="0.25">
      <c r="A259" s="9" t="str">
        <f t="shared" si="6"/>
        <v>GO001063ATPSBrasil + Inovador</v>
      </c>
      <c r="B259" s="9" t="str">
        <f t="shared" si="7"/>
        <v>GO001063ATPSBrasil + InovadorPG_Municípios com ecossistemas de inovação mapeados - Número - Obter</v>
      </c>
      <c r="C259" t="s">
        <v>414</v>
      </c>
      <c r="D259" s="9" t="s">
        <v>158</v>
      </c>
      <c r="E259" s="9" t="s">
        <v>472</v>
      </c>
      <c r="F259" s="9" t="s">
        <v>24</v>
      </c>
      <c r="G259" s="25" t="s">
        <v>588</v>
      </c>
      <c r="H259" s="28">
        <v>2</v>
      </c>
      <c r="I259" s="28">
        <v>10</v>
      </c>
    </row>
    <row r="260" spans="1:9" x14ac:dyDescent="0.25">
      <c r="A260" s="9" t="str">
        <f t="shared" si="6"/>
        <v>GO001063ATPSBrasil + Inovador</v>
      </c>
      <c r="B260" s="9" t="str">
        <f t="shared" si="7"/>
        <v>GO001063ATPSBrasil + InovadorPG_Pequenos Negócios atendidos com solução de Inovação - Número - Obter</v>
      </c>
      <c r="C260" t="s">
        <v>414</v>
      </c>
      <c r="D260" s="9" t="s">
        <v>158</v>
      </c>
      <c r="E260" s="9" t="s">
        <v>472</v>
      </c>
      <c r="F260" s="9" t="s">
        <v>25</v>
      </c>
      <c r="G260" s="25" t="s">
        <v>588</v>
      </c>
      <c r="H260" s="28">
        <v>8000</v>
      </c>
      <c r="I260" s="28">
        <v>23953</v>
      </c>
    </row>
    <row r="261" spans="1:9" x14ac:dyDescent="0.25">
      <c r="A261" s="9" t="str">
        <f t="shared" si="6"/>
        <v>GO001072ATPSGestão da Marca Sebrae</v>
      </c>
      <c r="B261" s="9" t="str">
        <f t="shared" si="7"/>
        <v>GO001072ATPSGestão da Marca SebraePG_Imagem junto à Sociedade - Pontos (0 a 10) - Obter</v>
      </c>
      <c r="C261" t="s">
        <v>414</v>
      </c>
      <c r="D261" s="9" t="s">
        <v>159</v>
      </c>
      <c r="E261" s="9" t="s">
        <v>475</v>
      </c>
      <c r="F261" s="9" t="s">
        <v>30</v>
      </c>
      <c r="G261" s="25" t="s">
        <v>589</v>
      </c>
      <c r="H261" s="28">
        <v>8.1999999999999993</v>
      </c>
      <c r="I261" s="28">
        <v>8.5</v>
      </c>
    </row>
    <row r="262" spans="1:9" x14ac:dyDescent="0.25">
      <c r="A262" s="9" t="str">
        <f t="shared" si="6"/>
        <v>GO001072ATPSGestão da Marca Sebrae</v>
      </c>
      <c r="B262" s="9" t="str">
        <f t="shared" si="7"/>
        <v>GO001072ATPSGestão da Marca SebraePG_Imagem junto aos Pequenos Negócios - Pontos (0 a 10) - Obter</v>
      </c>
      <c r="C262" t="s">
        <v>414</v>
      </c>
      <c r="D262" s="9" t="s">
        <v>159</v>
      </c>
      <c r="E262" s="9" t="s">
        <v>475</v>
      </c>
      <c r="F262" s="9" t="s">
        <v>31</v>
      </c>
      <c r="G262" s="25" t="s">
        <v>589</v>
      </c>
      <c r="H262" s="28">
        <v>8.9</v>
      </c>
      <c r="I262" s="28">
        <v>8.6</v>
      </c>
    </row>
    <row r="263" spans="1:9" x14ac:dyDescent="0.25">
      <c r="A263" s="9" t="str">
        <f t="shared" si="6"/>
        <v>GO001084ATPSInteligência de Dados</v>
      </c>
      <c r="B263" s="9" t="str">
        <f t="shared" si="7"/>
        <v>GO001084ATPSInteligência de DadosPG_Índice Gartner de Data &amp; Analytics - Pontos (1 a 5) - Aumentar</v>
      </c>
      <c r="C263" t="s">
        <v>414</v>
      </c>
      <c r="D263" s="9" t="s">
        <v>160</v>
      </c>
      <c r="E263" s="9" t="s">
        <v>479</v>
      </c>
      <c r="F263" s="9" t="s">
        <v>26</v>
      </c>
      <c r="G263" s="25" t="s">
        <v>590</v>
      </c>
      <c r="H263" s="28">
        <v>2.25</v>
      </c>
      <c r="I263" s="28">
        <v>2.57</v>
      </c>
    </row>
    <row r="264" spans="1:9" x14ac:dyDescent="0.25">
      <c r="A264" s="9" t="str">
        <f t="shared" si="6"/>
        <v>GO001085ATPSPROGRAMA NACIONAL - Transformação Digital</v>
      </c>
      <c r="B264" s="9" t="str">
        <f t="shared" si="7"/>
        <v>GO001085ATPSPROGRAMA NACIONAL - Transformação DigitalPG_Clientes atendidos por serviços digitais - Número - Obter</v>
      </c>
      <c r="C264" t="s">
        <v>414</v>
      </c>
      <c r="D264" s="9" t="s">
        <v>161</v>
      </c>
      <c r="E264" s="9" t="s">
        <v>51</v>
      </c>
      <c r="F264" s="9" t="s">
        <v>19</v>
      </c>
      <c r="G264" s="25" t="s">
        <v>591</v>
      </c>
      <c r="H264" s="28">
        <v>110000</v>
      </c>
      <c r="I264" s="28">
        <v>154010</v>
      </c>
    </row>
    <row r="265" spans="1:9" x14ac:dyDescent="0.25">
      <c r="A265" s="9" t="str">
        <f t="shared" si="6"/>
        <v>GO001085ATPSPROGRAMA NACIONAL - Transformação Digital</v>
      </c>
      <c r="B265" s="9" t="str">
        <f t="shared" si="7"/>
        <v>GO001085ATPSPROGRAMA NACIONAL - Transformação DigitalPG_Downloads do aplicativo Sebrae - Número - Obter</v>
      </c>
      <c r="C265" t="s">
        <v>414</v>
      </c>
      <c r="D265" s="9" t="s">
        <v>161</v>
      </c>
      <c r="E265" s="9" t="s">
        <v>51</v>
      </c>
      <c r="F265" s="9" t="s">
        <v>52</v>
      </c>
      <c r="G265" s="25" t="s">
        <v>591</v>
      </c>
      <c r="H265" s="28">
        <v>6000</v>
      </c>
      <c r="I265" s="28">
        <v>23977</v>
      </c>
    </row>
    <row r="266" spans="1:9" x14ac:dyDescent="0.25">
      <c r="A266" s="9" t="str">
        <f t="shared" si="6"/>
        <v>GO001085ATPSPROGRAMA NACIONAL - Transformação Digital</v>
      </c>
      <c r="B266" s="9" t="str">
        <f t="shared" si="7"/>
        <v>GO001085ATPSPROGRAMA NACIONAL - Transformação DigitalPG_Índice de Maturidade Digital do Sistema Sebrae - Pontos (1 a 5) - Obter</v>
      </c>
      <c r="C266" t="s">
        <v>414</v>
      </c>
      <c r="D266" s="9" t="s">
        <v>161</v>
      </c>
      <c r="E266" s="9" t="s">
        <v>51</v>
      </c>
      <c r="F266" s="9" t="s">
        <v>53</v>
      </c>
      <c r="G266" s="25" t="s">
        <v>591</v>
      </c>
      <c r="H266" s="28">
        <v>2</v>
      </c>
      <c r="I266" s="28">
        <v>2.92</v>
      </c>
    </row>
    <row r="267" spans="1:9" x14ac:dyDescent="0.25">
      <c r="A267" s="9" t="str">
        <f t="shared" si="6"/>
        <v>GO001086ATPSEducação Empreendedora</v>
      </c>
      <c r="B267" s="9" t="str">
        <f t="shared" si="7"/>
        <v>GO001086ATPSEducação EmpreendedoraPG_Atendimento a estudantes em soluções de Educação Empreendedora - Número - Obter</v>
      </c>
      <c r="C267" t="s">
        <v>414</v>
      </c>
      <c r="D267" s="9" t="s">
        <v>162</v>
      </c>
      <c r="E267" s="9" t="s">
        <v>476</v>
      </c>
      <c r="F267" s="9" t="s">
        <v>32</v>
      </c>
      <c r="G267" s="25" t="s">
        <v>592</v>
      </c>
      <c r="H267" s="28">
        <v>34500</v>
      </c>
      <c r="I267" s="28">
        <v>78485</v>
      </c>
    </row>
    <row r="268" spans="1:9" x14ac:dyDescent="0.25">
      <c r="A268" s="9" t="str">
        <f t="shared" si="6"/>
        <v>GO001086ATPSEducação Empreendedora</v>
      </c>
      <c r="B268" s="9" t="str">
        <f t="shared" si="7"/>
        <v>GO001086ATPSEducação EmpreendedoraPG_Escolas com projeto Escola Empreendedora implementado - Número - Obter</v>
      </c>
      <c r="C268" t="s">
        <v>414</v>
      </c>
      <c r="D268" s="9" t="s">
        <v>162</v>
      </c>
      <c r="E268" s="9" t="s">
        <v>476</v>
      </c>
      <c r="F268" s="9" t="s">
        <v>33</v>
      </c>
      <c r="G268" s="25" t="s">
        <v>592</v>
      </c>
      <c r="H268" s="28">
        <v>5</v>
      </c>
      <c r="I268" s="28">
        <v>5</v>
      </c>
    </row>
    <row r="269" spans="1:9" x14ac:dyDescent="0.25">
      <c r="A269" s="9" t="str">
        <f t="shared" ref="A269:A332" si="8">CONCATENATE(D269,E269)</f>
        <v>GO001086ATPSEducação Empreendedora</v>
      </c>
      <c r="B269" s="9" t="str">
        <f t="shared" ref="B269:B332" si="9">CONCATENATE(D269,E269,F269)</f>
        <v>GO001086ATPSEducação EmpreendedoraPG_Professores atendidos em soluções de Educação Empreendedora - professores - Obter</v>
      </c>
      <c r="C269" t="s">
        <v>414</v>
      </c>
      <c r="D269" s="9" t="s">
        <v>162</v>
      </c>
      <c r="E269" s="9" t="s">
        <v>476</v>
      </c>
      <c r="F269" s="9" t="s">
        <v>34</v>
      </c>
      <c r="G269" s="25" t="s">
        <v>592</v>
      </c>
      <c r="H269" s="28">
        <v>2850</v>
      </c>
      <c r="I269" s="28">
        <v>14873</v>
      </c>
    </row>
    <row r="270" spans="1:9" x14ac:dyDescent="0.25">
      <c r="A270" s="9" t="str">
        <f t="shared" si="8"/>
        <v>GO001086ATPSEducação Empreendedora</v>
      </c>
      <c r="B270" s="9" t="str">
        <f t="shared" si="9"/>
        <v>GO001086ATPSEducação EmpreendedoraPG_Recomendação (NPS) - Professores - pontos - Obter</v>
      </c>
      <c r="C270" t="s">
        <v>414</v>
      </c>
      <c r="D270" s="9" t="s">
        <v>162</v>
      </c>
      <c r="E270" s="9" t="s">
        <v>476</v>
      </c>
      <c r="F270" s="9" t="s">
        <v>35</v>
      </c>
      <c r="G270" s="25" t="s">
        <v>592</v>
      </c>
      <c r="H270" s="28">
        <v>80</v>
      </c>
      <c r="I270" s="28">
        <v>84</v>
      </c>
    </row>
    <row r="271" spans="1:9" x14ac:dyDescent="0.25">
      <c r="A271" s="9" t="str">
        <f t="shared" si="8"/>
        <v>GO001087ATPSSebrae + Finanças</v>
      </c>
      <c r="B271" s="9" t="str">
        <f t="shared" si="9"/>
        <v>GO001087ATPSSebrae + FinançasPG_Clientes com garantia do Fampe assistidos na fase pós-crédito - % - Obter</v>
      </c>
      <c r="C271" t="s">
        <v>414</v>
      </c>
      <c r="D271" s="9" t="s">
        <v>163</v>
      </c>
      <c r="E271" s="9" t="s">
        <v>477</v>
      </c>
      <c r="F271" s="9" t="s">
        <v>71</v>
      </c>
      <c r="G271" s="25" t="s">
        <v>593</v>
      </c>
      <c r="H271" s="28">
        <v>64</v>
      </c>
      <c r="I271" s="28">
        <v>76.849999999999994</v>
      </c>
    </row>
    <row r="272" spans="1:9" x14ac:dyDescent="0.25">
      <c r="A272" s="9" t="str">
        <f t="shared" si="8"/>
        <v>GO001088ATPSPROGRAMA NACIONAL - Sebrae + Receitas</v>
      </c>
      <c r="B272" s="9" t="str">
        <f t="shared" si="9"/>
        <v>GO001088ATPSPROGRAMA NACIONAL - Sebrae + ReceitasPG_Geração de Receita Própria - % - Obter</v>
      </c>
      <c r="C272" t="s">
        <v>414</v>
      </c>
      <c r="D272" s="9" t="s">
        <v>164</v>
      </c>
      <c r="E272" s="9" t="s">
        <v>41</v>
      </c>
      <c r="F272" s="9" t="s">
        <v>29</v>
      </c>
      <c r="G272" s="25" t="s">
        <v>593</v>
      </c>
      <c r="H272" s="28">
        <v>13.5</v>
      </c>
      <c r="I272" s="28">
        <v>16.5</v>
      </c>
    </row>
    <row r="273" spans="1:9" x14ac:dyDescent="0.25">
      <c r="A273" s="9" t="str">
        <f t="shared" si="8"/>
        <v>GO001089ATPSPROGRAMA NACIONAL - Transformação Organizacional</v>
      </c>
      <c r="B273" s="9" t="str">
        <f t="shared" si="9"/>
        <v>GO001089ATPSPROGRAMA NACIONAL - Transformação OrganizacionalPG_Equipamentos de TI com vida útil exaurida - % - Obter</v>
      </c>
      <c r="C273" t="s">
        <v>414</v>
      </c>
      <c r="D273" s="9" t="s">
        <v>165</v>
      </c>
      <c r="E273" s="9" t="s">
        <v>73</v>
      </c>
      <c r="F273" s="9" t="s">
        <v>74</v>
      </c>
      <c r="G273" s="25" t="s">
        <v>591</v>
      </c>
      <c r="H273" s="28">
        <v>24</v>
      </c>
      <c r="I273" s="28">
        <v>0</v>
      </c>
    </row>
    <row r="274" spans="1:9" x14ac:dyDescent="0.25">
      <c r="A274" s="9" t="str">
        <f t="shared" si="8"/>
        <v>GO001089ATPSPROGRAMA NACIONAL - Transformação Organizacional</v>
      </c>
      <c r="B274" s="9" t="str">
        <f t="shared" si="9"/>
        <v>GO001089ATPSPROGRAMA NACIONAL - Transformação OrganizacionalPG_Incidentes de segurança tratados - % - Obter</v>
      </c>
      <c r="C274" t="s">
        <v>414</v>
      </c>
      <c r="D274" s="9" t="s">
        <v>165</v>
      </c>
      <c r="E274" s="9" t="s">
        <v>73</v>
      </c>
      <c r="F274" s="9" t="s">
        <v>75</v>
      </c>
      <c r="G274" s="25" t="s">
        <v>591</v>
      </c>
      <c r="H274" s="28">
        <v>90</v>
      </c>
      <c r="I274" s="28">
        <v>0</v>
      </c>
    </row>
    <row r="275" spans="1:9" x14ac:dyDescent="0.25">
      <c r="A275" s="9" t="str">
        <f t="shared" si="8"/>
        <v>GO001091ATPSPortfólio em Rede</v>
      </c>
      <c r="B275" s="9" t="str">
        <f t="shared" si="9"/>
        <v>GO001091ATPSPortfólio em RedePG_Aplicabilidade - Pontos (0 a 10) - Obter</v>
      </c>
      <c r="C275" t="s">
        <v>414</v>
      </c>
      <c r="D275" s="9" t="s">
        <v>166</v>
      </c>
      <c r="E275" s="9" t="s">
        <v>474</v>
      </c>
      <c r="F275" s="9" t="s">
        <v>57</v>
      </c>
      <c r="G275" s="25" t="s">
        <v>594</v>
      </c>
      <c r="H275" s="28">
        <v>8</v>
      </c>
      <c r="I275" s="28">
        <v>7.6</v>
      </c>
    </row>
    <row r="276" spans="1:9" x14ac:dyDescent="0.25">
      <c r="A276" s="9" t="str">
        <f t="shared" si="8"/>
        <v>GO001091ATPSPortfólio em Rede</v>
      </c>
      <c r="B276" s="9" t="str">
        <f t="shared" si="9"/>
        <v>GO001091ATPSPortfólio em RedePG_Efetividade - Pontos (0 a 10) - Obter</v>
      </c>
      <c r="C276" t="s">
        <v>414</v>
      </c>
      <c r="D276" s="9" t="s">
        <v>166</v>
      </c>
      <c r="E276" s="9" t="s">
        <v>474</v>
      </c>
      <c r="F276" s="9" t="s">
        <v>58</v>
      </c>
      <c r="G276" s="25" t="s">
        <v>594</v>
      </c>
      <c r="H276" s="28">
        <v>8</v>
      </c>
      <c r="I276" s="28">
        <v>7.9</v>
      </c>
    </row>
    <row r="277" spans="1:9" x14ac:dyDescent="0.25">
      <c r="A277" s="9" t="str">
        <f t="shared" si="8"/>
        <v>GO001091ATPSPortfólio em Rede</v>
      </c>
      <c r="B277" s="9" t="str">
        <f t="shared" si="9"/>
        <v>GO001091ATPSPortfólio em RedePG_NPS (Net Promoter Score) de Produto ou Serviço - pontos - Obter</v>
      </c>
      <c r="C277" t="s">
        <v>414</v>
      </c>
      <c r="D277" s="9" t="s">
        <v>166</v>
      </c>
      <c r="E277" s="9" t="s">
        <v>474</v>
      </c>
      <c r="F277" s="9" t="s">
        <v>59</v>
      </c>
      <c r="G277" s="25" t="s">
        <v>594</v>
      </c>
      <c r="H277" s="28">
        <v>80</v>
      </c>
      <c r="I277" s="28">
        <v>100</v>
      </c>
    </row>
    <row r="278" spans="1:9" x14ac:dyDescent="0.25">
      <c r="A278" s="9" t="str">
        <f t="shared" si="8"/>
        <v>MA001145ATPSCliente em Foco</v>
      </c>
      <c r="B278" s="9" t="str">
        <f t="shared" si="9"/>
        <v>MA001145ATPSCliente em FocoPG_Atendimento por cliente - Número - Obter</v>
      </c>
      <c r="C278" t="s">
        <v>415</v>
      </c>
      <c r="D278" s="9" t="s">
        <v>167</v>
      </c>
      <c r="E278" s="9" t="s">
        <v>471</v>
      </c>
      <c r="F278" s="9" t="s">
        <v>18</v>
      </c>
      <c r="G278" s="25" t="s">
        <v>596</v>
      </c>
      <c r="H278" s="28">
        <v>2</v>
      </c>
      <c r="I278" s="28">
        <v>1.84</v>
      </c>
    </row>
    <row r="279" spans="1:9" x14ac:dyDescent="0.25">
      <c r="A279" s="9" t="str">
        <f t="shared" si="8"/>
        <v>MA001145ATPSCliente em Foco</v>
      </c>
      <c r="B279" s="9" t="str">
        <f t="shared" si="9"/>
        <v>MA001145ATPSCliente em FocoPG_Clientes atendidos por serviços digitais - Número - Obter</v>
      </c>
      <c r="C279" t="s">
        <v>415</v>
      </c>
      <c r="D279" s="9" t="s">
        <v>167</v>
      </c>
      <c r="E279" s="9" t="s">
        <v>471</v>
      </c>
      <c r="F279" s="9" t="s">
        <v>19</v>
      </c>
      <c r="G279" s="25" t="s">
        <v>596</v>
      </c>
      <c r="H279" s="28">
        <v>55000</v>
      </c>
      <c r="I279" s="28">
        <v>40774</v>
      </c>
    </row>
    <row r="280" spans="1:9" x14ac:dyDescent="0.25">
      <c r="A280" s="9" t="str">
        <f t="shared" si="8"/>
        <v>MA001145ATPSCliente em Foco</v>
      </c>
      <c r="B280" s="9" t="str">
        <f t="shared" si="9"/>
        <v>MA001145ATPSCliente em FocoPG_Cobertura do Atendimento (microempresas e empresas de pequeno porte) - % - Obter</v>
      </c>
      <c r="C280" t="s">
        <v>415</v>
      </c>
      <c r="D280" s="9" t="s">
        <v>167</v>
      </c>
      <c r="E280" s="9" t="s">
        <v>471</v>
      </c>
      <c r="F280" s="9" t="s">
        <v>20</v>
      </c>
      <c r="G280" s="25" t="s">
        <v>596</v>
      </c>
      <c r="H280" s="28">
        <v>25</v>
      </c>
      <c r="I280" s="28">
        <v>26.98</v>
      </c>
    </row>
    <row r="281" spans="1:9" x14ac:dyDescent="0.25">
      <c r="A281" s="9" t="str">
        <f t="shared" si="8"/>
        <v>MA001145ATPSCliente em Foco</v>
      </c>
      <c r="B281" s="9" t="str">
        <f t="shared" si="9"/>
        <v>MA001145ATPSCliente em FocoPG_Pequenos Negócios Atendidos - Número - Obter</v>
      </c>
      <c r="C281" t="s">
        <v>415</v>
      </c>
      <c r="D281" s="9" t="s">
        <v>167</v>
      </c>
      <c r="E281" s="9" t="s">
        <v>471</v>
      </c>
      <c r="F281" s="9" t="s">
        <v>21</v>
      </c>
      <c r="G281" s="25" t="s">
        <v>596</v>
      </c>
      <c r="H281" s="28">
        <v>53000</v>
      </c>
      <c r="I281" s="28">
        <v>55981</v>
      </c>
    </row>
    <row r="282" spans="1:9" x14ac:dyDescent="0.25">
      <c r="A282" s="9" t="str">
        <f t="shared" si="8"/>
        <v>MA001145ATPSCliente em Foco</v>
      </c>
      <c r="B282" s="9" t="str">
        <f t="shared" si="9"/>
        <v>MA001145ATPSCliente em FocoPG_Recomendação (NPS) - pontos - Obter</v>
      </c>
      <c r="C282" t="s">
        <v>415</v>
      </c>
      <c r="D282" s="9" t="s">
        <v>167</v>
      </c>
      <c r="E282" s="9" t="s">
        <v>471</v>
      </c>
      <c r="F282" s="9" t="s">
        <v>22</v>
      </c>
      <c r="G282" s="25" t="s">
        <v>596</v>
      </c>
      <c r="H282" s="28">
        <v>80.099999999999994</v>
      </c>
      <c r="I282" s="28">
        <v>83.89</v>
      </c>
    </row>
    <row r="283" spans="1:9" x14ac:dyDescent="0.25">
      <c r="A283" s="9" t="str">
        <f t="shared" si="8"/>
        <v>MA001237ATPSGestão Estratégica de Pessoas</v>
      </c>
      <c r="B283" s="9" t="str">
        <f t="shared" si="9"/>
        <v>MA001237ATPSGestão Estratégica de PessoasPG_Diagnóstico de Maturidade dos processos de gestão de pessoas - pontos - Obter</v>
      </c>
      <c r="C283" t="s">
        <v>415</v>
      </c>
      <c r="D283" s="9" t="s">
        <v>168</v>
      </c>
      <c r="E283" s="9" t="s">
        <v>470</v>
      </c>
      <c r="F283" s="9" t="s">
        <v>67</v>
      </c>
      <c r="G283" s="25" t="s">
        <v>595</v>
      </c>
      <c r="H283" s="28">
        <v>4</v>
      </c>
      <c r="I283" s="28">
        <v>3.42</v>
      </c>
    </row>
    <row r="284" spans="1:9" x14ac:dyDescent="0.25">
      <c r="A284" s="9" t="str">
        <f t="shared" si="8"/>
        <v>MA001237ATPSGestão Estratégica de Pessoas</v>
      </c>
      <c r="B284" s="9" t="str">
        <f t="shared" si="9"/>
        <v>MA001237ATPSGestão Estratégica de PessoasPG_Grau de implementação do SGP 9.0 no Sistema Sebrae - % - Obter</v>
      </c>
      <c r="C284" t="s">
        <v>415</v>
      </c>
      <c r="D284" s="9" t="s">
        <v>168</v>
      </c>
      <c r="E284" s="9" t="s">
        <v>470</v>
      </c>
      <c r="F284" s="9" t="s">
        <v>68</v>
      </c>
      <c r="G284" s="25" t="s">
        <v>595</v>
      </c>
      <c r="H284" s="28">
        <v>100</v>
      </c>
      <c r="I284" s="28">
        <v>0</v>
      </c>
    </row>
    <row r="285" spans="1:9" x14ac:dyDescent="0.25">
      <c r="A285" s="9" t="str">
        <f t="shared" si="8"/>
        <v>MA001247ATPSGestão da Marca Sebrae</v>
      </c>
      <c r="B285" s="9" t="str">
        <f t="shared" si="9"/>
        <v>MA001247ATPSGestão da Marca SebraePG_Imagem junto à Sociedade - Pontos (0 a 10) - Obter</v>
      </c>
      <c r="C285" t="s">
        <v>415</v>
      </c>
      <c r="D285" s="9" t="s">
        <v>169</v>
      </c>
      <c r="E285" s="9" t="s">
        <v>475</v>
      </c>
      <c r="F285" s="9" t="s">
        <v>30</v>
      </c>
      <c r="G285" s="25" t="s">
        <v>597</v>
      </c>
      <c r="H285" s="28">
        <v>8.4</v>
      </c>
      <c r="I285" s="28">
        <v>8.6999999999999993</v>
      </c>
    </row>
    <row r="286" spans="1:9" x14ac:dyDescent="0.25">
      <c r="A286" s="9" t="str">
        <f t="shared" si="8"/>
        <v>MA001247ATPSGestão da Marca Sebrae</v>
      </c>
      <c r="B286" s="9" t="str">
        <f t="shared" si="9"/>
        <v>MA001247ATPSGestão da Marca SebraePG_Imagem junto aos Pequenos Negócios - Pontos (0 a 10) - Obter</v>
      </c>
      <c r="C286" t="s">
        <v>415</v>
      </c>
      <c r="D286" s="9" t="s">
        <v>169</v>
      </c>
      <c r="E286" s="9" t="s">
        <v>475</v>
      </c>
      <c r="F286" s="9" t="s">
        <v>31</v>
      </c>
      <c r="G286" s="25" t="s">
        <v>597</v>
      </c>
      <c r="H286" s="28">
        <v>8.6</v>
      </c>
      <c r="I286" s="28">
        <v>8.6</v>
      </c>
    </row>
    <row r="287" spans="1:9" x14ac:dyDescent="0.25">
      <c r="A287" s="9" t="str">
        <f t="shared" si="8"/>
        <v>MA001249ATPSAmbiente de Negócios</v>
      </c>
      <c r="B287" s="9" t="str">
        <f t="shared" si="9"/>
        <v>MA001249ATPSAmbiente de NegóciosPG_Município com presença continuada de técnico residente do Sebrae na microrregião. - Número - Obter</v>
      </c>
      <c r="C287" t="s">
        <v>415</v>
      </c>
      <c r="D287" s="9" t="s">
        <v>170</v>
      </c>
      <c r="E287" s="9" t="s">
        <v>473</v>
      </c>
      <c r="F287" s="9" t="s">
        <v>14</v>
      </c>
      <c r="G287" s="25" t="s">
        <v>598</v>
      </c>
      <c r="H287" s="28">
        <v>4</v>
      </c>
      <c r="I287" s="28">
        <v>12</v>
      </c>
    </row>
    <row r="288" spans="1:9" x14ac:dyDescent="0.25">
      <c r="A288" s="9" t="str">
        <f t="shared" si="8"/>
        <v>MA001249ATPSAmbiente de Negócios</v>
      </c>
      <c r="B288" s="9" t="str">
        <f t="shared" si="9"/>
        <v>MA001249ATPSAmbiente de NegóciosPG_Municípios com conjunto de políticas públicas para melhoria do ambiente de negócios implementado - Número - Obter</v>
      </c>
      <c r="C288" t="s">
        <v>415</v>
      </c>
      <c r="D288" s="9" t="s">
        <v>170</v>
      </c>
      <c r="E288" s="9" t="s">
        <v>473</v>
      </c>
      <c r="F288" s="9" t="s">
        <v>15</v>
      </c>
      <c r="G288" s="25" t="s">
        <v>598</v>
      </c>
      <c r="H288" s="28">
        <v>15</v>
      </c>
      <c r="I288" s="28">
        <v>40</v>
      </c>
    </row>
    <row r="289" spans="1:9" x14ac:dyDescent="0.25">
      <c r="A289" s="9" t="str">
        <f t="shared" si="8"/>
        <v>MA001249ATPSAmbiente de Negócios</v>
      </c>
      <c r="B289" s="9" t="str">
        <f t="shared" si="9"/>
        <v>MA001249ATPSAmbiente de NegóciosPG_Municípios com projetos de mobilização e articulação de lideranças implementados - Número - Obter</v>
      </c>
      <c r="C289" t="s">
        <v>415</v>
      </c>
      <c r="D289" s="9" t="s">
        <v>170</v>
      </c>
      <c r="E289" s="9" t="s">
        <v>473</v>
      </c>
      <c r="F289" s="9" t="s">
        <v>16</v>
      </c>
      <c r="G289" s="25" t="s">
        <v>598</v>
      </c>
      <c r="H289" s="28">
        <v>15</v>
      </c>
      <c r="I289" s="28">
        <v>15</v>
      </c>
    </row>
    <row r="290" spans="1:9" x14ac:dyDescent="0.25">
      <c r="A290" s="9" t="str">
        <f t="shared" si="8"/>
        <v>MA001249ATPSAmbiente de Negócios</v>
      </c>
      <c r="B290" s="9" t="str">
        <f t="shared" si="9"/>
        <v>MA001249ATPSAmbiente de NegóciosPG_Tempo de abertura de empresas - horas - Obter</v>
      </c>
      <c r="C290" t="s">
        <v>415</v>
      </c>
      <c r="D290" s="9" t="s">
        <v>170</v>
      </c>
      <c r="E290" s="9" t="s">
        <v>473</v>
      </c>
      <c r="F290" s="9" t="s">
        <v>17</v>
      </c>
      <c r="G290" s="25" t="s">
        <v>598</v>
      </c>
      <c r="H290" s="28">
        <v>30</v>
      </c>
      <c r="I290" s="28">
        <v>23.42</v>
      </c>
    </row>
    <row r="291" spans="1:9" x14ac:dyDescent="0.25">
      <c r="A291" s="9" t="str">
        <f t="shared" si="8"/>
        <v>MA001258ATPSEducação Empreendedora</v>
      </c>
      <c r="B291" s="9" t="str">
        <f t="shared" si="9"/>
        <v>MA001258ATPSEducação EmpreendedoraPG_Atendimento a estudantes em soluções de Educação Empreendedora - Número - Obter</v>
      </c>
      <c r="C291" t="s">
        <v>415</v>
      </c>
      <c r="D291" s="9" t="s">
        <v>171</v>
      </c>
      <c r="E291" s="9" t="s">
        <v>476</v>
      </c>
      <c r="F291" s="9" t="s">
        <v>32</v>
      </c>
      <c r="G291" s="25" t="s">
        <v>599</v>
      </c>
      <c r="H291" s="28">
        <v>45000</v>
      </c>
      <c r="I291" s="28">
        <v>45000</v>
      </c>
    </row>
    <row r="292" spans="1:9" x14ac:dyDescent="0.25">
      <c r="A292" s="9" t="str">
        <f t="shared" si="8"/>
        <v>MA001258ATPSEducação Empreendedora</v>
      </c>
      <c r="B292" s="9" t="str">
        <f t="shared" si="9"/>
        <v>MA001258ATPSEducação EmpreendedoraPG_Escolas com projeto Escola Empreendedora implementado - Número - Obter</v>
      </c>
      <c r="C292" t="s">
        <v>415</v>
      </c>
      <c r="D292" s="9" t="s">
        <v>171</v>
      </c>
      <c r="E292" s="9" t="s">
        <v>476</v>
      </c>
      <c r="F292" s="9" t="s">
        <v>33</v>
      </c>
      <c r="G292" s="25" t="s">
        <v>599</v>
      </c>
      <c r="H292" s="28">
        <v>5</v>
      </c>
      <c r="I292" s="28">
        <v>5</v>
      </c>
    </row>
    <row r="293" spans="1:9" x14ac:dyDescent="0.25">
      <c r="A293" s="9" t="str">
        <f t="shared" si="8"/>
        <v>MA001258ATPSEducação Empreendedora</v>
      </c>
      <c r="B293" s="9" t="str">
        <f t="shared" si="9"/>
        <v>MA001258ATPSEducação EmpreendedoraPG_Professores atendidos em soluções de Educação Empreendedora - professores - Obter</v>
      </c>
      <c r="C293" t="s">
        <v>415</v>
      </c>
      <c r="D293" s="9" t="s">
        <v>171</v>
      </c>
      <c r="E293" s="9" t="s">
        <v>476</v>
      </c>
      <c r="F293" s="9" t="s">
        <v>34</v>
      </c>
      <c r="G293" s="25" t="s">
        <v>599</v>
      </c>
      <c r="H293" s="28">
        <v>5000</v>
      </c>
      <c r="I293" s="28">
        <v>5400</v>
      </c>
    </row>
    <row r="294" spans="1:9" x14ac:dyDescent="0.25">
      <c r="A294" s="9" t="str">
        <f t="shared" si="8"/>
        <v>MA001258ATPSEducação Empreendedora</v>
      </c>
      <c r="B294" s="9" t="str">
        <f t="shared" si="9"/>
        <v>MA001258ATPSEducação EmpreendedoraPG_Recomendação (NPS) - Professores - pontos - Obter</v>
      </c>
      <c r="C294" t="s">
        <v>415</v>
      </c>
      <c r="D294" s="9" t="s">
        <v>171</v>
      </c>
      <c r="E294" s="9" t="s">
        <v>476</v>
      </c>
      <c r="F294" s="9" t="s">
        <v>35</v>
      </c>
      <c r="G294" s="25" t="s">
        <v>599</v>
      </c>
      <c r="H294" s="28">
        <v>80</v>
      </c>
      <c r="I294" s="28">
        <v>85.4</v>
      </c>
    </row>
    <row r="295" spans="1:9" x14ac:dyDescent="0.25">
      <c r="A295" s="9" t="str">
        <f t="shared" si="8"/>
        <v>MA001260ATPSPortfólio em Rede</v>
      </c>
      <c r="B295" s="9" t="str">
        <f t="shared" si="9"/>
        <v>MA001260ATPSPortfólio em RedePG_Aplicabilidade - Pontos (0 a 10) - Obter</v>
      </c>
      <c r="C295" t="s">
        <v>415</v>
      </c>
      <c r="D295" s="9" t="s">
        <v>172</v>
      </c>
      <c r="E295" s="9" t="s">
        <v>474</v>
      </c>
      <c r="F295" s="9" t="s">
        <v>57</v>
      </c>
      <c r="G295" s="25" t="s">
        <v>600</v>
      </c>
      <c r="H295" s="28">
        <v>7</v>
      </c>
      <c r="I295" s="28">
        <v>7.7</v>
      </c>
    </row>
    <row r="296" spans="1:9" x14ac:dyDescent="0.25">
      <c r="A296" s="9" t="str">
        <f t="shared" si="8"/>
        <v>MA001260ATPSPortfólio em Rede</v>
      </c>
      <c r="B296" s="9" t="str">
        <f t="shared" si="9"/>
        <v>MA001260ATPSPortfólio em RedePG_Efetividade - Pontos (0 a 10) - Obter</v>
      </c>
      <c r="C296" t="s">
        <v>415</v>
      </c>
      <c r="D296" s="9" t="s">
        <v>172</v>
      </c>
      <c r="E296" s="9" t="s">
        <v>474</v>
      </c>
      <c r="F296" s="9" t="s">
        <v>58</v>
      </c>
      <c r="G296" s="25" t="s">
        <v>600</v>
      </c>
      <c r="H296" s="28">
        <v>7</v>
      </c>
      <c r="I296" s="28">
        <v>8.1</v>
      </c>
    </row>
    <row r="297" spans="1:9" x14ac:dyDescent="0.25">
      <c r="A297" s="9" t="str">
        <f t="shared" si="8"/>
        <v>MA001260ATPSPortfólio em Rede</v>
      </c>
      <c r="B297" s="9" t="str">
        <f t="shared" si="9"/>
        <v>MA001260ATPSPortfólio em RedePG_NPS (Net Promoter Score) de Produto ou Serviço - pontos - Obter</v>
      </c>
      <c r="C297" t="s">
        <v>415</v>
      </c>
      <c r="D297" s="9" t="s">
        <v>172</v>
      </c>
      <c r="E297" s="9" t="s">
        <v>474</v>
      </c>
      <c r="F297" s="9" t="s">
        <v>59</v>
      </c>
      <c r="G297" s="25" t="s">
        <v>600</v>
      </c>
      <c r="H297" s="28">
        <v>75</v>
      </c>
      <c r="I297" s="28">
        <v>83.9</v>
      </c>
    </row>
    <row r="298" spans="1:9" x14ac:dyDescent="0.25">
      <c r="A298" s="9" t="str">
        <f t="shared" si="8"/>
        <v>MA001262ATPSBrasil + Inovador</v>
      </c>
      <c r="B298" s="9" t="str">
        <f t="shared" si="9"/>
        <v>MA001262ATPSBrasil + InovadorPG_Inovação e Modernização - % - Obter</v>
      </c>
      <c r="C298" t="s">
        <v>415</v>
      </c>
      <c r="D298" s="9" t="s">
        <v>173</v>
      </c>
      <c r="E298" s="9" t="s">
        <v>472</v>
      </c>
      <c r="F298" s="9" t="s">
        <v>23</v>
      </c>
      <c r="G298" s="25" t="s">
        <v>601</v>
      </c>
      <c r="H298" s="28">
        <v>70</v>
      </c>
      <c r="I298" s="28">
        <v>0</v>
      </c>
    </row>
    <row r="299" spans="1:9" x14ac:dyDescent="0.25">
      <c r="A299" s="9" t="str">
        <f t="shared" si="8"/>
        <v>MA001262ATPSBrasil + Inovador</v>
      </c>
      <c r="B299" s="9" t="str">
        <f t="shared" si="9"/>
        <v>MA001262ATPSBrasil + InovadorPG_Municípios com ecossistemas de inovação mapeados - Número - Obter</v>
      </c>
      <c r="C299" t="s">
        <v>415</v>
      </c>
      <c r="D299" s="9" t="s">
        <v>173</v>
      </c>
      <c r="E299" s="9" t="s">
        <v>472</v>
      </c>
      <c r="F299" s="9" t="s">
        <v>24</v>
      </c>
      <c r="G299" s="25" t="s">
        <v>601</v>
      </c>
      <c r="H299" s="28">
        <v>1</v>
      </c>
      <c r="I299" s="28">
        <v>1</v>
      </c>
    </row>
    <row r="300" spans="1:9" x14ac:dyDescent="0.25">
      <c r="A300" s="9" t="str">
        <f t="shared" si="8"/>
        <v>MA001262ATPSBrasil + Inovador</v>
      </c>
      <c r="B300" s="9" t="str">
        <f t="shared" si="9"/>
        <v>MA001262ATPSBrasil + InovadorPG_Pequenos Negócios atendidos com solução de Inovação - Número - Obter</v>
      </c>
      <c r="C300" t="s">
        <v>415</v>
      </c>
      <c r="D300" s="9" t="s">
        <v>173</v>
      </c>
      <c r="E300" s="9" t="s">
        <v>472</v>
      </c>
      <c r="F300" s="9" t="s">
        <v>25</v>
      </c>
      <c r="G300" s="25" t="s">
        <v>601</v>
      </c>
      <c r="H300" s="28">
        <v>4300</v>
      </c>
      <c r="I300" s="28">
        <v>5130</v>
      </c>
    </row>
    <row r="301" spans="1:9" x14ac:dyDescent="0.25">
      <c r="A301" s="9" t="str">
        <f t="shared" si="8"/>
        <v>MA001263ATPSBrasil + Competitivo</v>
      </c>
      <c r="B301" s="9" t="str">
        <f t="shared" si="9"/>
        <v>MA001263ATPSBrasil + CompetitivoPG_Produtividade do Trabalho - % - Aumentar</v>
      </c>
      <c r="C301" t="s">
        <v>415</v>
      </c>
      <c r="D301" s="9" t="s">
        <v>174</v>
      </c>
      <c r="E301" s="9" t="s">
        <v>478</v>
      </c>
      <c r="F301" s="9" t="s">
        <v>27</v>
      </c>
      <c r="G301" s="25" t="s">
        <v>602</v>
      </c>
      <c r="H301" s="28">
        <v>10</v>
      </c>
      <c r="I301" s="28">
        <v>28.3</v>
      </c>
    </row>
    <row r="302" spans="1:9" x14ac:dyDescent="0.25">
      <c r="A302" s="9" t="str">
        <f t="shared" si="8"/>
        <v>MA001263ATPSBrasil + Competitivo</v>
      </c>
      <c r="B302" s="9" t="str">
        <f t="shared" si="9"/>
        <v>MA001263ATPSBrasil + CompetitivoPG_Taxa de Alcance - Faturamento - % - Obter</v>
      </c>
      <c r="C302" t="s">
        <v>415</v>
      </c>
      <c r="D302" s="9" t="s">
        <v>174</v>
      </c>
      <c r="E302" s="9" t="s">
        <v>478</v>
      </c>
      <c r="F302" s="9" t="s">
        <v>28</v>
      </c>
      <c r="G302" s="25" t="s">
        <v>602</v>
      </c>
      <c r="H302" s="28">
        <v>79</v>
      </c>
      <c r="I302" s="28">
        <v>0</v>
      </c>
    </row>
    <row r="303" spans="1:9" x14ac:dyDescent="0.25">
      <c r="A303" s="9" t="str">
        <f t="shared" si="8"/>
        <v>MA001264ATPSSebrae + Finanças</v>
      </c>
      <c r="B303" s="9" t="str">
        <f t="shared" si="9"/>
        <v>MA001264ATPSSebrae + FinançasPG_Clientes com garantia do Fampe assistidos na fase pós-crédito - % - Obter</v>
      </c>
      <c r="C303" t="s">
        <v>415</v>
      </c>
      <c r="D303" s="9" t="s">
        <v>175</v>
      </c>
      <c r="E303" s="9" t="s">
        <v>477</v>
      </c>
      <c r="F303" s="9" t="s">
        <v>71</v>
      </c>
      <c r="G303" s="25" t="s">
        <v>603</v>
      </c>
      <c r="H303" s="28">
        <v>85</v>
      </c>
      <c r="I303" s="28">
        <v>85.69</v>
      </c>
    </row>
    <row r="304" spans="1:9" x14ac:dyDescent="0.25">
      <c r="A304" s="9" t="str">
        <f t="shared" si="8"/>
        <v>MA001265ATPSInteligência de Dados</v>
      </c>
      <c r="B304" s="9" t="str">
        <f t="shared" si="9"/>
        <v>MA001265ATPSInteligência de DadosPG_Índice Gartner de Data &amp; Analytics - Pontos (1 a 5) - Aumentar</v>
      </c>
      <c r="C304" t="s">
        <v>415</v>
      </c>
      <c r="D304" s="9" t="s">
        <v>176</v>
      </c>
      <c r="E304" s="9" t="s">
        <v>479</v>
      </c>
      <c r="F304" s="9" t="s">
        <v>26</v>
      </c>
      <c r="G304" s="25" t="s">
        <v>731</v>
      </c>
      <c r="H304" s="28">
        <v>2.4</v>
      </c>
      <c r="I304" s="28">
        <v>1.83</v>
      </c>
    </row>
    <row r="305" spans="1:9" x14ac:dyDescent="0.25">
      <c r="A305" s="9" t="str">
        <f t="shared" si="8"/>
        <v>MA001267ATPSPROGRAMA NACIONAL - Transformação Digital</v>
      </c>
      <c r="B305" s="9" t="str">
        <f t="shared" si="9"/>
        <v>MA001267ATPSPROGRAMA NACIONAL - Transformação DigitalPG_Clientes atendidos por serviços digitais - Número - Obter</v>
      </c>
      <c r="C305" t="s">
        <v>415</v>
      </c>
      <c r="D305" s="9" t="s">
        <v>177</v>
      </c>
      <c r="E305" s="9" t="s">
        <v>51</v>
      </c>
      <c r="F305" s="9" t="s">
        <v>19</v>
      </c>
      <c r="G305" s="25" t="s">
        <v>598</v>
      </c>
      <c r="H305" s="28">
        <v>55000</v>
      </c>
      <c r="I305" s="28">
        <v>40774</v>
      </c>
    </row>
    <row r="306" spans="1:9" x14ac:dyDescent="0.25">
      <c r="A306" s="9" t="str">
        <f t="shared" si="8"/>
        <v>MA001267ATPSPROGRAMA NACIONAL - Transformação Digital</v>
      </c>
      <c r="B306" s="9" t="str">
        <f t="shared" si="9"/>
        <v>MA001267ATPSPROGRAMA NACIONAL - Transformação DigitalPG_Downloads do aplicativo Sebrae - Número - Obter</v>
      </c>
      <c r="C306" t="s">
        <v>415</v>
      </c>
      <c r="D306" s="9" t="s">
        <v>177</v>
      </c>
      <c r="E306" s="9" t="s">
        <v>51</v>
      </c>
      <c r="F306" s="9" t="s">
        <v>52</v>
      </c>
      <c r="G306" s="25" t="s">
        <v>598</v>
      </c>
      <c r="H306" s="28">
        <v>6000</v>
      </c>
      <c r="I306" s="28">
        <v>18495</v>
      </c>
    </row>
    <row r="307" spans="1:9" x14ac:dyDescent="0.25">
      <c r="A307" s="9" t="str">
        <f t="shared" si="8"/>
        <v>MA001267ATPSPROGRAMA NACIONAL - Transformação Digital</v>
      </c>
      <c r="B307" s="9" t="str">
        <f t="shared" si="9"/>
        <v>MA001267ATPSPROGRAMA NACIONAL - Transformação DigitalPG_Índice de Maturidade Digital do Sistema Sebrae - Pontos (1 a 5) - Obter</v>
      </c>
      <c r="C307" t="s">
        <v>415</v>
      </c>
      <c r="D307" s="9" t="s">
        <v>177</v>
      </c>
      <c r="E307" s="9" t="s">
        <v>51</v>
      </c>
      <c r="F307" s="9" t="s">
        <v>53</v>
      </c>
      <c r="G307" s="25" t="s">
        <v>598</v>
      </c>
      <c r="H307" s="28">
        <v>2</v>
      </c>
      <c r="I307" s="28">
        <v>1.66</v>
      </c>
    </row>
    <row r="308" spans="1:9" x14ac:dyDescent="0.25">
      <c r="A308" s="9" t="str">
        <f t="shared" si="8"/>
        <v>MG003413ATPSGestão da Marca Sebrae</v>
      </c>
      <c r="B308" s="9" t="str">
        <f t="shared" si="9"/>
        <v>MG003413ATPSGestão da Marca SebraePG_Imagem junto à Sociedade - Pontos (0 a 10) - Obter</v>
      </c>
      <c r="C308" t="s">
        <v>416</v>
      </c>
      <c r="D308" s="9" t="s">
        <v>178</v>
      </c>
      <c r="E308" s="9" t="s">
        <v>475</v>
      </c>
      <c r="F308" s="9" t="s">
        <v>30</v>
      </c>
      <c r="G308" s="25" t="s">
        <v>604</v>
      </c>
      <c r="H308" s="28">
        <v>8.1999999999999993</v>
      </c>
      <c r="I308" s="28">
        <v>8.51</v>
      </c>
    </row>
    <row r="309" spans="1:9" x14ac:dyDescent="0.25">
      <c r="A309" s="9" t="str">
        <f t="shared" si="8"/>
        <v>MG003413ATPSGestão da Marca Sebrae</v>
      </c>
      <c r="B309" s="9" t="str">
        <f t="shared" si="9"/>
        <v>MG003413ATPSGestão da Marca SebraePG_Imagem junto aos Pequenos Negócios - Pontos (0 a 10) - Obter</v>
      </c>
      <c r="C309" t="s">
        <v>416</v>
      </c>
      <c r="D309" s="9" t="s">
        <v>178</v>
      </c>
      <c r="E309" s="9" t="s">
        <v>475</v>
      </c>
      <c r="F309" s="9" t="s">
        <v>31</v>
      </c>
      <c r="G309" s="25" t="s">
        <v>604</v>
      </c>
      <c r="H309" s="28">
        <v>8.8000000000000007</v>
      </c>
      <c r="I309" s="28">
        <v>8.74</v>
      </c>
    </row>
    <row r="310" spans="1:9" x14ac:dyDescent="0.25">
      <c r="A310" s="9" t="str">
        <f t="shared" si="8"/>
        <v>MG003427ATPSSebrae + Finanças</v>
      </c>
      <c r="B310" s="9" t="str">
        <f t="shared" si="9"/>
        <v>MG003427ATPSSebrae + FinançasPG_Clientes com garantia do Fampe assistidos na fase pós-crédito - % - Obter</v>
      </c>
      <c r="C310" t="s">
        <v>416</v>
      </c>
      <c r="D310" s="9" t="s">
        <v>179</v>
      </c>
      <c r="E310" s="9" t="s">
        <v>477</v>
      </c>
      <c r="F310" s="9" t="s">
        <v>71</v>
      </c>
      <c r="G310" t="s">
        <v>732</v>
      </c>
      <c r="H310" s="28">
        <v>60</v>
      </c>
      <c r="I310" s="28">
        <v>71.02</v>
      </c>
    </row>
    <row r="311" spans="1:9" x14ac:dyDescent="0.25">
      <c r="A311" s="9" t="str">
        <f t="shared" si="8"/>
        <v>MG003427ATPSSebrae + Finanças</v>
      </c>
      <c r="B311" s="9" t="str">
        <f t="shared" si="9"/>
        <v>MG003427ATPSSebrae + FinançasPG_Volume de Crédito Concedido com Garantia do FAMPE - % - Obter</v>
      </c>
      <c r="C311" t="s">
        <v>416</v>
      </c>
      <c r="D311" s="9" t="s">
        <v>179</v>
      </c>
      <c r="E311" s="9" t="s">
        <v>477</v>
      </c>
      <c r="F311" s="9" t="s">
        <v>180</v>
      </c>
      <c r="G311" t="s">
        <v>732</v>
      </c>
      <c r="H311" s="28">
        <v>0</v>
      </c>
      <c r="I311" s="28">
        <v>0</v>
      </c>
    </row>
    <row r="312" spans="1:9" x14ac:dyDescent="0.25">
      <c r="A312" s="9" t="str">
        <f t="shared" si="8"/>
        <v>MG003428ATPSBrasil + Inovador</v>
      </c>
      <c r="B312" s="9" t="str">
        <f t="shared" si="9"/>
        <v>MG003428ATPSBrasil + InovadorPG_Inovação e Modernização - % - Obter</v>
      </c>
      <c r="C312" t="s">
        <v>416</v>
      </c>
      <c r="D312" s="9" t="s">
        <v>181</v>
      </c>
      <c r="E312" s="9" t="s">
        <v>472</v>
      </c>
      <c r="F312" s="9" t="s">
        <v>23</v>
      </c>
      <c r="G312" s="25" t="s">
        <v>605</v>
      </c>
      <c r="H312" s="28">
        <v>70</v>
      </c>
      <c r="I312" s="28">
        <v>97</v>
      </c>
    </row>
    <row r="313" spans="1:9" x14ac:dyDescent="0.25">
      <c r="A313" s="9" t="str">
        <f t="shared" si="8"/>
        <v>MG003428ATPSBrasil + Inovador</v>
      </c>
      <c r="B313" s="9" t="str">
        <f t="shared" si="9"/>
        <v>MG003428ATPSBrasil + InovadorPG_Municípios com ecossistemas de inovação mapeados - Número - Obter</v>
      </c>
      <c r="C313" t="s">
        <v>416</v>
      </c>
      <c r="D313" s="9" t="s">
        <v>181</v>
      </c>
      <c r="E313" s="9" t="s">
        <v>472</v>
      </c>
      <c r="F313" s="9" t="s">
        <v>24</v>
      </c>
      <c r="G313" s="25" t="s">
        <v>605</v>
      </c>
      <c r="H313" s="28">
        <v>0</v>
      </c>
      <c r="I313" s="28">
        <v>11</v>
      </c>
    </row>
    <row r="314" spans="1:9" x14ac:dyDescent="0.25">
      <c r="A314" s="9" t="str">
        <f t="shared" si="8"/>
        <v>MG003428ATPSBrasil + Inovador</v>
      </c>
      <c r="B314" s="9" t="str">
        <f t="shared" si="9"/>
        <v>MG003428ATPSBrasil + InovadorPG_Pequenos Negócios atendidos com solução de Inovação - Número - Obter</v>
      </c>
      <c r="C314" t="s">
        <v>416</v>
      </c>
      <c r="D314" s="9" t="s">
        <v>181</v>
      </c>
      <c r="E314" s="9" t="s">
        <v>472</v>
      </c>
      <c r="F314" s="9" t="s">
        <v>25</v>
      </c>
      <c r="G314" s="25" t="s">
        <v>605</v>
      </c>
      <c r="H314" s="28">
        <v>50612</v>
      </c>
      <c r="I314" s="28">
        <v>52505</v>
      </c>
    </row>
    <row r="315" spans="1:9" x14ac:dyDescent="0.25">
      <c r="A315" s="9" t="str">
        <f t="shared" si="8"/>
        <v>MG003429ATPSCliente em Foco</v>
      </c>
      <c r="B315" s="9" t="str">
        <f t="shared" si="9"/>
        <v>MG003429ATPSCliente em FocoPG_Atendimento por cliente - Número - Obter</v>
      </c>
      <c r="C315" t="s">
        <v>416</v>
      </c>
      <c r="D315" s="9" t="s">
        <v>182</v>
      </c>
      <c r="E315" s="9" t="s">
        <v>471</v>
      </c>
      <c r="F315" s="9" t="s">
        <v>18</v>
      </c>
      <c r="G315" s="25" t="s">
        <v>606</v>
      </c>
      <c r="H315" s="28">
        <v>1.9</v>
      </c>
      <c r="I315" s="28">
        <v>2.4</v>
      </c>
    </row>
    <row r="316" spans="1:9" x14ac:dyDescent="0.25">
      <c r="A316" s="9" t="str">
        <f t="shared" si="8"/>
        <v>MG003429ATPSCliente em Foco</v>
      </c>
      <c r="B316" s="9" t="str">
        <f t="shared" si="9"/>
        <v>MG003429ATPSCliente em FocoPG_Clientes atendidos por serviços digitais - Número - Obter</v>
      </c>
      <c r="C316" t="s">
        <v>416</v>
      </c>
      <c r="D316" s="9" t="s">
        <v>182</v>
      </c>
      <c r="E316" s="9" t="s">
        <v>471</v>
      </c>
      <c r="F316" s="9" t="s">
        <v>19</v>
      </c>
      <c r="G316" s="25" t="s">
        <v>606</v>
      </c>
      <c r="H316" s="28">
        <v>381155</v>
      </c>
      <c r="I316" s="28">
        <v>446778</v>
      </c>
    </row>
    <row r="317" spans="1:9" x14ac:dyDescent="0.25">
      <c r="A317" s="9" t="str">
        <f t="shared" si="8"/>
        <v>MG003429ATPSCliente em Foco</v>
      </c>
      <c r="B317" s="9" t="str">
        <f t="shared" si="9"/>
        <v>MG003429ATPSCliente em FocoPG_Cobertura do Atendimento (microempresas e empresas de pequeno porte) - % - Obter</v>
      </c>
      <c r="C317" t="s">
        <v>416</v>
      </c>
      <c r="D317" s="9" t="s">
        <v>182</v>
      </c>
      <c r="E317" s="9" t="s">
        <v>471</v>
      </c>
      <c r="F317" s="9" t="s">
        <v>20</v>
      </c>
      <c r="G317" s="25" t="s">
        <v>606</v>
      </c>
      <c r="H317" s="28">
        <v>25</v>
      </c>
      <c r="I317" s="28">
        <v>24.3</v>
      </c>
    </row>
    <row r="318" spans="1:9" x14ac:dyDescent="0.25">
      <c r="A318" s="9" t="str">
        <f t="shared" si="8"/>
        <v>MG003429ATPSCliente em Foco</v>
      </c>
      <c r="B318" s="9" t="str">
        <f t="shared" si="9"/>
        <v>MG003429ATPSCliente em FocoPG_Pequenos Negócios Atendidos - Número - Obter</v>
      </c>
      <c r="C318" t="s">
        <v>416</v>
      </c>
      <c r="D318" s="9" t="s">
        <v>182</v>
      </c>
      <c r="E318" s="9" t="s">
        <v>471</v>
      </c>
      <c r="F318" s="9" t="s">
        <v>21</v>
      </c>
      <c r="G318" s="25" t="s">
        <v>606</v>
      </c>
      <c r="H318" s="28">
        <v>334036</v>
      </c>
      <c r="I318" s="28">
        <v>392216</v>
      </c>
    </row>
    <row r="319" spans="1:9" x14ac:dyDescent="0.25">
      <c r="A319" s="9" t="str">
        <f t="shared" si="8"/>
        <v>MG003429ATPSCliente em Foco</v>
      </c>
      <c r="B319" s="9" t="str">
        <f t="shared" si="9"/>
        <v>MG003429ATPSCliente em FocoPG_Recomendação (NPS) - pontos - Obter</v>
      </c>
      <c r="C319" t="s">
        <v>416</v>
      </c>
      <c r="D319" s="9" t="s">
        <v>182</v>
      </c>
      <c r="E319" s="9" t="s">
        <v>471</v>
      </c>
      <c r="F319" s="9" t="s">
        <v>22</v>
      </c>
      <c r="G319" s="25" t="s">
        <v>606</v>
      </c>
      <c r="H319" s="28">
        <v>80</v>
      </c>
      <c r="I319" s="28">
        <v>83.4</v>
      </c>
    </row>
    <row r="320" spans="1:9" x14ac:dyDescent="0.25">
      <c r="A320" s="9" t="str">
        <f t="shared" si="8"/>
        <v>MG003430ATPSEducação Empreendedora</v>
      </c>
      <c r="B320" s="9" t="str">
        <f t="shared" si="9"/>
        <v>MG003430ATPSEducação EmpreendedoraPG_Atendimento a estudantes em soluções de Educação Empreendedora - Número - Obter</v>
      </c>
      <c r="C320" t="s">
        <v>416</v>
      </c>
      <c r="D320" s="9" t="s">
        <v>183</v>
      </c>
      <c r="E320" s="9" t="s">
        <v>476</v>
      </c>
      <c r="F320" s="9" t="s">
        <v>32</v>
      </c>
      <c r="G320" s="25" t="s">
        <v>605</v>
      </c>
      <c r="H320" s="28">
        <v>91000</v>
      </c>
      <c r="I320" s="28">
        <v>175195</v>
      </c>
    </row>
    <row r="321" spans="1:9" x14ac:dyDescent="0.25">
      <c r="A321" s="9" t="str">
        <f t="shared" si="8"/>
        <v>MG003430ATPSEducação Empreendedora</v>
      </c>
      <c r="B321" s="9" t="str">
        <f t="shared" si="9"/>
        <v>MG003430ATPSEducação EmpreendedoraPG_Escolas com projeto Escola Empreendedora implementado - Número - Obter</v>
      </c>
      <c r="C321" t="s">
        <v>416</v>
      </c>
      <c r="D321" s="9" t="s">
        <v>183</v>
      </c>
      <c r="E321" s="9" t="s">
        <v>476</v>
      </c>
      <c r="F321" s="9" t="s">
        <v>33</v>
      </c>
      <c r="G321" s="25" t="s">
        <v>605</v>
      </c>
      <c r="H321" s="28">
        <v>5</v>
      </c>
      <c r="I321" s="28">
        <v>5</v>
      </c>
    </row>
    <row r="322" spans="1:9" x14ac:dyDescent="0.25">
      <c r="A322" s="9" t="str">
        <f t="shared" si="8"/>
        <v>MG003430ATPSEducação Empreendedora</v>
      </c>
      <c r="B322" s="9" t="str">
        <f t="shared" si="9"/>
        <v>MG003430ATPSEducação EmpreendedoraPG_Professores atendidos em soluções de Educação Empreendedora - professores - Obter</v>
      </c>
      <c r="C322" t="s">
        <v>416</v>
      </c>
      <c r="D322" s="9" t="s">
        <v>183</v>
      </c>
      <c r="E322" s="9" t="s">
        <v>476</v>
      </c>
      <c r="F322" s="9" t="s">
        <v>34</v>
      </c>
      <c r="G322" s="25" t="s">
        <v>605</v>
      </c>
      <c r="H322" s="28">
        <v>22500</v>
      </c>
      <c r="I322" s="28">
        <v>32337</v>
      </c>
    </row>
    <row r="323" spans="1:9" x14ac:dyDescent="0.25">
      <c r="A323" s="9" t="str">
        <f t="shared" si="8"/>
        <v>MG003430ATPSEducação Empreendedora</v>
      </c>
      <c r="B323" s="9" t="str">
        <f t="shared" si="9"/>
        <v>MG003430ATPSEducação EmpreendedoraPG_Recomendação (NPS) - Professores - pontos - Obter</v>
      </c>
      <c r="C323" t="s">
        <v>416</v>
      </c>
      <c r="D323" s="9" t="s">
        <v>183</v>
      </c>
      <c r="E323" s="9" t="s">
        <v>476</v>
      </c>
      <c r="F323" s="9" t="s">
        <v>35</v>
      </c>
      <c r="G323" s="25" t="s">
        <v>605</v>
      </c>
      <c r="H323" s="28">
        <v>80</v>
      </c>
      <c r="I323" s="28">
        <v>78.2</v>
      </c>
    </row>
    <row r="324" spans="1:9" x14ac:dyDescent="0.25">
      <c r="A324" s="9" t="str">
        <f t="shared" si="8"/>
        <v>MG003431ATPSPROGRAMA NACIONAL - Sebrae + Receitas</v>
      </c>
      <c r="B324" s="9" t="str">
        <f t="shared" si="9"/>
        <v>MG003431ATPSPROGRAMA NACIONAL - Sebrae + ReceitasPG_Geração de Receita Própria - % - Obter</v>
      </c>
      <c r="C324" t="s">
        <v>416</v>
      </c>
      <c r="D324" s="9" t="s">
        <v>184</v>
      </c>
      <c r="E324" s="9" t="s">
        <v>41</v>
      </c>
      <c r="F324" s="9" t="s">
        <v>29</v>
      </c>
      <c r="G324" s="25" t="s">
        <v>605</v>
      </c>
      <c r="H324" s="28">
        <v>15</v>
      </c>
      <c r="I324" s="28">
        <v>17.34</v>
      </c>
    </row>
    <row r="325" spans="1:9" x14ac:dyDescent="0.25">
      <c r="A325" s="9" t="str">
        <f t="shared" si="8"/>
        <v>MG003432ATPSBrasil + Competitivo</v>
      </c>
      <c r="B325" s="9" t="str">
        <f t="shared" si="9"/>
        <v>MG003432ATPSBrasil + CompetitivoPG_Produtividade do Trabalho - % - Aumentar</v>
      </c>
      <c r="C325" t="s">
        <v>416</v>
      </c>
      <c r="D325" s="9" t="s">
        <v>185</v>
      </c>
      <c r="E325" s="9" t="s">
        <v>478</v>
      </c>
      <c r="F325" s="9" t="s">
        <v>27</v>
      </c>
      <c r="G325" s="25" t="s">
        <v>605</v>
      </c>
      <c r="H325" s="28">
        <v>10</v>
      </c>
      <c r="I325" s="28">
        <v>22.5</v>
      </c>
    </row>
    <row r="326" spans="1:9" x14ac:dyDescent="0.25">
      <c r="A326" s="9" t="str">
        <f t="shared" si="8"/>
        <v>MG003432ATPSBrasil + Competitivo</v>
      </c>
      <c r="B326" s="9" t="str">
        <f t="shared" si="9"/>
        <v>MG003432ATPSBrasil + CompetitivoPG_Taxa de Alcance - Faturamento - % - Obter</v>
      </c>
      <c r="C326" t="s">
        <v>416</v>
      </c>
      <c r="D326" s="9" t="s">
        <v>185</v>
      </c>
      <c r="E326" s="9" t="s">
        <v>478</v>
      </c>
      <c r="F326" s="9" t="s">
        <v>28</v>
      </c>
      <c r="G326" s="25" t="s">
        <v>605</v>
      </c>
      <c r="H326" s="28">
        <v>70</v>
      </c>
      <c r="I326" s="28">
        <v>0</v>
      </c>
    </row>
    <row r="327" spans="1:9" x14ac:dyDescent="0.25">
      <c r="A327" s="9" t="str">
        <f t="shared" si="8"/>
        <v>MG003434ATPSPortfólio em Rede</v>
      </c>
      <c r="B327" s="9" t="str">
        <f t="shared" si="9"/>
        <v>MG003434ATPSPortfólio em RedePG_Aplicabilidade - Pontos (0 a 10) - Obter</v>
      </c>
      <c r="C327" t="s">
        <v>416</v>
      </c>
      <c r="D327" s="9" t="s">
        <v>186</v>
      </c>
      <c r="E327" s="9" t="s">
        <v>474</v>
      </c>
      <c r="F327" s="9" t="s">
        <v>57</v>
      </c>
      <c r="G327" s="25" t="s">
        <v>605</v>
      </c>
      <c r="H327" s="28">
        <v>7</v>
      </c>
      <c r="I327" s="28">
        <v>7.9</v>
      </c>
    </row>
    <row r="328" spans="1:9" x14ac:dyDescent="0.25">
      <c r="A328" s="9" t="str">
        <f t="shared" si="8"/>
        <v>MG003434ATPSPortfólio em Rede</v>
      </c>
      <c r="B328" s="9" t="str">
        <f t="shared" si="9"/>
        <v>MG003434ATPSPortfólio em RedePG_Efetividade - Pontos (0 a 10) - Obter</v>
      </c>
      <c r="C328" t="s">
        <v>416</v>
      </c>
      <c r="D328" s="9" t="s">
        <v>186</v>
      </c>
      <c r="E328" s="9" t="s">
        <v>474</v>
      </c>
      <c r="F328" s="9" t="s">
        <v>58</v>
      </c>
      <c r="G328" s="25" t="s">
        <v>605</v>
      </c>
      <c r="H328" s="28">
        <v>7</v>
      </c>
      <c r="I328" s="28">
        <v>8.1</v>
      </c>
    </row>
    <row r="329" spans="1:9" x14ac:dyDescent="0.25">
      <c r="A329" s="9" t="str">
        <f t="shared" si="8"/>
        <v>MG003434ATPSPortfólio em Rede</v>
      </c>
      <c r="B329" s="9" t="str">
        <f t="shared" si="9"/>
        <v>MG003434ATPSPortfólio em RedePG_NPS (Net Promoter Score) de Produto ou Serviço - pontos - Obter</v>
      </c>
      <c r="C329" t="s">
        <v>416</v>
      </c>
      <c r="D329" s="9" t="s">
        <v>186</v>
      </c>
      <c r="E329" s="9" t="s">
        <v>474</v>
      </c>
      <c r="F329" s="9" t="s">
        <v>59</v>
      </c>
      <c r="G329" s="25" t="s">
        <v>605</v>
      </c>
      <c r="H329" s="28">
        <v>70</v>
      </c>
      <c r="I329" s="28">
        <v>0</v>
      </c>
    </row>
    <row r="330" spans="1:9" x14ac:dyDescent="0.25">
      <c r="A330" s="9" t="str">
        <f t="shared" si="8"/>
        <v>MG003435ATPSInteligência de Dados</v>
      </c>
      <c r="B330" s="9" t="str">
        <f t="shared" si="9"/>
        <v>MG003435ATPSInteligência de DadosPG_Índice Gartner de Data &amp; Analytics - Pontos (1 a 5) - Aumentar</v>
      </c>
      <c r="C330" t="s">
        <v>416</v>
      </c>
      <c r="D330" s="9" t="s">
        <v>187</v>
      </c>
      <c r="E330" s="9" t="s">
        <v>479</v>
      </c>
      <c r="F330" s="9" t="s">
        <v>26</v>
      </c>
      <c r="G330" s="25" t="s">
        <v>607</v>
      </c>
      <c r="H330" s="28">
        <v>1.87</v>
      </c>
      <c r="I330" s="28">
        <v>2</v>
      </c>
    </row>
    <row r="331" spans="1:9" x14ac:dyDescent="0.25">
      <c r="A331" s="9" t="str">
        <f t="shared" si="8"/>
        <v>MG003436ATPSAmbiente de Negócios</v>
      </c>
      <c r="B331" s="9" t="str">
        <f t="shared" si="9"/>
        <v>MG003436ATPSAmbiente de NegóciosPG_Município com presença continuada de técnico residente do Sebrae na microrregião. - Número - Obter</v>
      </c>
      <c r="C331" t="s">
        <v>416</v>
      </c>
      <c r="D331" s="9" t="s">
        <v>188</v>
      </c>
      <c r="E331" s="9" t="s">
        <v>473</v>
      </c>
      <c r="F331" s="9" t="s">
        <v>14</v>
      </c>
      <c r="G331" s="25" t="s">
        <v>605</v>
      </c>
      <c r="H331" s="28">
        <v>100</v>
      </c>
      <c r="I331" s="28">
        <v>0</v>
      </c>
    </row>
    <row r="332" spans="1:9" x14ac:dyDescent="0.25">
      <c r="A332" s="9" t="str">
        <f t="shared" si="8"/>
        <v>MG003436ATPSAmbiente de Negócios</v>
      </c>
      <c r="B332" s="9" t="str">
        <f t="shared" si="9"/>
        <v>MG003436ATPSAmbiente de NegóciosPG_Municípios com conjunto de políticas públicas para melhoria do ambiente de negócios implementado - Número - Obter</v>
      </c>
      <c r="C332" t="s">
        <v>416</v>
      </c>
      <c r="D332" s="9" t="s">
        <v>188</v>
      </c>
      <c r="E332" s="9" t="s">
        <v>473</v>
      </c>
      <c r="F332" s="9" t="s">
        <v>15</v>
      </c>
      <c r="G332" s="25" t="s">
        <v>605</v>
      </c>
      <c r="H332" s="28">
        <v>100</v>
      </c>
      <c r="I332" s="28">
        <v>0</v>
      </c>
    </row>
    <row r="333" spans="1:9" x14ac:dyDescent="0.25">
      <c r="A333" s="9" t="str">
        <f t="shared" ref="A333:A396" si="10">CONCATENATE(D333,E333)</f>
        <v>MG003436ATPSAmbiente de Negócios</v>
      </c>
      <c r="B333" s="9" t="str">
        <f t="shared" ref="B333:B396" si="11">CONCATENATE(D333,E333,F333)</f>
        <v>MG003436ATPSAmbiente de NegóciosPG_Municípios com projetos de mobilização e articulação de lideranças implementados - Número - Obter</v>
      </c>
      <c r="C333" t="s">
        <v>416</v>
      </c>
      <c r="D333" s="9" t="s">
        <v>188</v>
      </c>
      <c r="E333" s="9" t="s">
        <v>473</v>
      </c>
      <c r="F333" s="9" t="s">
        <v>16</v>
      </c>
      <c r="G333" s="25" t="s">
        <v>605</v>
      </c>
      <c r="H333" s="28">
        <v>100</v>
      </c>
      <c r="I333" s="28">
        <v>0</v>
      </c>
    </row>
    <row r="334" spans="1:9" x14ac:dyDescent="0.25">
      <c r="A334" s="9" t="str">
        <f t="shared" si="10"/>
        <v>MG003436ATPSAmbiente de Negócios</v>
      </c>
      <c r="B334" s="9" t="str">
        <f t="shared" si="11"/>
        <v>MG003436ATPSAmbiente de NegóciosPG_Tempo de abertura de empresas - horas - Obter</v>
      </c>
      <c r="C334" t="s">
        <v>416</v>
      </c>
      <c r="D334" s="9" t="s">
        <v>188</v>
      </c>
      <c r="E334" s="9" t="s">
        <v>473</v>
      </c>
      <c r="F334" s="9" t="s">
        <v>17</v>
      </c>
      <c r="G334" s="25" t="s">
        <v>605</v>
      </c>
      <c r="H334" s="28">
        <v>36</v>
      </c>
      <c r="I334" s="28">
        <v>29.7</v>
      </c>
    </row>
    <row r="335" spans="1:9" x14ac:dyDescent="0.25">
      <c r="A335" s="9" t="str">
        <f t="shared" si="10"/>
        <v>MG003442ATPSGestão Estratégica de Pessoas</v>
      </c>
      <c r="B335" s="9" t="str">
        <f t="shared" si="11"/>
        <v>MG003442ATPSGestão Estratégica de PessoasPG_Diagnóstico de Maturidade dos processos de gestão de pessoas - pontos - Obter</v>
      </c>
      <c r="C335" t="s">
        <v>416</v>
      </c>
      <c r="D335" s="9" t="s">
        <v>189</v>
      </c>
      <c r="E335" s="9" t="s">
        <v>470</v>
      </c>
      <c r="F335" s="9" t="s">
        <v>67</v>
      </c>
      <c r="G335" s="25" t="s">
        <v>607</v>
      </c>
      <c r="H335" s="28">
        <v>4.2</v>
      </c>
      <c r="I335" s="28">
        <v>4.63</v>
      </c>
    </row>
    <row r="336" spans="1:9" x14ac:dyDescent="0.25">
      <c r="A336" s="9" t="str">
        <f t="shared" si="10"/>
        <v>MG003442ATPSGestão Estratégica de Pessoas</v>
      </c>
      <c r="B336" s="9" t="str">
        <f t="shared" si="11"/>
        <v>MG003442ATPSGestão Estratégica de PessoasPG_Grau de implementação do SGP 9.0 no Sistema Sebrae - % - Obter</v>
      </c>
      <c r="C336" t="s">
        <v>416</v>
      </c>
      <c r="D336" s="9" t="s">
        <v>189</v>
      </c>
      <c r="E336" s="9" t="s">
        <v>470</v>
      </c>
      <c r="F336" s="9" t="s">
        <v>68</v>
      </c>
      <c r="G336" s="25" t="s">
        <v>607</v>
      </c>
      <c r="H336" s="28">
        <v>77.7</v>
      </c>
      <c r="I336" s="28">
        <v>88.8</v>
      </c>
    </row>
    <row r="337" spans="1:9" x14ac:dyDescent="0.25">
      <c r="A337" s="9" t="str">
        <f t="shared" si="10"/>
        <v>MS000739ATPSGestão da Marca Sebrae</v>
      </c>
      <c r="B337" s="9" t="str">
        <f t="shared" si="11"/>
        <v>MS000739ATPSGestão da Marca SebraePG_Imagem junto à Sociedade - Pontos (0 a 10) - Obter</v>
      </c>
      <c r="C337" t="s">
        <v>417</v>
      </c>
      <c r="D337" s="9" t="s">
        <v>190</v>
      </c>
      <c r="E337" s="9" t="s">
        <v>475</v>
      </c>
      <c r="F337" s="9" t="s">
        <v>30</v>
      </c>
      <c r="G337" s="25" t="s">
        <v>608</v>
      </c>
      <c r="H337" s="28">
        <v>8.1999999999999993</v>
      </c>
      <c r="I337" s="28">
        <v>8.5</v>
      </c>
    </row>
    <row r="338" spans="1:9" x14ac:dyDescent="0.25">
      <c r="A338" s="9" t="str">
        <f t="shared" si="10"/>
        <v>MS000739ATPSGestão da Marca Sebrae</v>
      </c>
      <c r="B338" s="9" t="str">
        <f t="shared" si="11"/>
        <v>MS000739ATPSGestão da Marca SebraePG_Imagem junto aos Pequenos Negócios - Pontos (0 a 10) - Obter</v>
      </c>
      <c r="C338" t="s">
        <v>417</v>
      </c>
      <c r="D338" s="9" t="s">
        <v>190</v>
      </c>
      <c r="E338" s="9" t="s">
        <v>475</v>
      </c>
      <c r="F338" s="9" t="s">
        <v>31</v>
      </c>
      <c r="G338" s="25" t="s">
        <v>608</v>
      </c>
      <c r="H338" s="28">
        <v>8.6</v>
      </c>
      <c r="I338" s="28">
        <v>9</v>
      </c>
    </row>
    <row r="339" spans="1:9" x14ac:dyDescent="0.25">
      <c r="A339" s="9" t="str">
        <f t="shared" si="10"/>
        <v>MS000761ATPSEducação Empreendedora</v>
      </c>
      <c r="B339" s="9" t="str">
        <f t="shared" si="11"/>
        <v>MS000761ATPSEducação EmpreendedoraPG_Atendimento a estudantes em soluções de Educação Empreendedora - Número - Obter</v>
      </c>
      <c r="C339" t="s">
        <v>417</v>
      </c>
      <c r="D339" s="9" t="s">
        <v>191</v>
      </c>
      <c r="E339" s="9" t="s">
        <v>476</v>
      </c>
      <c r="F339" s="9" t="s">
        <v>32</v>
      </c>
      <c r="G339" s="25" t="s">
        <v>609</v>
      </c>
      <c r="H339" s="28">
        <v>26985</v>
      </c>
      <c r="I339" s="28">
        <v>46805</v>
      </c>
    </row>
    <row r="340" spans="1:9" x14ac:dyDescent="0.25">
      <c r="A340" s="9" t="str">
        <f t="shared" si="10"/>
        <v>MS000761ATPSEducação Empreendedora</v>
      </c>
      <c r="B340" s="9" t="str">
        <f t="shared" si="11"/>
        <v>MS000761ATPSEducação EmpreendedoraPG_Escolas com projeto Escola Empreendedora implementado - Número - Obter</v>
      </c>
      <c r="C340" t="s">
        <v>417</v>
      </c>
      <c r="D340" s="9" t="s">
        <v>191</v>
      </c>
      <c r="E340" s="9" t="s">
        <v>476</v>
      </c>
      <c r="F340" s="9" t="s">
        <v>33</v>
      </c>
      <c r="G340" s="25" t="s">
        <v>609</v>
      </c>
      <c r="H340" s="28">
        <v>5</v>
      </c>
      <c r="I340" s="28">
        <v>5</v>
      </c>
    </row>
    <row r="341" spans="1:9" x14ac:dyDescent="0.25">
      <c r="A341" s="9" t="str">
        <f t="shared" si="10"/>
        <v>MS000761ATPSEducação Empreendedora</v>
      </c>
      <c r="B341" s="9" t="str">
        <f t="shared" si="11"/>
        <v>MS000761ATPSEducação EmpreendedoraPG_Professores atendidos em soluções de Educação Empreendedora - professores - Obter</v>
      </c>
      <c r="C341" t="s">
        <v>417</v>
      </c>
      <c r="D341" s="9" t="s">
        <v>191</v>
      </c>
      <c r="E341" s="9" t="s">
        <v>476</v>
      </c>
      <c r="F341" s="9" t="s">
        <v>34</v>
      </c>
      <c r="G341" s="25" t="s">
        <v>609</v>
      </c>
      <c r="H341" s="28">
        <v>5775</v>
      </c>
      <c r="I341" s="28">
        <v>5883</v>
      </c>
    </row>
    <row r="342" spans="1:9" x14ac:dyDescent="0.25">
      <c r="A342" s="9" t="str">
        <f t="shared" si="10"/>
        <v>MS000761ATPSEducação Empreendedora</v>
      </c>
      <c r="B342" s="9" t="str">
        <f t="shared" si="11"/>
        <v>MS000761ATPSEducação EmpreendedoraPG_Recomendação (NPS) - Professores - pontos - Obter</v>
      </c>
      <c r="C342" t="s">
        <v>417</v>
      </c>
      <c r="D342" s="9" t="s">
        <v>191</v>
      </c>
      <c r="E342" s="9" t="s">
        <v>476</v>
      </c>
      <c r="F342" s="9" t="s">
        <v>35</v>
      </c>
      <c r="G342" s="25" t="s">
        <v>609</v>
      </c>
      <c r="H342" s="28">
        <v>80</v>
      </c>
      <c r="I342" s="28">
        <v>78.3</v>
      </c>
    </row>
    <row r="343" spans="1:9" x14ac:dyDescent="0.25">
      <c r="A343" s="9" t="str">
        <f t="shared" si="10"/>
        <v>MS000762ATPSSebrae + Finanças</v>
      </c>
      <c r="B343" s="9" t="str">
        <f t="shared" si="11"/>
        <v>MS000762ATPSSebrae + FinançasPG_Clientes com garantia do Fampe assistidos na fase pós-crédito - % - Obter</v>
      </c>
      <c r="C343" t="s">
        <v>417</v>
      </c>
      <c r="D343" s="9" t="s">
        <v>192</v>
      </c>
      <c r="E343" s="9" t="s">
        <v>477</v>
      </c>
      <c r="F343" s="9" t="s">
        <v>71</v>
      </c>
      <c r="G343" s="25" t="s">
        <v>610</v>
      </c>
      <c r="H343" s="28">
        <v>70</v>
      </c>
      <c r="I343" s="28">
        <v>95.73</v>
      </c>
    </row>
    <row r="344" spans="1:9" x14ac:dyDescent="0.25">
      <c r="A344" s="9" t="str">
        <f t="shared" si="10"/>
        <v>MS000763ATPSInteligência de Dados</v>
      </c>
      <c r="B344" s="9" t="str">
        <f t="shared" si="11"/>
        <v>MS000763ATPSInteligência de DadosPG_Índice Gartner de Data &amp; Analytics - Pontos (1 a 5) - Aumentar</v>
      </c>
      <c r="C344" t="s">
        <v>417</v>
      </c>
      <c r="D344" s="9" t="s">
        <v>193</v>
      </c>
      <c r="E344" s="9" t="s">
        <v>479</v>
      </c>
      <c r="F344" s="9" t="s">
        <v>26</v>
      </c>
      <c r="G344" s="25" t="s">
        <v>611</v>
      </c>
      <c r="H344" s="28">
        <v>2.4700000000000002</v>
      </c>
      <c r="I344" s="28">
        <v>2.87</v>
      </c>
    </row>
    <row r="345" spans="1:9" x14ac:dyDescent="0.25">
      <c r="A345" s="9" t="str">
        <f t="shared" si="10"/>
        <v>MS000764ATPSGestão Estratégica de Pessoas</v>
      </c>
      <c r="B345" s="9" t="str">
        <f t="shared" si="11"/>
        <v>MS000764ATPSGestão Estratégica de PessoasPG_Diagnóstico de Maturidade dos processos de gestão de pessoas - pontos - Obter</v>
      </c>
      <c r="C345" t="s">
        <v>417</v>
      </c>
      <c r="D345" s="9" t="s">
        <v>194</v>
      </c>
      <c r="E345" s="9" t="s">
        <v>470</v>
      </c>
      <c r="F345" s="9" t="s">
        <v>67</v>
      </c>
      <c r="G345" s="25" t="s">
        <v>612</v>
      </c>
      <c r="H345" s="28">
        <v>4.41</v>
      </c>
      <c r="I345" s="28">
        <v>4.49</v>
      </c>
    </row>
    <row r="346" spans="1:9" x14ac:dyDescent="0.25">
      <c r="A346" s="9" t="str">
        <f t="shared" si="10"/>
        <v>MS000764ATPSGestão Estratégica de Pessoas</v>
      </c>
      <c r="B346" s="9" t="str">
        <f t="shared" si="11"/>
        <v>MS000764ATPSGestão Estratégica de PessoasPG_Grau de implementação do SGP 9.0 no Sistema Sebrae - % - Obter</v>
      </c>
      <c r="C346" t="s">
        <v>417</v>
      </c>
      <c r="D346" s="9" t="s">
        <v>194</v>
      </c>
      <c r="E346" s="9" t="s">
        <v>470</v>
      </c>
      <c r="F346" s="9" t="s">
        <v>68</v>
      </c>
      <c r="G346" s="25" t="s">
        <v>612</v>
      </c>
      <c r="H346" s="28">
        <v>100</v>
      </c>
      <c r="I346" s="28">
        <v>100</v>
      </c>
    </row>
    <row r="347" spans="1:9" x14ac:dyDescent="0.25">
      <c r="A347" s="9" t="str">
        <f t="shared" si="10"/>
        <v>MS000765ATPSAmbiente de Negócios</v>
      </c>
      <c r="B347" s="9" t="str">
        <f t="shared" si="11"/>
        <v>MS000765ATPSAmbiente de NegóciosPG_Município com presença continuada de técnico residente do Sebrae na microrregião. - Número - Obter</v>
      </c>
      <c r="C347" t="s">
        <v>417</v>
      </c>
      <c r="D347" s="9" t="s">
        <v>195</v>
      </c>
      <c r="E347" s="9" t="s">
        <v>473</v>
      </c>
      <c r="F347" s="9" t="s">
        <v>14</v>
      </c>
      <c r="G347" s="25" t="s">
        <v>613</v>
      </c>
      <c r="H347" s="28">
        <v>30</v>
      </c>
      <c r="I347" s="28">
        <v>33</v>
      </c>
    </row>
    <row r="348" spans="1:9" x14ac:dyDescent="0.25">
      <c r="A348" s="9" t="str">
        <f t="shared" si="10"/>
        <v>MS000765ATPSAmbiente de Negócios</v>
      </c>
      <c r="B348" s="9" t="str">
        <f t="shared" si="11"/>
        <v>MS000765ATPSAmbiente de NegóciosPG_Municípios com conjunto de políticas públicas para melhoria do ambiente de negócios implementado - Número - Obter</v>
      </c>
      <c r="C348" t="s">
        <v>417</v>
      </c>
      <c r="D348" s="9" t="s">
        <v>195</v>
      </c>
      <c r="E348" s="9" t="s">
        <v>473</v>
      </c>
      <c r="F348" s="9" t="s">
        <v>15</v>
      </c>
      <c r="G348" s="25" t="s">
        <v>613</v>
      </c>
      <c r="H348" s="28">
        <v>30</v>
      </c>
      <c r="I348" s="28">
        <v>33</v>
      </c>
    </row>
    <row r="349" spans="1:9" x14ac:dyDescent="0.25">
      <c r="A349" s="9" t="str">
        <f t="shared" si="10"/>
        <v>MS000765ATPSAmbiente de Negócios</v>
      </c>
      <c r="B349" s="9" t="str">
        <f t="shared" si="11"/>
        <v>MS000765ATPSAmbiente de NegóciosPG_Municípios com projetos de mobilização e articulação de lideranças implementados - Número - Obter</v>
      </c>
      <c r="C349" t="s">
        <v>417</v>
      </c>
      <c r="D349" s="9" t="s">
        <v>195</v>
      </c>
      <c r="E349" s="9" t="s">
        <v>473</v>
      </c>
      <c r="F349" s="9" t="s">
        <v>16</v>
      </c>
      <c r="G349" s="25" t="s">
        <v>613</v>
      </c>
      <c r="H349" s="28">
        <v>20</v>
      </c>
      <c r="I349" s="28">
        <v>40</v>
      </c>
    </row>
    <row r="350" spans="1:9" x14ac:dyDescent="0.25">
      <c r="A350" s="9" t="str">
        <f t="shared" si="10"/>
        <v>MS000765ATPSAmbiente de Negócios</v>
      </c>
      <c r="B350" s="9" t="str">
        <f t="shared" si="11"/>
        <v>MS000765ATPSAmbiente de NegóciosPG_Tempo de abertura de empresas - horas - Obter</v>
      </c>
      <c r="C350" t="s">
        <v>417</v>
      </c>
      <c r="D350" s="9" t="s">
        <v>195</v>
      </c>
      <c r="E350" s="9" t="s">
        <v>473</v>
      </c>
      <c r="F350" s="9" t="s">
        <v>17</v>
      </c>
      <c r="G350" s="25" t="s">
        <v>613</v>
      </c>
      <c r="H350" s="28">
        <v>32</v>
      </c>
      <c r="I350" s="28">
        <v>29</v>
      </c>
    </row>
    <row r="351" spans="1:9" x14ac:dyDescent="0.25">
      <c r="A351" s="9" t="str">
        <f t="shared" si="10"/>
        <v>MS000766ATPSCliente em Foco</v>
      </c>
      <c r="B351" s="9" t="str">
        <f t="shared" si="11"/>
        <v>MS000766ATPSCliente em FocoPG_Atendimento por cliente - Número - Obter</v>
      </c>
      <c r="C351" t="s">
        <v>417</v>
      </c>
      <c r="D351" s="9" t="s">
        <v>196</v>
      </c>
      <c r="E351" s="9" t="s">
        <v>471</v>
      </c>
      <c r="F351" s="9" t="s">
        <v>18</v>
      </c>
      <c r="G351" s="25" t="s">
        <v>614</v>
      </c>
      <c r="H351" s="28">
        <v>2</v>
      </c>
      <c r="I351" s="28">
        <v>2.08</v>
      </c>
    </row>
    <row r="352" spans="1:9" x14ac:dyDescent="0.25">
      <c r="A352" s="9" t="str">
        <f t="shared" si="10"/>
        <v>MS000766ATPSCliente em Foco</v>
      </c>
      <c r="B352" s="9" t="str">
        <f t="shared" si="11"/>
        <v>MS000766ATPSCliente em FocoPG_Clientes atendidos por serviços digitais - Número - Obter</v>
      </c>
      <c r="C352" t="s">
        <v>417</v>
      </c>
      <c r="D352" s="9" t="s">
        <v>196</v>
      </c>
      <c r="E352" s="9" t="s">
        <v>471</v>
      </c>
      <c r="F352" s="9" t="s">
        <v>19</v>
      </c>
      <c r="G352" s="25" t="s">
        <v>614</v>
      </c>
      <c r="H352" s="28">
        <v>61000</v>
      </c>
      <c r="I352" s="28">
        <v>66834</v>
      </c>
    </row>
    <row r="353" spans="1:9" x14ac:dyDescent="0.25">
      <c r="A353" s="9" t="str">
        <f t="shared" si="10"/>
        <v>MS000766ATPSCliente em Foco</v>
      </c>
      <c r="B353" s="9" t="str">
        <f t="shared" si="11"/>
        <v>MS000766ATPSCliente em FocoPG_Cobertura do Atendimento (microempresas e empresas de pequeno porte) - % - Obter</v>
      </c>
      <c r="C353" t="s">
        <v>417</v>
      </c>
      <c r="D353" s="9" t="s">
        <v>196</v>
      </c>
      <c r="E353" s="9" t="s">
        <v>471</v>
      </c>
      <c r="F353" s="9" t="s">
        <v>20</v>
      </c>
      <c r="G353" s="25" t="s">
        <v>614</v>
      </c>
      <c r="H353" s="28">
        <v>30</v>
      </c>
      <c r="I353" s="28">
        <v>35.75</v>
      </c>
    </row>
    <row r="354" spans="1:9" x14ac:dyDescent="0.25">
      <c r="A354" s="9" t="str">
        <f t="shared" si="10"/>
        <v>MS000766ATPSCliente em Foco</v>
      </c>
      <c r="B354" s="9" t="str">
        <f t="shared" si="11"/>
        <v>MS000766ATPSCliente em FocoPG_Pequenos Negócios Atendidos - Número - Obter</v>
      </c>
      <c r="C354" t="s">
        <v>417</v>
      </c>
      <c r="D354" s="9" t="s">
        <v>196</v>
      </c>
      <c r="E354" s="9" t="s">
        <v>471</v>
      </c>
      <c r="F354" s="9" t="s">
        <v>21</v>
      </c>
      <c r="G354" s="25" t="s">
        <v>614</v>
      </c>
      <c r="H354" s="28">
        <v>62000</v>
      </c>
      <c r="I354" s="28">
        <v>75049</v>
      </c>
    </row>
    <row r="355" spans="1:9" x14ac:dyDescent="0.25">
      <c r="A355" s="9" t="str">
        <f t="shared" si="10"/>
        <v>MS000766ATPSCliente em Foco</v>
      </c>
      <c r="B355" s="9" t="str">
        <f t="shared" si="11"/>
        <v>MS000766ATPSCliente em FocoPG_Recomendação (NPS) - pontos - Obter</v>
      </c>
      <c r="C355" t="s">
        <v>417</v>
      </c>
      <c r="D355" s="9" t="s">
        <v>196</v>
      </c>
      <c r="E355" s="9" t="s">
        <v>471</v>
      </c>
      <c r="F355" s="9" t="s">
        <v>22</v>
      </c>
      <c r="G355" s="25" t="s">
        <v>614</v>
      </c>
      <c r="H355" s="28">
        <v>80</v>
      </c>
      <c r="I355" s="28">
        <v>83.3</v>
      </c>
    </row>
    <row r="356" spans="1:9" x14ac:dyDescent="0.25">
      <c r="A356" s="9" t="str">
        <f t="shared" si="10"/>
        <v>MS000767ATPSBrasil + Inovador</v>
      </c>
      <c r="B356" s="9" t="str">
        <f t="shared" si="11"/>
        <v>MS000767ATPSBrasil + InovadorPG_Inovação e Modernização - % - Obter</v>
      </c>
      <c r="C356" t="s">
        <v>417</v>
      </c>
      <c r="D356" s="9" t="s">
        <v>197</v>
      </c>
      <c r="E356" s="9" t="s">
        <v>472</v>
      </c>
      <c r="F356" s="9" t="s">
        <v>23</v>
      </c>
      <c r="G356" s="25" t="s">
        <v>615</v>
      </c>
      <c r="H356" s="28">
        <v>70</v>
      </c>
      <c r="I356" s="28">
        <v>98</v>
      </c>
    </row>
    <row r="357" spans="1:9" x14ac:dyDescent="0.25">
      <c r="A357" s="9" t="str">
        <f t="shared" si="10"/>
        <v>MS000767ATPSBrasil + Inovador</v>
      </c>
      <c r="B357" s="9" t="str">
        <f t="shared" si="11"/>
        <v>MS000767ATPSBrasil + InovadorPG_Municípios com ecossistemas de inovação mapeados - Número - Obter</v>
      </c>
      <c r="C357" t="s">
        <v>417</v>
      </c>
      <c r="D357" s="9" t="s">
        <v>197</v>
      </c>
      <c r="E357" s="9" t="s">
        <v>472</v>
      </c>
      <c r="F357" s="9" t="s">
        <v>24</v>
      </c>
      <c r="G357" s="25" t="s">
        <v>615</v>
      </c>
      <c r="H357" s="28">
        <v>3</v>
      </c>
      <c r="I357" s="28">
        <v>9</v>
      </c>
    </row>
    <row r="358" spans="1:9" x14ac:dyDescent="0.25">
      <c r="A358" s="9" t="str">
        <f t="shared" si="10"/>
        <v>MS000767ATPSBrasil + Inovador</v>
      </c>
      <c r="B358" s="9" t="str">
        <f t="shared" si="11"/>
        <v>MS000767ATPSBrasil + InovadorPG_Pequenos Negócios atendidos com solução de Inovação - Número - Obter</v>
      </c>
      <c r="C358" t="s">
        <v>417</v>
      </c>
      <c r="D358" s="9" t="s">
        <v>197</v>
      </c>
      <c r="E358" s="9" t="s">
        <v>472</v>
      </c>
      <c r="F358" s="9" t="s">
        <v>25</v>
      </c>
      <c r="G358" s="25" t="s">
        <v>615</v>
      </c>
      <c r="H358" s="28">
        <v>12000</v>
      </c>
      <c r="I358" s="28">
        <v>13101</v>
      </c>
    </row>
    <row r="359" spans="1:9" x14ac:dyDescent="0.25">
      <c r="A359" s="9" t="str">
        <f t="shared" si="10"/>
        <v>MS000775ATPSBrasil + Competitivo</v>
      </c>
      <c r="B359" s="9" t="str">
        <f t="shared" si="11"/>
        <v>MS000775ATPSBrasil + CompetitivoPG_Produtividade do Trabalho - % - Aumentar</v>
      </c>
      <c r="C359" t="s">
        <v>417</v>
      </c>
      <c r="D359" s="9" t="s">
        <v>198</v>
      </c>
      <c r="E359" s="9" t="s">
        <v>478</v>
      </c>
      <c r="F359" s="9" t="s">
        <v>27</v>
      </c>
      <c r="G359" s="25" t="s">
        <v>616</v>
      </c>
      <c r="H359" s="28">
        <v>15</v>
      </c>
      <c r="I359" s="28">
        <v>21.8</v>
      </c>
    </row>
    <row r="360" spans="1:9" x14ac:dyDescent="0.25">
      <c r="A360" s="9" t="str">
        <f t="shared" si="10"/>
        <v>MS000775ATPSBrasil + Competitivo</v>
      </c>
      <c r="B360" s="9" t="str">
        <f t="shared" si="11"/>
        <v>MS000775ATPSBrasil + CompetitivoPG_Taxa de Alcance - Faturamento - % - Obter</v>
      </c>
      <c r="C360" t="s">
        <v>417</v>
      </c>
      <c r="D360" s="9" t="s">
        <v>198</v>
      </c>
      <c r="E360" s="9" t="s">
        <v>478</v>
      </c>
      <c r="F360" s="9" t="s">
        <v>28</v>
      </c>
      <c r="G360" s="25" t="s">
        <v>616</v>
      </c>
      <c r="H360" s="28">
        <v>79</v>
      </c>
      <c r="I360" s="28">
        <v>100</v>
      </c>
    </row>
    <row r="361" spans="1:9" x14ac:dyDescent="0.25">
      <c r="A361" s="9" t="str">
        <f t="shared" si="10"/>
        <v>MT000600ATPSCliente em Foco</v>
      </c>
      <c r="B361" s="9" t="str">
        <f t="shared" si="11"/>
        <v>MT000600ATPSCliente em FocoPG_Atendimento por cliente - Número - Obter</v>
      </c>
      <c r="C361" t="s">
        <v>418</v>
      </c>
      <c r="D361" s="9" t="s">
        <v>199</v>
      </c>
      <c r="E361" s="9" t="s">
        <v>471</v>
      </c>
      <c r="F361" s="9" t="s">
        <v>18</v>
      </c>
      <c r="G361" s="25" t="s">
        <v>617</v>
      </c>
      <c r="H361" s="28">
        <v>1.8</v>
      </c>
      <c r="I361" s="28">
        <v>1.9</v>
      </c>
    </row>
    <row r="362" spans="1:9" x14ac:dyDescent="0.25">
      <c r="A362" s="9" t="str">
        <f t="shared" si="10"/>
        <v>MT000600ATPSCliente em Foco</v>
      </c>
      <c r="B362" s="9" t="str">
        <f t="shared" si="11"/>
        <v>MT000600ATPSCliente em FocoPG_Clientes atendidos por serviços digitais - Número - Obter</v>
      </c>
      <c r="C362" t="s">
        <v>418</v>
      </c>
      <c r="D362" s="9" t="s">
        <v>199</v>
      </c>
      <c r="E362" s="9" t="s">
        <v>471</v>
      </c>
      <c r="F362" s="9" t="s">
        <v>19</v>
      </c>
      <c r="G362" s="25" t="s">
        <v>617</v>
      </c>
      <c r="H362" s="28">
        <v>52000</v>
      </c>
      <c r="I362" s="28">
        <v>57480</v>
      </c>
    </row>
    <row r="363" spans="1:9" x14ac:dyDescent="0.25">
      <c r="A363" s="9" t="str">
        <f t="shared" si="10"/>
        <v>MT000600ATPSCliente em Foco</v>
      </c>
      <c r="B363" s="9" t="str">
        <f t="shared" si="11"/>
        <v>MT000600ATPSCliente em FocoPG_Cobertura do Atendimento (microempresas e empresas de pequeno porte) - % - Obter</v>
      </c>
      <c r="C363" t="s">
        <v>418</v>
      </c>
      <c r="D363" s="9" t="s">
        <v>199</v>
      </c>
      <c r="E363" s="9" t="s">
        <v>471</v>
      </c>
      <c r="F363" s="9" t="s">
        <v>20</v>
      </c>
      <c r="G363" s="25" t="s">
        <v>617</v>
      </c>
      <c r="H363" s="28">
        <v>20</v>
      </c>
      <c r="I363" s="28">
        <v>18.399999999999999</v>
      </c>
    </row>
    <row r="364" spans="1:9" x14ac:dyDescent="0.25">
      <c r="A364" s="9" t="str">
        <f t="shared" si="10"/>
        <v>MT000600ATPSCliente em Foco</v>
      </c>
      <c r="B364" s="9" t="str">
        <f t="shared" si="11"/>
        <v>MT000600ATPSCliente em FocoPG_Pequenos Negócios Atendidos - Número - Obter</v>
      </c>
      <c r="C364" t="s">
        <v>418</v>
      </c>
      <c r="D364" s="9" t="s">
        <v>199</v>
      </c>
      <c r="E364" s="9" t="s">
        <v>471</v>
      </c>
      <c r="F364" s="9" t="s">
        <v>21</v>
      </c>
      <c r="G364" s="25" t="s">
        <v>617</v>
      </c>
      <c r="H364" s="28">
        <v>50756</v>
      </c>
      <c r="I364" s="28">
        <v>67817</v>
      </c>
    </row>
    <row r="365" spans="1:9" x14ac:dyDescent="0.25">
      <c r="A365" s="9" t="str">
        <f t="shared" si="10"/>
        <v>MT000600ATPSCliente em Foco</v>
      </c>
      <c r="B365" s="9" t="str">
        <f t="shared" si="11"/>
        <v>MT000600ATPSCliente em FocoPG_Recomendação (NPS) - pontos - Obter</v>
      </c>
      <c r="C365" t="s">
        <v>418</v>
      </c>
      <c r="D365" s="9" t="s">
        <v>199</v>
      </c>
      <c r="E365" s="9" t="s">
        <v>471</v>
      </c>
      <c r="F365" s="9" t="s">
        <v>22</v>
      </c>
      <c r="G365" s="25" t="s">
        <v>617</v>
      </c>
      <c r="H365" s="28">
        <v>80</v>
      </c>
      <c r="I365" s="28">
        <v>82.7</v>
      </c>
    </row>
    <row r="366" spans="1:9" x14ac:dyDescent="0.25">
      <c r="A366" s="9" t="str">
        <f t="shared" si="10"/>
        <v>MT000605ATPSGestão Estratégica de Pessoas</v>
      </c>
      <c r="B366" s="9" t="str">
        <f t="shared" si="11"/>
        <v>MT000605ATPSGestão Estratégica de PessoasPG_Diagnóstico de Maturidade dos processos de gestão de pessoas - pontos - Obter</v>
      </c>
      <c r="C366" t="s">
        <v>418</v>
      </c>
      <c r="D366" s="9" t="s">
        <v>200</v>
      </c>
      <c r="E366" s="9" t="s">
        <v>470</v>
      </c>
      <c r="F366" s="9" t="s">
        <v>67</v>
      </c>
      <c r="G366" s="25" t="s">
        <v>617</v>
      </c>
      <c r="H366" s="28">
        <v>4.3</v>
      </c>
      <c r="I366" s="28">
        <v>4.2300000000000004</v>
      </c>
    </row>
    <row r="367" spans="1:9" x14ac:dyDescent="0.25">
      <c r="A367" s="9" t="str">
        <f t="shared" si="10"/>
        <v>MT000605ATPSGestão Estratégica de Pessoas</v>
      </c>
      <c r="B367" s="9" t="str">
        <f t="shared" si="11"/>
        <v>MT000605ATPSGestão Estratégica de PessoasPG_Grau de implementação do SGP 9.0 no Sistema Sebrae - % - Obter</v>
      </c>
      <c r="C367" t="s">
        <v>418</v>
      </c>
      <c r="D367" s="9" t="s">
        <v>200</v>
      </c>
      <c r="E367" s="9" t="s">
        <v>470</v>
      </c>
      <c r="F367" s="9" t="s">
        <v>68</v>
      </c>
      <c r="G367" s="25" t="s">
        <v>617</v>
      </c>
      <c r="H367" s="28">
        <v>100</v>
      </c>
      <c r="I367" s="28">
        <v>100</v>
      </c>
    </row>
    <row r="368" spans="1:9" x14ac:dyDescent="0.25">
      <c r="A368" s="9" t="str">
        <f t="shared" si="10"/>
        <v>MT000606ATPSAmbiente de Negócios</v>
      </c>
      <c r="B368" s="9" t="str">
        <f t="shared" si="11"/>
        <v>MT000606ATPSAmbiente de NegóciosPG_Município com presença continuada de técnico residente do Sebrae na microrregião. - Número - Obter</v>
      </c>
      <c r="C368" t="s">
        <v>418</v>
      </c>
      <c r="D368" s="9" t="s">
        <v>201</v>
      </c>
      <c r="E368" s="9" t="s">
        <v>473</v>
      </c>
      <c r="F368" s="9" t="s">
        <v>14</v>
      </c>
      <c r="G368" s="25" t="s">
        <v>617</v>
      </c>
      <c r="H368" s="28">
        <v>14</v>
      </c>
      <c r="I368" s="28">
        <v>21</v>
      </c>
    </row>
    <row r="369" spans="1:9" x14ac:dyDescent="0.25">
      <c r="A369" s="9" t="str">
        <f t="shared" si="10"/>
        <v>MT000606ATPSAmbiente de Negócios</v>
      </c>
      <c r="B369" s="9" t="str">
        <f t="shared" si="11"/>
        <v>MT000606ATPSAmbiente de NegóciosPG_Municípios com conjunto de políticas públicas para melhoria do ambiente de negócios implementado - Número - Obter</v>
      </c>
      <c r="C369" t="s">
        <v>418</v>
      </c>
      <c r="D369" s="9" t="s">
        <v>201</v>
      </c>
      <c r="E369" s="9" t="s">
        <v>473</v>
      </c>
      <c r="F369" s="9" t="s">
        <v>15</v>
      </c>
      <c r="G369" s="25" t="s">
        <v>617</v>
      </c>
      <c r="H369" s="28">
        <v>20</v>
      </c>
      <c r="I369" s="28">
        <v>27</v>
      </c>
    </row>
    <row r="370" spans="1:9" x14ac:dyDescent="0.25">
      <c r="A370" s="9" t="str">
        <f t="shared" si="10"/>
        <v>MT000606ATPSAmbiente de Negócios</v>
      </c>
      <c r="B370" s="9" t="str">
        <f t="shared" si="11"/>
        <v>MT000606ATPSAmbiente de NegóciosPG_Municípios com projetos de mobilização e articulação de lideranças implementados - Número - Obter</v>
      </c>
      <c r="C370" t="s">
        <v>418</v>
      </c>
      <c r="D370" s="9" t="s">
        <v>201</v>
      </c>
      <c r="E370" s="9" t="s">
        <v>473</v>
      </c>
      <c r="F370" s="9" t="s">
        <v>16</v>
      </c>
      <c r="G370" s="25" t="s">
        <v>617</v>
      </c>
      <c r="H370" s="28">
        <v>15</v>
      </c>
      <c r="I370" s="28">
        <v>20</v>
      </c>
    </row>
    <row r="371" spans="1:9" x14ac:dyDescent="0.25">
      <c r="A371" s="9" t="str">
        <f t="shared" si="10"/>
        <v>MT000606ATPSAmbiente de Negócios</v>
      </c>
      <c r="B371" s="9" t="str">
        <f t="shared" si="11"/>
        <v>MT000606ATPSAmbiente de NegóciosPG_Tempo de abertura de empresas - horas - Obter</v>
      </c>
      <c r="C371" t="s">
        <v>418</v>
      </c>
      <c r="D371" s="9" t="s">
        <v>201</v>
      </c>
      <c r="E371" s="9" t="s">
        <v>473</v>
      </c>
      <c r="F371" s="9" t="s">
        <v>17</v>
      </c>
      <c r="G371" s="25" t="s">
        <v>617</v>
      </c>
      <c r="H371" s="28">
        <v>36</v>
      </c>
      <c r="I371" s="28">
        <v>22.34</v>
      </c>
    </row>
    <row r="372" spans="1:9" x14ac:dyDescent="0.25">
      <c r="A372" s="9" t="str">
        <f t="shared" si="10"/>
        <v>MT000612ATPSBrasil + Inovador</v>
      </c>
      <c r="B372" s="9" t="str">
        <f t="shared" si="11"/>
        <v>MT000612ATPSBrasil + InovadorPG_Inovação e Modernização - % - Obter</v>
      </c>
      <c r="C372" t="s">
        <v>418</v>
      </c>
      <c r="D372" s="9" t="s">
        <v>202</v>
      </c>
      <c r="E372" s="9" t="s">
        <v>472</v>
      </c>
      <c r="F372" s="9" t="s">
        <v>23</v>
      </c>
      <c r="G372" s="25" t="s">
        <v>617</v>
      </c>
      <c r="H372" s="28">
        <v>70</v>
      </c>
      <c r="I372" s="28">
        <v>0</v>
      </c>
    </row>
    <row r="373" spans="1:9" x14ac:dyDescent="0.25">
      <c r="A373" s="9" t="str">
        <f t="shared" si="10"/>
        <v>MT000612ATPSBrasil + Inovador</v>
      </c>
      <c r="B373" s="9" t="str">
        <f t="shared" si="11"/>
        <v>MT000612ATPSBrasil + InovadorPG_Municípios com ecossistemas de inovação mapeados - Número - Obter</v>
      </c>
      <c r="C373" t="s">
        <v>418</v>
      </c>
      <c r="D373" s="9" t="s">
        <v>202</v>
      </c>
      <c r="E373" s="9" t="s">
        <v>472</v>
      </c>
      <c r="F373" s="9" t="s">
        <v>24</v>
      </c>
      <c r="G373" s="25" t="s">
        <v>617</v>
      </c>
      <c r="H373" s="28">
        <v>3</v>
      </c>
      <c r="I373" s="28">
        <v>5</v>
      </c>
    </row>
    <row r="374" spans="1:9" x14ac:dyDescent="0.25">
      <c r="A374" s="9" t="str">
        <f t="shared" si="10"/>
        <v>MT000612ATPSBrasil + Inovador</v>
      </c>
      <c r="B374" s="9" t="str">
        <f t="shared" si="11"/>
        <v>MT000612ATPSBrasil + InovadorPG_Pequenos Negócios atendidos com solução de Inovação - Número - Obter</v>
      </c>
      <c r="C374" t="s">
        <v>418</v>
      </c>
      <c r="D374" s="9" t="s">
        <v>202</v>
      </c>
      <c r="E374" s="9" t="s">
        <v>472</v>
      </c>
      <c r="F374" s="9" t="s">
        <v>25</v>
      </c>
      <c r="G374" s="25" t="s">
        <v>617</v>
      </c>
      <c r="H374" s="28">
        <v>8000</v>
      </c>
      <c r="I374" s="28">
        <v>10862</v>
      </c>
    </row>
    <row r="375" spans="1:9" x14ac:dyDescent="0.25">
      <c r="A375" s="9" t="str">
        <f t="shared" si="10"/>
        <v>MT000613ATPSSebrae + Finanças</v>
      </c>
      <c r="B375" s="9" t="str">
        <f t="shared" si="11"/>
        <v>MT000613ATPSSebrae + FinançasPG_Clientes com garantia do Fampe assistidos na fase pós-crédito - % - Obter</v>
      </c>
      <c r="C375" t="s">
        <v>418</v>
      </c>
      <c r="D375" s="9" t="s">
        <v>203</v>
      </c>
      <c r="E375" s="9" t="s">
        <v>477</v>
      </c>
      <c r="F375" s="9" t="s">
        <v>71</v>
      </c>
      <c r="G375" s="25" t="s">
        <v>617</v>
      </c>
      <c r="H375" s="28">
        <v>64</v>
      </c>
      <c r="I375" s="28">
        <v>73.27</v>
      </c>
    </row>
    <row r="376" spans="1:9" x14ac:dyDescent="0.25">
      <c r="A376" s="9" t="str">
        <f t="shared" si="10"/>
        <v>MT000649ATPSGestão da Marca Sebrae</v>
      </c>
      <c r="B376" s="9" t="str">
        <f t="shared" si="11"/>
        <v>MT000649ATPSGestão da Marca SebraePG_Imagem junto à Sociedade - Pontos (0 a 10) - Obter</v>
      </c>
      <c r="C376" t="s">
        <v>418</v>
      </c>
      <c r="D376" s="9" t="s">
        <v>204</v>
      </c>
      <c r="E376" s="9" t="s">
        <v>475</v>
      </c>
      <c r="F376" s="9" t="s">
        <v>30</v>
      </c>
      <c r="G376" s="25" t="s">
        <v>617</v>
      </c>
      <c r="H376" s="28">
        <v>8.5</v>
      </c>
      <c r="I376" s="28">
        <v>8.73</v>
      </c>
    </row>
    <row r="377" spans="1:9" x14ac:dyDescent="0.25">
      <c r="A377" s="9" t="str">
        <f t="shared" si="10"/>
        <v>MT000649ATPSGestão da Marca Sebrae</v>
      </c>
      <c r="B377" s="9" t="str">
        <f t="shared" si="11"/>
        <v>MT000649ATPSGestão da Marca SebraePG_Imagem junto aos Pequenos Negócios - Pontos (0 a 10) - Obter</v>
      </c>
      <c r="C377" t="s">
        <v>418</v>
      </c>
      <c r="D377" s="9" t="s">
        <v>204</v>
      </c>
      <c r="E377" s="9" t="s">
        <v>475</v>
      </c>
      <c r="F377" s="9" t="s">
        <v>31</v>
      </c>
      <c r="G377" s="25" t="s">
        <v>617</v>
      </c>
      <c r="H377" s="28">
        <v>8.6999999999999993</v>
      </c>
      <c r="I377" s="28">
        <v>8.68</v>
      </c>
    </row>
    <row r="378" spans="1:9" x14ac:dyDescent="0.25">
      <c r="A378" s="9" t="str">
        <f t="shared" si="10"/>
        <v>MT000650ATPSBrasil + Competitivo</v>
      </c>
      <c r="B378" s="9" t="str">
        <f t="shared" si="11"/>
        <v>MT000650ATPSBrasil + CompetitivoPG_Produtividade do Trabalho - % - Aumentar</v>
      </c>
      <c r="C378" t="s">
        <v>418</v>
      </c>
      <c r="D378" s="9" t="s">
        <v>205</v>
      </c>
      <c r="E378" s="9" t="s">
        <v>478</v>
      </c>
      <c r="F378" s="9" t="s">
        <v>27</v>
      </c>
      <c r="G378" s="25" t="s">
        <v>617</v>
      </c>
      <c r="H378" s="28">
        <v>5</v>
      </c>
      <c r="I378" s="28">
        <v>18.2</v>
      </c>
    </row>
    <row r="379" spans="1:9" x14ac:dyDescent="0.25">
      <c r="A379" s="9" t="str">
        <f t="shared" si="10"/>
        <v>MT000650ATPSBrasil + Competitivo</v>
      </c>
      <c r="B379" s="9" t="str">
        <f t="shared" si="11"/>
        <v>MT000650ATPSBrasil + CompetitivoPG_Taxa de Alcance - Faturamento - % - Obter</v>
      </c>
      <c r="C379" t="s">
        <v>418</v>
      </c>
      <c r="D379" s="9" t="s">
        <v>205</v>
      </c>
      <c r="E379" s="9" t="s">
        <v>478</v>
      </c>
      <c r="F379" s="9" t="s">
        <v>28</v>
      </c>
      <c r="G379" s="25" t="s">
        <v>617</v>
      </c>
      <c r="H379" s="28">
        <v>79</v>
      </c>
      <c r="I379" s="28">
        <v>100</v>
      </c>
    </row>
    <row r="380" spans="1:9" x14ac:dyDescent="0.25">
      <c r="A380" s="9" t="str">
        <f t="shared" si="10"/>
        <v>MT000690ATPSEducação Empreendedora</v>
      </c>
      <c r="B380" s="9" t="str">
        <f t="shared" si="11"/>
        <v>MT000690ATPSEducação EmpreendedoraPG_Atendimento a estudantes em soluções de Educação Empreendedora - Número - Obter</v>
      </c>
      <c r="C380" t="s">
        <v>418</v>
      </c>
      <c r="D380" s="9" t="s">
        <v>206</v>
      </c>
      <c r="E380" s="9" t="s">
        <v>476</v>
      </c>
      <c r="F380" s="9" t="s">
        <v>32</v>
      </c>
      <c r="G380" s="25" t="s">
        <v>617</v>
      </c>
      <c r="H380" s="28">
        <v>8000</v>
      </c>
      <c r="I380" s="28">
        <v>12275</v>
      </c>
    </row>
    <row r="381" spans="1:9" x14ac:dyDescent="0.25">
      <c r="A381" s="9" t="str">
        <f t="shared" si="10"/>
        <v>MT000690ATPSEducação Empreendedora</v>
      </c>
      <c r="B381" s="9" t="str">
        <f t="shared" si="11"/>
        <v>MT000690ATPSEducação EmpreendedoraPG_Escolas com projeto Escola Empreendedora implementado - Número - Obter</v>
      </c>
      <c r="C381" t="s">
        <v>418</v>
      </c>
      <c r="D381" s="9" t="s">
        <v>206</v>
      </c>
      <c r="E381" s="9" t="s">
        <v>476</v>
      </c>
      <c r="F381" s="9" t="s">
        <v>33</v>
      </c>
      <c r="G381" s="25" t="s">
        <v>617</v>
      </c>
      <c r="H381" s="28">
        <v>5</v>
      </c>
      <c r="I381" s="28">
        <v>5</v>
      </c>
    </row>
    <row r="382" spans="1:9" x14ac:dyDescent="0.25">
      <c r="A382" s="9" t="str">
        <f t="shared" si="10"/>
        <v>MT000690ATPSEducação Empreendedora</v>
      </c>
      <c r="B382" s="9" t="str">
        <f t="shared" si="11"/>
        <v>MT000690ATPSEducação EmpreendedoraPG_Professores atendidos em soluções de Educação Empreendedora - professores - Obter</v>
      </c>
      <c r="C382" t="s">
        <v>418</v>
      </c>
      <c r="D382" s="9" t="s">
        <v>206</v>
      </c>
      <c r="E382" s="9" t="s">
        <v>476</v>
      </c>
      <c r="F382" s="9" t="s">
        <v>34</v>
      </c>
      <c r="G382" s="25" t="s">
        <v>617</v>
      </c>
      <c r="H382" s="28">
        <v>4000</v>
      </c>
      <c r="I382" s="28">
        <v>4434</v>
      </c>
    </row>
    <row r="383" spans="1:9" x14ac:dyDescent="0.25">
      <c r="A383" s="9" t="str">
        <f t="shared" si="10"/>
        <v>MT000690ATPSEducação Empreendedora</v>
      </c>
      <c r="B383" s="9" t="str">
        <f t="shared" si="11"/>
        <v>MT000690ATPSEducação EmpreendedoraPG_Recomendação (NPS) - Professores - pontos - Obter</v>
      </c>
      <c r="C383" t="s">
        <v>418</v>
      </c>
      <c r="D383" s="9" t="s">
        <v>206</v>
      </c>
      <c r="E383" s="9" t="s">
        <v>476</v>
      </c>
      <c r="F383" s="9" t="s">
        <v>35</v>
      </c>
      <c r="G383" s="25" t="s">
        <v>617</v>
      </c>
      <c r="H383" s="28">
        <v>80</v>
      </c>
      <c r="I383" s="28">
        <v>81</v>
      </c>
    </row>
    <row r="384" spans="1:9" x14ac:dyDescent="0.25">
      <c r="A384" s="9" t="str">
        <f t="shared" si="10"/>
        <v>MT000692ATPSPROGRAMA NACIONAL - Transformação Organizacional</v>
      </c>
      <c r="B384" s="9" t="str">
        <f t="shared" si="11"/>
        <v>MT000692ATPSPROGRAMA NACIONAL - Transformação OrganizacionalResultado-chave - % - Obter</v>
      </c>
      <c r="C384" t="s">
        <v>418</v>
      </c>
      <c r="D384" s="9" t="s">
        <v>207</v>
      </c>
      <c r="E384" s="9" t="s">
        <v>73</v>
      </c>
      <c r="F384" s="9" t="s">
        <v>208</v>
      </c>
      <c r="G384" s="25" t="s">
        <v>617</v>
      </c>
      <c r="H384" s="28">
        <v>310</v>
      </c>
      <c r="I384" s="28">
        <v>0</v>
      </c>
    </row>
    <row r="385" spans="1:9" x14ac:dyDescent="0.25">
      <c r="A385" s="9" t="str">
        <f t="shared" si="10"/>
        <v>MT000693ATPSPortfólio em Rede</v>
      </c>
      <c r="B385" s="9" t="str">
        <f t="shared" si="11"/>
        <v>MT000693ATPSPortfólio em RedePG_Aplicabilidade - Pontos (0 a 10) - Obter</v>
      </c>
      <c r="C385" t="s">
        <v>418</v>
      </c>
      <c r="D385" s="9" t="s">
        <v>209</v>
      </c>
      <c r="E385" s="9" t="s">
        <v>474</v>
      </c>
      <c r="F385" s="9" t="s">
        <v>57</v>
      </c>
      <c r="G385" s="25" t="s">
        <v>617</v>
      </c>
      <c r="H385" s="28">
        <v>8</v>
      </c>
      <c r="I385" s="28">
        <v>7.5</v>
      </c>
    </row>
    <row r="386" spans="1:9" x14ac:dyDescent="0.25">
      <c r="A386" s="9" t="str">
        <f t="shared" si="10"/>
        <v>MT000693ATPSPortfólio em Rede</v>
      </c>
      <c r="B386" s="9" t="str">
        <f t="shared" si="11"/>
        <v>MT000693ATPSPortfólio em RedePG_Efetividade - Pontos (0 a 10) - Obter</v>
      </c>
      <c r="C386" t="s">
        <v>418</v>
      </c>
      <c r="D386" s="9" t="s">
        <v>209</v>
      </c>
      <c r="E386" s="9" t="s">
        <v>474</v>
      </c>
      <c r="F386" s="9" t="s">
        <v>58</v>
      </c>
      <c r="G386" s="25" t="s">
        <v>617</v>
      </c>
      <c r="H386" s="28">
        <v>8</v>
      </c>
      <c r="I386" s="28">
        <v>7.8</v>
      </c>
    </row>
    <row r="387" spans="1:9" x14ac:dyDescent="0.25">
      <c r="A387" s="9" t="str">
        <f t="shared" si="10"/>
        <v>MT000693ATPSPortfólio em Rede</v>
      </c>
      <c r="B387" s="9" t="str">
        <f t="shared" si="11"/>
        <v>MT000693ATPSPortfólio em RedePG_NPS (Net Promoter Score) de Produto ou Serviço - pontos - Obter</v>
      </c>
      <c r="C387" t="s">
        <v>418</v>
      </c>
      <c r="D387" s="9" t="s">
        <v>209</v>
      </c>
      <c r="E387" s="9" t="s">
        <v>474</v>
      </c>
      <c r="F387" s="9" t="s">
        <v>59</v>
      </c>
      <c r="G387" s="25" t="s">
        <v>617</v>
      </c>
      <c r="H387" s="28">
        <v>80</v>
      </c>
      <c r="I387" s="28">
        <v>0</v>
      </c>
    </row>
    <row r="388" spans="1:9" x14ac:dyDescent="0.25">
      <c r="A388" s="9" t="str">
        <f t="shared" si="10"/>
        <v>MT000694ATPSInteligência de Dados</v>
      </c>
      <c r="B388" s="9" t="str">
        <f t="shared" si="11"/>
        <v>MT000694ATPSInteligência de DadosPG_Índice Gartner de Data &amp; Analytics - Pontos (1 a 5) - Aumentar</v>
      </c>
      <c r="C388" t="s">
        <v>418</v>
      </c>
      <c r="D388" s="9" t="s">
        <v>210</v>
      </c>
      <c r="E388" s="9" t="s">
        <v>479</v>
      </c>
      <c r="F388" s="9" t="s">
        <v>26</v>
      </c>
      <c r="G388" s="25" t="s">
        <v>617</v>
      </c>
      <c r="H388" s="28">
        <v>3</v>
      </c>
      <c r="I388" s="28">
        <v>3</v>
      </c>
    </row>
    <row r="389" spans="1:9" x14ac:dyDescent="0.25">
      <c r="A389" s="9" t="str">
        <f t="shared" si="10"/>
        <v>MT000695ATPSPROGRAMA NACIONAL - Sebrae + Receitas</v>
      </c>
      <c r="B389" s="9" t="str">
        <f t="shared" si="11"/>
        <v>MT000695ATPSPROGRAMA NACIONAL - Sebrae + ReceitasPG_Geração de Receita Própria - % - Obter</v>
      </c>
      <c r="C389" t="s">
        <v>418</v>
      </c>
      <c r="D389" s="9" t="s">
        <v>211</v>
      </c>
      <c r="E389" s="9" t="s">
        <v>41</v>
      </c>
      <c r="F389" s="9" t="s">
        <v>29</v>
      </c>
      <c r="G389" s="25" t="s">
        <v>617</v>
      </c>
      <c r="H389" s="28">
        <v>14.3</v>
      </c>
      <c r="I389" s="28">
        <v>14.24</v>
      </c>
    </row>
    <row r="390" spans="1:9" x14ac:dyDescent="0.25">
      <c r="A390" s="9" t="str">
        <f t="shared" si="10"/>
        <v>MT000696ATPSCONTRATO INTERNO - Centro de Referência em Sustentabilidade (CSS) - MT</v>
      </c>
      <c r="B390" s="9" t="str">
        <f t="shared" si="11"/>
        <v>MT000696ATPSCONTRATO INTERNO - Centro de Referência em Sustentabilidade (CSS) - MTODS impactados - Número - Obter</v>
      </c>
      <c r="C390" t="s">
        <v>418</v>
      </c>
      <c r="D390" s="9" t="s">
        <v>212</v>
      </c>
      <c r="E390" s="9" t="s">
        <v>213</v>
      </c>
      <c r="F390" s="9" t="s">
        <v>214</v>
      </c>
      <c r="G390" s="25" t="s">
        <v>617</v>
      </c>
      <c r="H390" s="28">
        <v>5</v>
      </c>
      <c r="I390" s="28">
        <v>0</v>
      </c>
    </row>
    <row r="391" spans="1:9" x14ac:dyDescent="0.25">
      <c r="A391" s="9" t="str">
        <f t="shared" si="10"/>
        <v>MT000696ATPSCONTRATO INTERNO - Centro de Referência em Sustentabilidade (CSS) - MT</v>
      </c>
      <c r="B391" s="9" t="str">
        <f t="shared" si="11"/>
        <v>MT000696ATPSCONTRATO INTERNO - Centro de Referência em Sustentabilidade (CSS) - MTProdução de conteúdo - conteúdo - Obter</v>
      </c>
      <c r="C391" t="s">
        <v>418</v>
      </c>
      <c r="D391" s="9" t="s">
        <v>212</v>
      </c>
      <c r="E391" s="9" t="s">
        <v>213</v>
      </c>
      <c r="F391" s="9" t="s">
        <v>215</v>
      </c>
      <c r="G391" s="25" t="s">
        <v>617</v>
      </c>
      <c r="H391" s="28">
        <v>13</v>
      </c>
      <c r="I391" s="28">
        <v>0</v>
      </c>
    </row>
    <row r="392" spans="1:9" x14ac:dyDescent="0.25">
      <c r="A392" s="9" t="str">
        <f t="shared" si="10"/>
        <v>MT000696ATPSCONTRATO INTERNO - Centro de Referência em Sustentabilidade (CSS) - MT</v>
      </c>
      <c r="B392" s="9" t="str">
        <f t="shared" si="11"/>
        <v>MT000696ATPSCONTRATO INTERNO - Centro de Referência em Sustentabilidade (CSS) - MTResultado-chave - entregas - Obter</v>
      </c>
      <c r="C392" t="s">
        <v>418</v>
      </c>
      <c r="D392" s="9" t="s">
        <v>212</v>
      </c>
      <c r="E392" s="9" t="s">
        <v>213</v>
      </c>
      <c r="F392" s="9" t="s">
        <v>216</v>
      </c>
      <c r="G392" s="25" t="s">
        <v>617</v>
      </c>
      <c r="H392" s="28">
        <v>3</v>
      </c>
      <c r="I392" s="28">
        <v>0</v>
      </c>
    </row>
    <row r="393" spans="1:9" x14ac:dyDescent="0.25">
      <c r="A393" s="9" t="str">
        <f t="shared" si="10"/>
        <v>PA001347ATPSAmbiente de Negócios</v>
      </c>
      <c r="B393" s="9" t="str">
        <f t="shared" si="11"/>
        <v>PA001347ATPSAmbiente de NegóciosPG_Município com presença continuada de técnico residente do Sebrae na microrregião. - Número - Obter</v>
      </c>
      <c r="C393" t="s">
        <v>419</v>
      </c>
      <c r="D393" s="9" t="s">
        <v>217</v>
      </c>
      <c r="E393" s="9" t="s">
        <v>473</v>
      </c>
      <c r="F393" s="9" t="s">
        <v>14</v>
      </c>
      <c r="G393" s="25" t="s">
        <v>632</v>
      </c>
      <c r="H393" s="28">
        <v>7</v>
      </c>
      <c r="I393" s="28">
        <v>9</v>
      </c>
    </row>
    <row r="394" spans="1:9" x14ac:dyDescent="0.25">
      <c r="A394" s="9" t="str">
        <f t="shared" si="10"/>
        <v>PA001347ATPSAmbiente de Negócios</v>
      </c>
      <c r="B394" s="9" t="str">
        <f t="shared" si="11"/>
        <v>PA001347ATPSAmbiente de NegóciosPG_Municípios com conjunto de políticas públicas para melhoria do ambiente de negócios implementado - Número - Obter</v>
      </c>
      <c r="C394" t="s">
        <v>419</v>
      </c>
      <c r="D394" s="9" t="s">
        <v>217</v>
      </c>
      <c r="E394" s="9" t="s">
        <v>473</v>
      </c>
      <c r="F394" s="9" t="s">
        <v>15</v>
      </c>
      <c r="G394" s="25" t="s">
        <v>632</v>
      </c>
      <c r="H394" s="28">
        <v>7</v>
      </c>
      <c r="I394" s="28">
        <v>9</v>
      </c>
    </row>
    <row r="395" spans="1:9" x14ac:dyDescent="0.25">
      <c r="A395" s="9" t="str">
        <f t="shared" si="10"/>
        <v>PA001347ATPSAmbiente de Negócios</v>
      </c>
      <c r="B395" s="9" t="str">
        <f t="shared" si="11"/>
        <v>PA001347ATPSAmbiente de NegóciosPG_Municípios com projetos de mobilização e articulação de lideranças implementados - Número - Obter</v>
      </c>
      <c r="C395" t="s">
        <v>419</v>
      </c>
      <c r="D395" s="9" t="s">
        <v>217</v>
      </c>
      <c r="E395" s="9" t="s">
        <v>473</v>
      </c>
      <c r="F395" s="9" t="s">
        <v>16</v>
      </c>
      <c r="G395" s="25" t="s">
        <v>632</v>
      </c>
      <c r="H395" s="28">
        <v>7</v>
      </c>
      <c r="I395" s="28">
        <v>9</v>
      </c>
    </row>
    <row r="396" spans="1:9" x14ac:dyDescent="0.25">
      <c r="A396" s="9" t="str">
        <f t="shared" si="10"/>
        <v>PA001347ATPSAmbiente de Negócios</v>
      </c>
      <c r="B396" s="9" t="str">
        <f t="shared" si="11"/>
        <v>PA001347ATPSAmbiente de NegóciosPG_Tempo de abertura de empresas - horas - Obter</v>
      </c>
      <c r="C396" t="s">
        <v>419</v>
      </c>
      <c r="D396" s="9" t="s">
        <v>217</v>
      </c>
      <c r="E396" s="9" t="s">
        <v>473</v>
      </c>
      <c r="F396" s="9" t="s">
        <v>17</v>
      </c>
      <c r="G396" s="25" t="s">
        <v>632</v>
      </c>
      <c r="H396" s="28">
        <v>36</v>
      </c>
      <c r="I396" s="28">
        <v>38.79</v>
      </c>
    </row>
    <row r="397" spans="1:9" x14ac:dyDescent="0.25">
      <c r="A397" s="9" t="str">
        <f t="shared" ref="A397:A460" si="12">CONCATENATE(D397,E397)</f>
        <v>PA001355ATPSPROGRAMA NACIONAL - Transformação Organizacional</v>
      </c>
      <c r="B397" s="9" t="str">
        <f t="shared" ref="B397:B460" si="13">CONCATENATE(D397,E397,F397)</f>
        <v>PA001355ATPSPROGRAMA NACIONAL - Transformação OrganizacionalPG_Equipamentos de TI com vida útil exaurida - % - Obter</v>
      </c>
      <c r="C397" t="s">
        <v>419</v>
      </c>
      <c r="D397" s="9" t="s">
        <v>218</v>
      </c>
      <c r="E397" s="9" t="s">
        <v>73</v>
      </c>
      <c r="F397" s="9" t="s">
        <v>74</v>
      </c>
      <c r="G397" s="25" t="s">
        <v>633</v>
      </c>
      <c r="H397" s="28">
        <v>57</v>
      </c>
      <c r="I397" s="28">
        <v>35</v>
      </c>
    </row>
    <row r="398" spans="1:9" x14ac:dyDescent="0.25">
      <c r="A398" s="9" t="str">
        <f t="shared" si="12"/>
        <v>PA001355ATPSPROGRAMA NACIONAL - Transformação Organizacional</v>
      </c>
      <c r="B398" s="9" t="str">
        <f t="shared" si="13"/>
        <v>PA001355ATPSPROGRAMA NACIONAL - Transformação OrganizacionalPG_Incidentes de segurança tratados - % - Obter</v>
      </c>
      <c r="C398" t="s">
        <v>419</v>
      </c>
      <c r="D398" s="9" t="s">
        <v>218</v>
      </c>
      <c r="E398" s="9" t="s">
        <v>73</v>
      </c>
      <c r="F398" s="9" t="s">
        <v>75</v>
      </c>
      <c r="G398" s="25" t="s">
        <v>633</v>
      </c>
      <c r="H398" s="28">
        <v>90</v>
      </c>
      <c r="I398" s="28">
        <v>100</v>
      </c>
    </row>
    <row r="399" spans="1:9" x14ac:dyDescent="0.25">
      <c r="A399" s="9" t="str">
        <f t="shared" si="12"/>
        <v>PA001356ATPSGestão Estratégica de Pessoas</v>
      </c>
      <c r="B399" s="9" t="str">
        <f t="shared" si="13"/>
        <v>PA001356ATPSGestão Estratégica de PessoasPG_Diagnóstico de Maturidade dos processos de gestão de pessoas - pontos - Obter</v>
      </c>
      <c r="C399" t="s">
        <v>419</v>
      </c>
      <c r="D399" s="9" t="s">
        <v>219</v>
      </c>
      <c r="E399" s="9" t="s">
        <v>470</v>
      </c>
      <c r="F399" s="9" t="s">
        <v>67</v>
      </c>
      <c r="G399" s="25" t="s">
        <v>634</v>
      </c>
      <c r="H399" s="28">
        <v>3</v>
      </c>
      <c r="I399" s="28">
        <v>3.66</v>
      </c>
    </row>
    <row r="400" spans="1:9" x14ac:dyDescent="0.25">
      <c r="A400" s="9" t="str">
        <f t="shared" si="12"/>
        <v>PA001356ATPSGestão Estratégica de Pessoas</v>
      </c>
      <c r="B400" s="9" t="str">
        <f t="shared" si="13"/>
        <v>PA001356ATPSGestão Estratégica de PessoasPG_Grau de implementação do SGP 9.0 no Sistema Sebrae - % - Obter</v>
      </c>
      <c r="C400" t="s">
        <v>419</v>
      </c>
      <c r="D400" s="9" t="s">
        <v>219</v>
      </c>
      <c r="E400" s="9" t="s">
        <v>470</v>
      </c>
      <c r="F400" s="9" t="s">
        <v>68</v>
      </c>
      <c r="G400" s="25" t="s">
        <v>634</v>
      </c>
      <c r="H400" s="28">
        <v>11.1</v>
      </c>
      <c r="I400" s="28">
        <v>100</v>
      </c>
    </row>
    <row r="401" spans="1:9" x14ac:dyDescent="0.25">
      <c r="A401" s="9" t="str">
        <f t="shared" si="12"/>
        <v>PA001360ATPSGestão da Marca Sebrae</v>
      </c>
      <c r="B401" s="9" t="str">
        <f t="shared" si="13"/>
        <v>PA001360ATPSGestão da Marca SebraePG_Imagem junto à Sociedade - Pontos (0 a 10) - Obter</v>
      </c>
      <c r="C401" t="s">
        <v>419</v>
      </c>
      <c r="D401" s="9" t="s">
        <v>220</v>
      </c>
      <c r="E401" s="9" t="s">
        <v>475</v>
      </c>
      <c r="F401" s="9" t="s">
        <v>30</v>
      </c>
      <c r="G401" s="25" t="s">
        <v>635</v>
      </c>
      <c r="H401" s="28">
        <v>8.5</v>
      </c>
      <c r="I401" s="28">
        <v>8.6</v>
      </c>
    </row>
    <row r="402" spans="1:9" x14ac:dyDescent="0.25">
      <c r="A402" s="9" t="str">
        <f t="shared" si="12"/>
        <v>PA001360ATPSGestão da Marca Sebrae</v>
      </c>
      <c r="B402" s="9" t="str">
        <f t="shared" si="13"/>
        <v>PA001360ATPSGestão da Marca SebraePG_Imagem junto aos Pequenos Negócios - Pontos (0 a 10) - Obter</v>
      </c>
      <c r="C402" t="s">
        <v>419</v>
      </c>
      <c r="D402" s="9" t="s">
        <v>220</v>
      </c>
      <c r="E402" s="9" t="s">
        <v>475</v>
      </c>
      <c r="F402" s="9" t="s">
        <v>31</v>
      </c>
      <c r="G402" s="25" t="s">
        <v>635</v>
      </c>
      <c r="H402" s="28">
        <v>8.9</v>
      </c>
      <c r="I402" s="28">
        <v>8.6999999999999993</v>
      </c>
    </row>
    <row r="403" spans="1:9" x14ac:dyDescent="0.25">
      <c r="A403" s="9" t="str">
        <f t="shared" si="12"/>
        <v>PA001361ATPSBrasil + Competitivo</v>
      </c>
      <c r="B403" s="9" t="str">
        <f t="shared" si="13"/>
        <v>PA001361ATPSBrasil + CompetitivoPG_Produtividade do Trabalho - % - Aumentar</v>
      </c>
      <c r="C403" t="s">
        <v>419</v>
      </c>
      <c r="D403" s="9" t="s">
        <v>221</v>
      </c>
      <c r="E403" s="9" t="s">
        <v>478</v>
      </c>
      <c r="F403" s="9" t="s">
        <v>27</v>
      </c>
      <c r="G403" s="25" t="s">
        <v>636</v>
      </c>
      <c r="H403" s="28">
        <v>30</v>
      </c>
      <c r="I403" s="28">
        <v>24.3</v>
      </c>
    </row>
    <row r="404" spans="1:9" x14ac:dyDescent="0.25">
      <c r="A404" s="9" t="str">
        <f t="shared" si="12"/>
        <v>PA001361ATPSBrasil + Competitivo</v>
      </c>
      <c r="B404" s="9" t="str">
        <f t="shared" si="13"/>
        <v>PA001361ATPSBrasil + CompetitivoPG_Taxa de Alcance - Custos - % - Obter</v>
      </c>
      <c r="C404" t="s">
        <v>419</v>
      </c>
      <c r="D404" s="9" t="s">
        <v>221</v>
      </c>
      <c r="E404" s="9" t="s">
        <v>478</v>
      </c>
      <c r="F404" s="9" t="s">
        <v>222</v>
      </c>
      <c r="G404" s="25" t="s">
        <v>636</v>
      </c>
      <c r="H404" s="28">
        <v>78</v>
      </c>
      <c r="I404" s="28">
        <v>0</v>
      </c>
    </row>
    <row r="405" spans="1:9" x14ac:dyDescent="0.25">
      <c r="A405" s="9" t="str">
        <f t="shared" si="12"/>
        <v>PA001361ATPSBrasil + Competitivo</v>
      </c>
      <c r="B405" s="9" t="str">
        <f t="shared" si="13"/>
        <v>PA001361ATPSBrasil + CompetitivoPG_Taxa de Alcance - Faturamento - % - Obter</v>
      </c>
      <c r="C405" t="s">
        <v>419</v>
      </c>
      <c r="D405" s="9" t="s">
        <v>221</v>
      </c>
      <c r="E405" s="9" t="s">
        <v>478</v>
      </c>
      <c r="F405" s="9" t="s">
        <v>28</v>
      </c>
      <c r="G405" s="25" t="s">
        <v>636</v>
      </c>
      <c r="H405" s="28">
        <v>79</v>
      </c>
      <c r="I405" s="28">
        <v>100</v>
      </c>
    </row>
    <row r="406" spans="1:9" x14ac:dyDescent="0.25">
      <c r="A406" s="9" t="str">
        <f t="shared" si="12"/>
        <v>PA001379ATPSEducação Empreendedora</v>
      </c>
      <c r="B406" s="9" t="str">
        <f t="shared" si="13"/>
        <v>PA001379ATPSEducação EmpreendedoraPG_Atendimento a estudantes em soluções de Educação Empreendedora - Número - Obter</v>
      </c>
      <c r="C406" t="s">
        <v>419</v>
      </c>
      <c r="D406" s="9" t="s">
        <v>223</v>
      </c>
      <c r="E406" s="9" t="s">
        <v>476</v>
      </c>
      <c r="F406" s="9" t="s">
        <v>32</v>
      </c>
      <c r="G406" s="25" t="s">
        <v>637</v>
      </c>
      <c r="H406" s="28">
        <v>4100</v>
      </c>
      <c r="I406" s="28">
        <v>11886</v>
      </c>
    </row>
    <row r="407" spans="1:9" x14ac:dyDescent="0.25">
      <c r="A407" s="9" t="str">
        <f t="shared" si="12"/>
        <v>PA001379ATPSEducação Empreendedora</v>
      </c>
      <c r="B407" s="9" t="str">
        <f t="shared" si="13"/>
        <v>PA001379ATPSEducação EmpreendedoraPG_Escolas com projeto Escola Empreendedora implementado - Número - Obter</v>
      </c>
      <c r="C407" t="s">
        <v>419</v>
      </c>
      <c r="D407" s="9" t="s">
        <v>223</v>
      </c>
      <c r="E407" s="9" t="s">
        <v>476</v>
      </c>
      <c r="F407" s="9" t="s">
        <v>33</v>
      </c>
      <c r="G407" s="25" t="s">
        <v>637</v>
      </c>
      <c r="H407" s="28">
        <v>5</v>
      </c>
      <c r="I407" s="28">
        <v>5</v>
      </c>
    </row>
    <row r="408" spans="1:9" x14ac:dyDescent="0.25">
      <c r="A408" s="9" t="str">
        <f t="shared" si="12"/>
        <v>PA001379ATPSEducação Empreendedora</v>
      </c>
      <c r="B408" s="9" t="str">
        <f t="shared" si="13"/>
        <v>PA001379ATPSEducação EmpreendedoraPG_Professores atendidos em soluções de Educação Empreendedora - professores - Obter</v>
      </c>
      <c r="C408" t="s">
        <v>419</v>
      </c>
      <c r="D408" s="9" t="s">
        <v>223</v>
      </c>
      <c r="E408" s="9" t="s">
        <v>476</v>
      </c>
      <c r="F408" s="9" t="s">
        <v>34</v>
      </c>
      <c r="G408" s="25" t="s">
        <v>637</v>
      </c>
      <c r="H408" s="28">
        <v>2000</v>
      </c>
      <c r="I408" s="28">
        <v>3123</v>
      </c>
    </row>
    <row r="409" spans="1:9" x14ac:dyDescent="0.25">
      <c r="A409" s="9" t="str">
        <f t="shared" si="12"/>
        <v>PA001379ATPSEducação Empreendedora</v>
      </c>
      <c r="B409" s="9" t="str">
        <f t="shared" si="13"/>
        <v>PA001379ATPSEducação EmpreendedoraPG_Recomendação (NPS) - Professores - pontos - Obter</v>
      </c>
      <c r="C409" t="s">
        <v>419</v>
      </c>
      <c r="D409" s="9" t="s">
        <v>223</v>
      </c>
      <c r="E409" s="9" t="s">
        <v>476</v>
      </c>
      <c r="F409" s="9" t="s">
        <v>35</v>
      </c>
      <c r="G409" s="25" t="s">
        <v>637</v>
      </c>
      <c r="H409" s="28">
        <v>80</v>
      </c>
      <c r="I409" s="28">
        <v>85</v>
      </c>
    </row>
    <row r="410" spans="1:9" x14ac:dyDescent="0.25">
      <c r="A410" s="9" t="str">
        <f t="shared" si="12"/>
        <v>PA001381ATPSPortfólio em Rede</v>
      </c>
      <c r="B410" s="9" t="str">
        <f t="shared" si="13"/>
        <v>PA001381ATPSPortfólio em RedePG_Aplicabilidade - Pontos (0 a 10) - Obter</v>
      </c>
      <c r="C410" t="s">
        <v>419</v>
      </c>
      <c r="D410" s="9" t="s">
        <v>224</v>
      </c>
      <c r="E410" s="9" t="s">
        <v>474</v>
      </c>
      <c r="F410" s="9" t="s">
        <v>57</v>
      </c>
      <c r="G410" s="25" t="s">
        <v>638</v>
      </c>
      <c r="H410" s="28">
        <v>7</v>
      </c>
      <c r="I410" s="28">
        <v>7.5</v>
      </c>
    </row>
    <row r="411" spans="1:9" x14ac:dyDescent="0.25">
      <c r="A411" s="9" t="str">
        <f t="shared" si="12"/>
        <v>PA001381ATPSPortfólio em Rede</v>
      </c>
      <c r="B411" s="9" t="str">
        <f t="shared" si="13"/>
        <v>PA001381ATPSPortfólio em RedePG_Efetividade - Pontos (0 a 10) - Obter</v>
      </c>
      <c r="C411" t="s">
        <v>419</v>
      </c>
      <c r="D411" s="9" t="s">
        <v>224</v>
      </c>
      <c r="E411" s="9" t="s">
        <v>474</v>
      </c>
      <c r="F411" s="9" t="s">
        <v>58</v>
      </c>
      <c r="G411" s="25" t="s">
        <v>638</v>
      </c>
      <c r="H411" s="28">
        <v>8</v>
      </c>
      <c r="I411" s="28">
        <v>7.9</v>
      </c>
    </row>
    <row r="412" spans="1:9" x14ac:dyDescent="0.25">
      <c r="A412" s="9" t="str">
        <f t="shared" si="12"/>
        <v>PA001381ATPSPortfólio em Rede</v>
      </c>
      <c r="B412" s="9" t="str">
        <f t="shared" si="13"/>
        <v>PA001381ATPSPortfólio em RedePG_NPS (Net Promoter Score) de Produto ou Serviço - pontos - Obter</v>
      </c>
      <c r="C412" t="s">
        <v>419</v>
      </c>
      <c r="D412" s="9" t="s">
        <v>224</v>
      </c>
      <c r="E412" s="9" t="s">
        <v>474</v>
      </c>
      <c r="F412" s="9" t="s">
        <v>59</v>
      </c>
      <c r="G412" s="25" t="s">
        <v>638</v>
      </c>
      <c r="H412" s="28">
        <v>75</v>
      </c>
      <c r="I412" s="28">
        <v>84.1</v>
      </c>
    </row>
    <row r="413" spans="1:9" x14ac:dyDescent="0.25">
      <c r="A413" s="9" t="str">
        <f t="shared" si="12"/>
        <v>PA001382ATPSBrasil + Inovador</v>
      </c>
      <c r="B413" s="9" t="str">
        <f t="shared" si="13"/>
        <v>PA001382ATPSBrasil + InovadorPG_Inovação e Modernização - % - Obter</v>
      </c>
      <c r="C413" t="s">
        <v>419</v>
      </c>
      <c r="D413" s="9" t="s">
        <v>225</v>
      </c>
      <c r="E413" s="9" t="s">
        <v>472</v>
      </c>
      <c r="F413" s="9" t="s">
        <v>23</v>
      </c>
      <c r="G413" s="25" t="s">
        <v>639</v>
      </c>
      <c r="H413" s="28">
        <v>70</v>
      </c>
      <c r="I413" s="28">
        <v>0</v>
      </c>
    </row>
    <row r="414" spans="1:9" x14ac:dyDescent="0.25">
      <c r="A414" s="9" t="str">
        <f t="shared" si="12"/>
        <v>PA001382ATPSBrasil + Inovador</v>
      </c>
      <c r="B414" s="9" t="str">
        <f t="shared" si="13"/>
        <v>PA001382ATPSBrasil + InovadorPG_Municípios com ecossistemas de inovação mapeados - Número - Obter</v>
      </c>
      <c r="C414" t="s">
        <v>419</v>
      </c>
      <c r="D414" s="9" t="s">
        <v>225</v>
      </c>
      <c r="E414" s="9" t="s">
        <v>472</v>
      </c>
      <c r="F414" s="9" t="s">
        <v>24</v>
      </c>
      <c r="G414" s="25" t="s">
        <v>639</v>
      </c>
      <c r="H414" s="28">
        <v>0</v>
      </c>
      <c r="I414" s="28">
        <v>0</v>
      </c>
    </row>
    <row r="415" spans="1:9" x14ac:dyDescent="0.25">
      <c r="A415" s="9" t="str">
        <f t="shared" si="12"/>
        <v>PA001382ATPSBrasil + Inovador</v>
      </c>
      <c r="B415" s="9" t="str">
        <f t="shared" si="13"/>
        <v>PA001382ATPSBrasil + InovadorPG_Pequenos Negócios atendidos com solução de Inovação - Número - Obter</v>
      </c>
      <c r="C415" t="s">
        <v>419</v>
      </c>
      <c r="D415" s="9" t="s">
        <v>225</v>
      </c>
      <c r="E415" s="9" t="s">
        <v>472</v>
      </c>
      <c r="F415" s="9" t="s">
        <v>25</v>
      </c>
      <c r="G415" s="25" t="s">
        <v>639</v>
      </c>
      <c r="H415" s="28">
        <v>12883</v>
      </c>
      <c r="I415" s="28">
        <v>46397</v>
      </c>
    </row>
    <row r="416" spans="1:9" x14ac:dyDescent="0.25">
      <c r="A416" s="9" t="str">
        <f t="shared" si="12"/>
        <v>PA001383ATPSCliente em Foco</v>
      </c>
      <c r="B416" s="9" t="str">
        <f t="shared" si="13"/>
        <v>PA001383ATPSCliente em FocoPG_Atendimento por cliente - Número - Obter</v>
      </c>
      <c r="C416" t="s">
        <v>419</v>
      </c>
      <c r="D416" s="9" t="s">
        <v>226</v>
      </c>
      <c r="E416" s="9" t="s">
        <v>471</v>
      </c>
      <c r="F416" s="9" t="s">
        <v>18</v>
      </c>
      <c r="G416" s="25" t="s">
        <v>640</v>
      </c>
      <c r="H416" s="28">
        <v>2</v>
      </c>
      <c r="I416" s="28">
        <v>2.27</v>
      </c>
    </row>
    <row r="417" spans="1:9" x14ac:dyDescent="0.25">
      <c r="A417" s="9" t="str">
        <f t="shared" si="12"/>
        <v>PA001383ATPSCliente em Foco</v>
      </c>
      <c r="B417" s="9" t="str">
        <f t="shared" si="13"/>
        <v>PA001383ATPSCliente em FocoPG_Clientes atendidos por serviços digitais - Número - Obter</v>
      </c>
      <c r="C417" t="s">
        <v>419</v>
      </c>
      <c r="D417" s="9" t="s">
        <v>226</v>
      </c>
      <c r="E417" s="9" t="s">
        <v>471</v>
      </c>
      <c r="F417" s="9" t="s">
        <v>19</v>
      </c>
      <c r="G417" s="25" t="s">
        <v>640</v>
      </c>
      <c r="H417" s="28">
        <v>70000</v>
      </c>
      <c r="I417" s="28">
        <v>92227</v>
      </c>
    </row>
    <row r="418" spans="1:9" x14ac:dyDescent="0.25">
      <c r="A418" s="9" t="str">
        <f t="shared" si="12"/>
        <v>PA001383ATPSCliente em Foco</v>
      </c>
      <c r="B418" s="9" t="str">
        <f t="shared" si="13"/>
        <v>PA001383ATPSCliente em FocoPG_Cobertura do Atendimento (microempresas e empresas de pequeno porte) - % - Obter</v>
      </c>
      <c r="C418" t="s">
        <v>419</v>
      </c>
      <c r="D418" s="9" t="s">
        <v>226</v>
      </c>
      <c r="E418" s="9" t="s">
        <v>471</v>
      </c>
      <c r="F418" s="9" t="s">
        <v>20</v>
      </c>
      <c r="G418" s="25" t="s">
        <v>640</v>
      </c>
      <c r="H418" s="28">
        <v>20</v>
      </c>
      <c r="I418" s="28">
        <v>21.96</v>
      </c>
    </row>
    <row r="419" spans="1:9" x14ac:dyDescent="0.25">
      <c r="A419" s="9" t="str">
        <f t="shared" si="12"/>
        <v>PA001383ATPSCliente em Foco</v>
      </c>
      <c r="B419" s="9" t="str">
        <f t="shared" si="13"/>
        <v>PA001383ATPSCliente em FocoPG_Pequenos Negócios Atendidos - Número - Obter</v>
      </c>
      <c r="C419" t="s">
        <v>419</v>
      </c>
      <c r="D419" s="9" t="s">
        <v>226</v>
      </c>
      <c r="E419" s="9" t="s">
        <v>471</v>
      </c>
      <c r="F419" s="9" t="s">
        <v>21</v>
      </c>
      <c r="G419" s="25" t="s">
        <v>640</v>
      </c>
      <c r="H419" s="28">
        <v>57166</v>
      </c>
      <c r="I419" s="28">
        <v>79533</v>
      </c>
    </row>
    <row r="420" spans="1:9" x14ac:dyDescent="0.25">
      <c r="A420" s="9" t="str">
        <f t="shared" si="12"/>
        <v>PA001383ATPSCliente em Foco</v>
      </c>
      <c r="B420" s="9" t="str">
        <f t="shared" si="13"/>
        <v>PA001383ATPSCliente em FocoPG_Recomendação (NPS) - pontos - Obter</v>
      </c>
      <c r="C420" t="s">
        <v>419</v>
      </c>
      <c r="D420" s="9" t="s">
        <v>226</v>
      </c>
      <c r="E420" s="9" t="s">
        <v>471</v>
      </c>
      <c r="F420" s="9" t="s">
        <v>22</v>
      </c>
      <c r="G420" s="25" t="s">
        <v>640</v>
      </c>
      <c r="H420" s="28">
        <v>80</v>
      </c>
      <c r="I420" s="28">
        <v>82.66</v>
      </c>
    </row>
    <row r="421" spans="1:9" x14ac:dyDescent="0.25">
      <c r="A421" s="9" t="str">
        <f t="shared" si="12"/>
        <v>PA001387ATPSInteligência de Dados</v>
      </c>
      <c r="B421" s="9" t="str">
        <f t="shared" si="13"/>
        <v>PA001387ATPSInteligência de DadosPG_Índice Gartner de Data &amp; Analytics - Pontos (1 a 5) - Aumentar</v>
      </c>
      <c r="C421" t="s">
        <v>419</v>
      </c>
      <c r="D421" s="9" t="s">
        <v>227</v>
      </c>
      <c r="E421" s="9" t="s">
        <v>479</v>
      </c>
      <c r="F421" s="9" t="s">
        <v>26</v>
      </c>
      <c r="G421" s="25" t="s">
        <v>641</v>
      </c>
      <c r="H421" s="28">
        <v>1.85</v>
      </c>
      <c r="I421" s="28">
        <v>1.44</v>
      </c>
    </row>
    <row r="422" spans="1:9" x14ac:dyDescent="0.25">
      <c r="A422" s="9" t="str">
        <f t="shared" si="12"/>
        <v>PB001019ATPSInteligência de Dados</v>
      </c>
      <c r="B422" s="9" t="str">
        <f t="shared" si="13"/>
        <v>PB001019ATPSInteligência de DadosPG_Índice Gartner de Data &amp; Analytics - Pontos (1 a 5) - Aumentar</v>
      </c>
      <c r="C422" t="s">
        <v>420</v>
      </c>
      <c r="D422" s="9" t="s">
        <v>228</v>
      </c>
      <c r="E422" t="s">
        <v>479</v>
      </c>
      <c r="F422" t="s">
        <v>26</v>
      </c>
      <c r="G422" s="25" t="s">
        <v>642</v>
      </c>
      <c r="H422" s="28">
        <v>3.32</v>
      </c>
      <c r="I422" s="28">
        <v>3.16</v>
      </c>
    </row>
    <row r="423" spans="1:9" x14ac:dyDescent="0.25">
      <c r="A423" s="9" t="str">
        <f t="shared" si="12"/>
        <v>PB001022ATPSCliente em Foco</v>
      </c>
      <c r="B423" s="9" t="str">
        <f t="shared" si="13"/>
        <v>PB001022ATPSCliente em FocoPG_Atendimento por cliente - Número - Obter</v>
      </c>
      <c r="C423" t="s">
        <v>420</v>
      </c>
      <c r="D423" s="9" t="s">
        <v>229</v>
      </c>
      <c r="E423" s="9" t="s">
        <v>471</v>
      </c>
      <c r="F423" s="9" t="s">
        <v>18</v>
      </c>
      <c r="G423" s="25" t="s">
        <v>643</v>
      </c>
      <c r="H423" s="28">
        <v>2.5</v>
      </c>
      <c r="I423" s="28">
        <v>2.2999999999999998</v>
      </c>
    </row>
    <row r="424" spans="1:9" x14ac:dyDescent="0.25">
      <c r="A424" s="9" t="str">
        <f t="shared" si="12"/>
        <v>PB001022ATPSCliente em Foco</v>
      </c>
      <c r="B424" s="9" t="str">
        <f t="shared" si="13"/>
        <v>PB001022ATPSCliente em FocoPG_Clientes atendidos por serviços digitais - Número - Obter</v>
      </c>
      <c r="C424" t="s">
        <v>420</v>
      </c>
      <c r="D424" s="9" t="s">
        <v>229</v>
      </c>
      <c r="E424" s="9" t="s">
        <v>471</v>
      </c>
      <c r="F424" s="9" t="s">
        <v>19</v>
      </c>
      <c r="G424" s="25" t="s">
        <v>643</v>
      </c>
      <c r="H424" s="28">
        <v>50000</v>
      </c>
      <c r="I424" s="28">
        <v>73928</v>
      </c>
    </row>
    <row r="425" spans="1:9" x14ac:dyDescent="0.25">
      <c r="A425" s="9" t="str">
        <f t="shared" si="12"/>
        <v>PB001022ATPSCliente em Foco</v>
      </c>
      <c r="B425" s="9" t="str">
        <f t="shared" si="13"/>
        <v>PB001022ATPSCliente em FocoPG_Cobertura do Atendimento (microempresas e empresas de pequeno porte) - % - Obter</v>
      </c>
      <c r="C425" t="s">
        <v>420</v>
      </c>
      <c r="D425" s="9" t="s">
        <v>229</v>
      </c>
      <c r="E425" s="9" t="s">
        <v>471</v>
      </c>
      <c r="F425" s="9" t="s">
        <v>20</v>
      </c>
      <c r="G425" s="25" t="s">
        <v>643</v>
      </c>
      <c r="H425" s="28">
        <v>23</v>
      </c>
      <c r="I425" s="28">
        <v>26</v>
      </c>
    </row>
    <row r="426" spans="1:9" x14ac:dyDescent="0.25">
      <c r="A426" s="9" t="str">
        <f t="shared" si="12"/>
        <v>PB001022ATPSCliente em Foco</v>
      </c>
      <c r="B426" s="9" t="str">
        <f t="shared" si="13"/>
        <v>PB001022ATPSCliente em FocoPG_Pequenos Negócios Atendidos - Número - Obter</v>
      </c>
      <c r="C426" t="s">
        <v>420</v>
      </c>
      <c r="D426" s="9" t="s">
        <v>229</v>
      </c>
      <c r="E426" s="9" t="s">
        <v>471</v>
      </c>
      <c r="F426" s="9" t="s">
        <v>21</v>
      </c>
      <c r="G426" s="25" t="s">
        <v>643</v>
      </c>
      <c r="H426" s="28">
        <v>38000</v>
      </c>
      <c r="I426" s="28">
        <v>52341</v>
      </c>
    </row>
    <row r="427" spans="1:9" x14ac:dyDescent="0.25">
      <c r="A427" s="9" t="str">
        <f t="shared" si="12"/>
        <v>PB001022ATPSCliente em Foco</v>
      </c>
      <c r="B427" s="9" t="str">
        <f t="shared" si="13"/>
        <v>PB001022ATPSCliente em FocoPG_Recomendação (NPS) - pontos - Obter</v>
      </c>
      <c r="C427" t="s">
        <v>420</v>
      </c>
      <c r="D427" s="9" t="s">
        <v>229</v>
      </c>
      <c r="E427" s="9" t="s">
        <v>471</v>
      </c>
      <c r="F427" s="9" t="s">
        <v>22</v>
      </c>
      <c r="G427" s="25" t="s">
        <v>643</v>
      </c>
      <c r="H427" s="28">
        <v>86.4</v>
      </c>
      <c r="I427" s="28">
        <v>84.95</v>
      </c>
    </row>
    <row r="428" spans="1:9" x14ac:dyDescent="0.25">
      <c r="A428" s="9" t="str">
        <f t="shared" si="12"/>
        <v>PB001025ATPSGestão Estratégica de Pessoas</v>
      </c>
      <c r="B428" s="9" t="str">
        <f t="shared" si="13"/>
        <v>PB001025ATPSGestão Estratégica de PessoasPG_Diagnóstico de Maturidade dos processos de gestão de pessoas - pontos - Obter</v>
      </c>
      <c r="C428" t="s">
        <v>420</v>
      </c>
      <c r="D428" s="9" t="s">
        <v>230</v>
      </c>
      <c r="E428" s="9" t="s">
        <v>470</v>
      </c>
      <c r="F428" s="9" t="s">
        <v>67</v>
      </c>
      <c r="G428" s="25" t="s">
        <v>733</v>
      </c>
      <c r="H428" s="28">
        <v>4</v>
      </c>
      <c r="I428" s="28">
        <v>3.85</v>
      </c>
    </row>
    <row r="429" spans="1:9" x14ac:dyDescent="0.25">
      <c r="A429" s="9" t="str">
        <f t="shared" si="12"/>
        <v>PB001025ATPSGestão Estratégica de Pessoas</v>
      </c>
      <c r="B429" s="9" t="str">
        <f t="shared" si="13"/>
        <v>PB001025ATPSGestão Estratégica de PessoasPG_Grau de implementação do SGP 9.0 no Sistema Sebrae - % - Obter</v>
      </c>
      <c r="C429" t="s">
        <v>420</v>
      </c>
      <c r="D429" s="9" t="s">
        <v>230</v>
      </c>
      <c r="E429" s="9" t="s">
        <v>470</v>
      </c>
      <c r="F429" s="9" t="s">
        <v>68</v>
      </c>
      <c r="G429" s="25" t="s">
        <v>733</v>
      </c>
      <c r="H429" s="28">
        <v>44.44</v>
      </c>
      <c r="I429" s="28">
        <v>11.1</v>
      </c>
    </row>
    <row r="430" spans="1:9" x14ac:dyDescent="0.25">
      <c r="A430" s="9" t="str">
        <f t="shared" si="12"/>
        <v>PB001027ATPSBrasil + Inovador</v>
      </c>
      <c r="B430" s="9" t="str">
        <f t="shared" si="13"/>
        <v>PB001027ATPSBrasil + InovadorPG_Inovação e Modernização - % - Obter</v>
      </c>
      <c r="C430" t="s">
        <v>420</v>
      </c>
      <c r="D430" s="9" t="s">
        <v>231</v>
      </c>
      <c r="E430" s="9" t="s">
        <v>472</v>
      </c>
      <c r="F430" s="9" t="s">
        <v>23</v>
      </c>
      <c r="G430" s="25" t="s">
        <v>644</v>
      </c>
      <c r="H430" s="28">
        <v>70</v>
      </c>
      <c r="I430" s="28">
        <v>0</v>
      </c>
    </row>
    <row r="431" spans="1:9" x14ac:dyDescent="0.25">
      <c r="A431" s="9" t="str">
        <f t="shared" si="12"/>
        <v>PB001027ATPSBrasil + Inovador</v>
      </c>
      <c r="B431" s="9" t="str">
        <f t="shared" si="13"/>
        <v>PB001027ATPSBrasil + InovadorPG_Municípios com ecossistemas de inovação mapeados - Número - Obter</v>
      </c>
      <c r="C431" t="s">
        <v>420</v>
      </c>
      <c r="D431" s="9" t="s">
        <v>231</v>
      </c>
      <c r="E431" s="9" t="s">
        <v>472</v>
      </c>
      <c r="F431" s="9" t="s">
        <v>24</v>
      </c>
      <c r="G431" s="25" t="s">
        <v>644</v>
      </c>
      <c r="H431" s="28">
        <v>1</v>
      </c>
      <c r="I431" s="28">
        <v>1</v>
      </c>
    </row>
    <row r="432" spans="1:9" x14ac:dyDescent="0.25">
      <c r="A432" s="9" t="str">
        <f t="shared" si="12"/>
        <v>PB001027ATPSBrasil + Inovador</v>
      </c>
      <c r="B432" s="9" t="str">
        <f t="shared" si="13"/>
        <v>PB001027ATPSBrasil + InovadorPG_Pequenos Negócios atendidos com solução de Inovação - Número - Obter</v>
      </c>
      <c r="C432" t="s">
        <v>420</v>
      </c>
      <c r="D432" s="9" t="s">
        <v>231</v>
      </c>
      <c r="E432" s="9" t="s">
        <v>472</v>
      </c>
      <c r="F432" s="9" t="s">
        <v>25</v>
      </c>
      <c r="G432" s="25" t="s">
        <v>644</v>
      </c>
      <c r="H432" s="28">
        <v>7400</v>
      </c>
      <c r="I432" s="28">
        <v>20946</v>
      </c>
    </row>
    <row r="433" spans="1:9" x14ac:dyDescent="0.25">
      <c r="A433" s="9" t="str">
        <f t="shared" si="12"/>
        <v>PB001030ATPSAmbiente de Negócios</v>
      </c>
      <c r="B433" s="9" t="str">
        <f t="shared" si="13"/>
        <v>PB001030ATPSAmbiente de NegóciosPG_Município com presença continuada de técnico residente do Sebrae na microrregião. - Número - Obter</v>
      </c>
      <c r="C433" t="s">
        <v>420</v>
      </c>
      <c r="D433" s="9" t="s">
        <v>232</v>
      </c>
      <c r="E433" s="9" t="s">
        <v>473</v>
      </c>
      <c r="F433" s="9" t="s">
        <v>14</v>
      </c>
      <c r="G433" s="25" t="s">
        <v>644</v>
      </c>
      <c r="H433" s="28">
        <v>11</v>
      </c>
      <c r="I433" s="28">
        <v>11</v>
      </c>
    </row>
    <row r="434" spans="1:9" x14ac:dyDescent="0.25">
      <c r="A434" s="9" t="str">
        <f t="shared" si="12"/>
        <v>PB001030ATPSAmbiente de Negócios</v>
      </c>
      <c r="B434" s="9" t="str">
        <f t="shared" si="13"/>
        <v>PB001030ATPSAmbiente de NegóciosPG_Municípios com conjunto de políticas públicas para melhoria do ambiente de negócios implementado - Número - Obter</v>
      </c>
      <c r="C434" t="s">
        <v>420</v>
      </c>
      <c r="D434" s="9" t="s">
        <v>232</v>
      </c>
      <c r="E434" s="9" t="s">
        <v>473</v>
      </c>
      <c r="F434" s="9" t="s">
        <v>15</v>
      </c>
      <c r="G434" s="25" t="s">
        <v>644</v>
      </c>
      <c r="H434" s="28">
        <v>10</v>
      </c>
      <c r="I434" s="28">
        <v>8</v>
      </c>
    </row>
    <row r="435" spans="1:9" x14ac:dyDescent="0.25">
      <c r="A435" s="9" t="str">
        <f t="shared" si="12"/>
        <v>PB001030ATPSAmbiente de Negócios</v>
      </c>
      <c r="B435" s="9" t="str">
        <f t="shared" si="13"/>
        <v>PB001030ATPSAmbiente de NegóciosPG_Municípios com projetos de mobilização e articulação de lideranças implementados - Número - Obter</v>
      </c>
      <c r="C435" t="s">
        <v>420</v>
      </c>
      <c r="D435" s="9" t="s">
        <v>232</v>
      </c>
      <c r="E435" s="9" t="s">
        <v>473</v>
      </c>
      <c r="F435" s="9" t="s">
        <v>16</v>
      </c>
      <c r="G435" s="25" t="s">
        <v>644</v>
      </c>
      <c r="H435" s="28">
        <v>10</v>
      </c>
      <c r="I435" s="28">
        <v>32</v>
      </c>
    </row>
    <row r="436" spans="1:9" x14ac:dyDescent="0.25">
      <c r="A436" s="9" t="str">
        <f t="shared" si="12"/>
        <v>PB001030ATPSAmbiente de Negócios</v>
      </c>
      <c r="B436" s="9" t="str">
        <f t="shared" si="13"/>
        <v>PB001030ATPSAmbiente de NegóciosPG_Tempo de abertura de empresas - horas - Obter</v>
      </c>
      <c r="C436" t="s">
        <v>420</v>
      </c>
      <c r="D436" s="9" t="s">
        <v>232</v>
      </c>
      <c r="E436" s="9" t="s">
        <v>473</v>
      </c>
      <c r="F436" s="9" t="s">
        <v>17</v>
      </c>
      <c r="G436" s="25" t="s">
        <v>644</v>
      </c>
      <c r="H436" s="28">
        <v>48</v>
      </c>
      <c r="I436" s="28">
        <v>32.409999999999997</v>
      </c>
    </row>
    <row r="437" spans="1:9" x14ac:dyDescent="0.25">
      <c r="A437" s="9" t="str">
        <f t="shared" si="12"/>
        <v>PB001032ATPSSebrae + Finanças</v>
      </c>
      <c r="B437" s="9" t="str">
        <f t="shared" si="13"/>
        <v>PB001032ATPSSebrae + FinançasPG_Clientes com garantia do Fampe assistidos na fase pós-crédito - % - Obter</v>
      </c>
      <c r="C437" t="s">
        <v>420</v>
      </c>
      <c r="D437" s="9" t="s">
        <v>233</v>
      </c>
      <c r="E437" s="9" t="s">
        <v>477</v>
      </c>
      <c r="F437" s="9" t="s">
        <v>71</v>
      </c>
      <c r="G437" s="25" t="s">
        <v>643</v>
      </c>
      <c r="H437" s="28">
        <v>70</v>
      </c>
      <c r="I437" s="28">
        <v>77.3</v>
      </c>
    </row>
    <row r="438" spans="1:9" x14ac:dyDescent="0.25">
      <c r="A438" s="9" t="str">
        <f t="shared" si="12"/>
        <v>PB001034ATPSBrasil + Competitivo</v>
      </c>
      <c r="B438" s="9" t="str">
        <f t="shared" si="13"/>
        <v>PB001034ATPSBrasil + CompetitivoPG_Produtividade do Trabalho - % - Aumentar</v>
      </c>
      <c r="C438" t="s">
        <v>420</v>
      </c>
      <c r="D438" s="9" t="s">
        <v>234</v>
      </c>
      <c r="E438" s="9" t="s">
        <v>478</v>
      </c>
      <c r="F438" s="9" t="s">
        <v>27</v>
      </c>
      <c r="G438" s="25" t="s">
        <v>644</v>
      </c>
      <c r="H438" s="28">
        <v>15</v>
      </c>
      <c r="I438" s="28">
        <v>29.1</v>
      </c>
    </row>
    <row r="439" spans="1:9" x14ac:dyDescent="0.25">
      <c r="A439" s="9" t="str">
        <f t="shared" si="12"/>
        <v>PB001034ATPSBrasil + Competitivo</v>
      </c>
      <c r="B439" s="9" t="str">
        <f t="shared" si="13"/>
        <v>PB001034ATPSBrasil + CompetitivoPG_Taxa de Alcance - Faturamento - % - Obter</v>
      </c>
      <c r="C439" t="s">
        <v>420</v>
      </c>
      <c r="D439" s="9" t="s">
        <v>234</v>
      </c>
      <c r="E439" s="9" t="s">
        <v>478</v>
      </c>
      <c r="F439" s="9" t="s">
        <v>28</v>
      </c>
      <c r="G439" s="25" t="s">
        <v>644</v>
      </c>
      <c r="H439" s="28">
        <v>79</v>
      </c>
      <c r="I439" s="28">
        <v>50</v>
      </c>
    </row>
    <row r="440" spans="1:9" x14ac:dyDescent="0.25">
      <c r="A440" s="9" t="str">
        <f t="shared" si="12"/>
        <v>PB001084ATPSGestão da Marca Sebrae</v>
      </c>
      <c r="B440" s="9" t="str">
        <f t="shared" si="13"/>
        <v>PB001084ATPSGestão da Marca SebraePG_Imagem junto à Sociedade - Pontos (0 a 10) - Obter</v>
      </c>
      <c r="C440" t="s">
        <v>420</v>
      </c>
      <c r="D440" s="9" t="s">
        <v>235</v>
      </c>
      <c r="E440" s="9" t="s">
        <v>475</v>
      </c>
      <c r="F440" s="9" t="s">
        <v>30</v>
      </c>
      <c r="G440" s="25" t="s">
        <v>645</v>
      </c>
      <c r="H440" s="28">
        <v>8.3000000000000007</v>
      </c>
      <c r="I440" s="28">
        <v>8.4</v>
      </c>
    </row>
    <row r="441" spans="1:9" x14ac:dyDescent="0.25">
      <c r="A441" s="9" t="str">
        <f t="shared" si="12"/>
        <v>PB001084ATPSGestão da Marca Sebrae</v>
      </c>
      <c r="B441" s="9" t="str">
        <f t="shared" si="13"/>
        <v>PB001084ATPSGestão da Marca SebraePG_Imagem junto aos Pequenos Negócios - Pontos (0 a 10) - Obter</v>
      </c>
      <c r="C441" t="s">
        <v>420</v>
      </c>
      <c r="D441" s="9" t="s">
        <v>235</v>
      </c>
      <c r="E441" s="9" t="s">
        <v>475</v>
      </c>
      <c r="F441" s="9" t="s">
        <v>31</v>
      </c>
      <c r="G441" s="25" t="s">
        <v>645</v>
      </c>
      <c r="H441" s="28">
        <v>8.4</v>
      </c>
      <c r="I441" s="28">
        <v>8.6999999999999993</v>
      </c>
    </row>
    <row r="442" spans="1:9" x14ac:dyDescent="0.25">
      <c r="A442" s="9" t="str">
        <f t="shared" si="12"/>
        <v>PB001096ATPSPROGRAMA NACIONAL - Sebrae + Receitas</v>
      </c>
      <c r="B442" s="9" t="str">
        <f t="shared" si="13"/>
        <v>PB001096ATPSPROGRAMA NACIONAL - Sebrae + ReceitasPG_Geração de Receita Própria - % - Obter</v>
      </c>
      <c r="C442" t="s">
        <v>420</v>
      </c>
      <c r="D442" s="9" t="s">
        <v>236</v>
      </c>
      <c r="E442" s="9" t="s">
        <v>41</v>
      </c>
      <c r="F442" s="9" t="s">
        <v>29</v>
      </c>
      <c r="G442" s="25" t="s">
        <v>646</v>
      </c>
      <c r="H442" s="28">
        <v>10</v>
      </c>
      <c r="I442" s="28">
        <v>20.3</v>
      </c>
    </row>
    <row r="443" spans="1:9" x14ac:dyDescent="0.25">
      <c r="A443" s="9" t="str">
        <f t="shared" si="12"/>
        <v>PB001097ATPSPROGRAMA NACIONAL - Transformação Organizacional</v>
      </c>
      <c r="B443" s="9" t="str">
        <f t="shared" si="13"/>
        <v>PB001097ATPSPROGRAMA NACIONAL - Transformação OrganizacionalPG_Equipamentos de TI com vida útil exaurida - % - Obter</v>
      </c>
      <c r="C443" t="s">
        <v>420</v>
      </c>
      <c r="D443" s="9" t="s">
        <v>237</v>
      </c>
      <c r="E443" s="9" t="s">
        <v>73</v>
      </c>
      <c r="F443" s="9" t="s">
        <v>74</v>
      </c>
      <c r="G443" s="25" t="s">
        <v>647</v>
      </c>
      <c r="H443" s="28">
        <v>20</v>
      </c>
      <c r="I443" s="28">
        <v>0.98</v>
      </c>
    </row>
    <row r="444" spans="1:9" x14ac:dyDescent="0.25">
      <c r="A444" s="9" t="str">
        <f t="shared" si="12"/>
        <v>PB001097ATPSPROGRAMA NACIONAL - Transformação Organizacional</v>
      </c>
      <c r="B444" s="9" t="str">
        <f t="shared" si="13"/>
        <v>PB001097ATPSPROGRAMA NACIONAL - Transformação OrganizacionalPG_Incidentes de segurança tratados - % - Obter</v>
      </c>
      <c r="C444" t="s">
        <v>420</v>
      </c>
      <c r="D444" s="9" t="s">
        <v>237</v>
      </c>
      <c r="E444" s="9" t="s">
        <v>73</v>
      </c>
      <c r="F444" s="9" t="s">
        <v>75</v>
      </c>
      <c r="G444" s="25" t="s">
        <v>647</v>
      </c>
      <c r="H444" s="28">
        <v>90</v>
      </c>
      <c r="I444" s="28">
        <v>99</v>
      </c>
    </row>
    <row r="445" spans="1:9" x14ac:dyDescent="0.25">
      <c r="A445" s="9" t="str">
        <f t="shared" si="12"/>
        <v>PB001097ATPSPROGRAMA NACIONAL - Transformação Organizacional</v>
      </c>
      <c r="B445" s="9" t="str">
        <f t="shared" si="13"/>
        <v>PB001097ATPSPROGRAMA NACIONAL - Transformação OrganizacionalPG_Unidades do Sebrae com Office 365 implementado - % - Obter</v>
      </c>
      <c r="C445" t="s">
        <v>420</v>
      </c>
      <c r="D445" s="9" t="s">
        <v>237</v>
      </c>
      <c r="E445" s="9" t="s">
        <v>73</v>
      </c>
      <c r="F445" s="9" t="s">
        <v>76</v>
      </c>
      <c r="G445" s="25" t="s">
        <v>647</v>
      </c>
      <c r="H445" s="28">
        <v>100</v>
      </c>
      <c r="I445" s="28">
        <v>100</v>
      </c>
    </row>
    <row r="446" spans="1:9" x14ac:dyDescent="0.25">
      <c r="A446" s="9" t="str">
        <f t="shared" si="12"/>
        <v>PB001098ATPSEducação Empreendedora</v>
      </c>
      <c r="B446" s="9" t="str">
        <f t="shared" si="13"/>
        <v>PB001098ATPSEducação EmpreendedoraPG_Atendimento a estudantes em soluções de Educação Empreendedora - Número - Obter</v>
      </c>
      <c r="C446" t="s">
        <v>420</v>
      </c>
      <c r="D446" s="9" t="s">
        <v>238</v>
      </c>
      <c r="E446" s="9" t="s">
        <v>476</v>
      </c>
      <c r="F446" s="9" t="s">
        <v>32</v>
      </c>
      <c r="G446" s="25" t="s">
        <v>648</v>
      </c>
      <c r="H446" s="28">
        <v>10000</v>
      </c>
      <c r="I446" s="28">
        <v>61614</v>
      </c>
    </row>
    <row r="447" spans="1:9" x14ac:dyDescent="0.25">
      <c r="A447" s="9" t="str">
        <f t="shared" si="12"/>
        <v>PB001098ATPSEducação Empreendedora</v>
      </c>
      <c r="B447" s="9" t="str">
        <f t="shared" si="13"/>
        <v>PB001098ATPSEducação EmpreendedoraPG_Escolas com projeto Escola Empreendedora implementado - Número - Obter</v>
      </c>
      <c r="C447" t="s">
        <v>420</v>
      </c>
      <c r="D447" s="9" t="s">
        <v>238</v>
      </c>
      <c r="E447" s="9" t="s">
        <v>476</v>
      </c>
      <c r="F447" s="9" t="s">
        <v>33</v>
      </c>
      <c r="G447" s="25" t="s">
        <v>648</v>
      </c>
      <c r="H447" s="28">
        <v>5</v>
      </c>
      <c r="I447" s="28">
        <v>5</v>
      </c>
    </row>
    <row r="448" spans="1:9" x14ac:dyDescent="0.25">
      <c r="A448" s="9" t="str">
        <f t="shared" si="12"/>
        <v>PB001098ATPSEducação Empreendedora</v>
      </c>
      <c r="B448" s="9" t="str">
        <f t="shared" si="13"/>
        <v>PB001098ATPSEducação EmpreendedoraPG_Professores atendidos em soluções de Educação Empreendedora - professores - Obter</v>
      </c>
      <c r="C448" t="s">
        <v>420</v>
      </c>
      <c r="D448" s="9" t="s">
        <v>238</v>
      </c>
      <c r="E448" s="9" t="s">
        <v>476</v>
      </c>
      <c r="F448" s="9" t="s">
        <v>34</v>
      </c>
      <c r="G448" s="25" t="s">
        <v>648</v>
      </c>
      <c r="H448" s="28">
        <v>13300</v>
      </c>
      <c r="I448" s="28">
        <v>9344</v>
      </c>
    </row>
    <row r="449" spans="1:9" x14ac:dyDescent="0.25">
      <c r="A449" s="9" t="str">
        <f t="shared" si="12"/>
        <v>PB001098ATPSEducação Empreendedora</v>
      </c>
      <c r="B449" s="9" t="str">
        <f t="shared" si="13"/>
        <v>PB001098ATPSEducação EmpreendedoraPG_Recomendação (NPS) - Professores - pontos - Obter</v>
      </c>
      <c r="C449" t="s">
        <v>420</v>
      </c>
      <c r="D449" s="9" t="s">
        <v>238</v>
      </c>
      <c r="E449" s="9" t="s">
        <v>476</v>
      </c>
      <c r="F449" s="9" t="s">
        <v>35</v>
      </c>
      <c r="G449" s="25" t="s">
        <v>648</v>
      </c>
      <c r="H449" s="28">
        <v>80</v>
      </c>
      <c r="I449" s="28">
        <v>79</v>
      </c>
    </row>
    <row r="450" spans="1:9" x14ac:dyDescent="0.25">
      <c r="A450" s="9" t="str">
        <f t="shared" si="12"/>
        <v>PB001099ATPSPROGRAMA NACIONAL - Transformação Digital</v>
      </c>
      <c r="B450" s="9" t="str">
        <f t="shared" si="13"/>
        <v>PB001099ATPSPROGRAMA NACIONAL - Transformação DigitalPG_Clientes atendidos por serviços digitais - Número - Obter</v>
      </c>
      <c r="C450" t="s">
        <v>420</v>
      </c>
      <c r="D450" s="9" t="s">
        <v>239</v>
      </c>
      <c r="E450" s="9" t="s">
        <v>51</v>
      </c>
      <c r="F450" s="9" t="s">
        <v>19</v>
      </c>
      <c r="G450" s="25" t="s">
        <v>649</v>
      </c>
      <c r="H450" s="28">
        <v>61500</v>
      </c>
      <c r="I450" s="28">
        <v>79970</v>
      </c>
    </row>
    <row r="451" spans="1:9" x14ac:dyDescent="0.25">
      <c r="A451" s="9" t="str">
        <f t="shared" si="12"/>
        <v>PB001099ATPSPROGRAMA NACIONAL - Transformação Digital</v>
      </c>
      <c r="B451" s="9" t="str">
        <f t="shared" si="13"/>
        <v>PB001099ATPSPROGRAMA NACIONAL - Transformação DigitalPG_Downloads do aplicativo Sebrae - Número - Obter</v>
      </c>
      <c r="C451" t="s">
        <v>420</v>
      </c>
      <c r="D451" s="9" t="s">
        <v>239</v>
      </c>
      <c r="E451" s="9" t="s">
        <v>51</v>
      </c>
      <c r="F451" s="9" t="s">
        <v>52</v>
      </c>
      <c r="G451" s="25" t="s">
        <v>649</v>
      </c>
      <c r="H451" s="28">
        <v>14000</v>
      </c>
      <c r="I451" s="28">
        <v>19737</v>
      </c>
    </row>
    <row r="452" spans="1:9" x14ac:dyDescent="0.25">
      <c r="A452" s="9" t="str">
        <f t="shared" si="12"/>
        <v>PB001099ATPSPROGRAMA NACIONAL - Transformação Digital</v>
      </c>
      <c r="B452" s="9" t="str">
        <f t="shared" si="13"/>
        <v>PB001099ATPSPROGRAMA NACIONAL - Transformação DigitalPG_Índice de Maturidade Digital do Sistema Sebrae - Pontos (1 a 5) - Obter</v>
      </c>
      <c r="C452" t="s">
        <v>420</v>
      </c>
      <c r="D452" s="9" t="s">
        <v>239</v>
      </c>
      <c r="E452" s="9" t="s">
        <v>51</v>
      </c>
      <c r="F452" s="9" t="s">
        <v>53</v>
      </c>
      <c r="G452" s="25" t="s">
        <v>649</v>
      </c>
      <c r="H452" s="28">
        <v>2.5</v>
      </c>
      <c r="I452" s="28">
        <v>3.21</v>
      </c>
    </row>
    <row r="453" spans="1:9" x14ac:dyDescent="0.25">
      <c r="A453" s="9" t="str">
        <f t="shared" si="12"/>
        <v>PE001072ATPSAmbiente de Negócios</v>
      </c>
      <c r="B453" s="9" t="str">
        <f t="shared" si="13"/>
        <v>PE001072ATPSAmbiente de NegóciosPG_Município com presença continuada de técnico residente do Sebrae na microrregião. - Número - Obter</v>
      </c>
      <c r="C453" t="s">
        <v>421</v>
      </c>
      <c r="D453" s="9" t="s">
        <v>240</v>
      </c>
      <c r="E453" s="9" t="s">
        <v>473</v>
      </c>
      <c r="F453" s="9" t="s">
        <v>14</v>
      </c>
      <c r="G453" s="25" t="s">
        <v>650</v>
      </c>
      <c r="H453" s="28">
        <v>55</v>
      </c>
      <c r="I453" s="28">
        <v>81</v>
      </c>
    </row>
    <row r="454" spans="1:9" x14ac:dyDescent="0.25">
      <c r="A454" s="9" t="str">
        <f t="shared" si="12"/>
        <v>PE001072ATPSAmbiente de Negócios</v>
      </c>
      <c r="B454" s="9" t="str">
        <f t="shared" si="13"/>
        <v>PE001072ATPSAmbiente de NegóciosPG_Municípios com conjunto de políticas públicas para melhoria do ambiente de negócios implementado - Número - Obter</v>
      </c>
      <c r="C454" t="s">
        <v>421</v>
      </c>
      <c r="D454" s="9" t="s">
        <v>240</v>
      </c>
      <c r="E454" s="9" t="s">
        <v>473</v>
      </c>
      <c r="F454" s="9" t="s">
        <v>15</v>
      </c>
      <c r="G454" s="25" t="s">
        <v>650</v>
      </c>
      <c r="H454" s="28">
        <v>14</v>
      </c>
      <c r="I454" s="28">
        <v>14</v>
      </c>
    </row>
    <row r="455" spans="1:9" x14ac:dyDescent="0.25">
      <c r="A455" s="9" t="str">
        <f t="shared" si="12"/>
        <v>PE001072ATPSAmbiente de Negócios</v>
      </c>
      <c r="B455" s="9" t="str">
        <f t="shared" si="13"/>
        <v>PE001072ATPSAmbiente de NegóciosPG_Municípios com projetos de mobilização e articulação de lideranças implementados - Número - Obter</v>
      </c>
      <c r="C455" t="s">
        <v>421</v>
      </c>
      <c r="D455" s="9" t="s">
        <v>240</v>
      </c>
      <c r="E455" s="9" t="s">
        <v>473</v>
      </c>
      <c r="F455" s="9" t="s">
        <v>16</v>
      </c>
      <c r="G455" s="25" t="s">
        <v>650</v>
      </c>
      <c r="H455" s="28">
        <v>28</v>
      </c>
      <c r="I455" s="28">
        <v>51</v>
      </c>
    </row>
    <row r="456" spans="1:9" x14ac:dyDescent="0.25">
      <c r="A456" s="9" t="str">
        <f t="shared" si="12"/>
        <v>PE001072ATPSAmbiente de Negócios</v>
      </c>
      <c r="B456" s="9" t="str">
        <f t="shared" si="13"/>
        <v>PE001072ATPSAmbiente de NegóciosPG_Tempo de abertura de empresas - horas - Obter</v>
      </c>
      <c r="C456" t="s">
        <v>421</v>
      </c>
      <c r="D456" s="9" t="s">
        <v>240</v>
      </c>
      <c r="E456" s="9" t="s">
        <v>473</v>
      </c>
      <c r="F456" s="9" t="s">
        <v>17</v>
      </c>
      <c r="G456" s="25" t="s">
        <v>650</v>
      </c>
      <c r="H456" s="28">
        <v>48</v>
      </c>
      <c r="I456" s="28">
        <v>30</v>
      </c>
    </row>
    <row r="457" spans="1:9" x14ac:dyDescent="0.25">
      <c r="A457" s="9" t="str">
        <f t="shared" si="12"/>
        <v>PE001073ATPSGestão Estratégica de Pessoas</v>
      </c>
      <c r="B457" s="9" t="str">
        <f t="shared" si="13"/>
        <v>PE001073ATPSGestão Estratégica de PessoasPG_Diagnóstico de Maturidade dos processos de gestão de pessoas - pontos - Obter</v>
      </c>
      <c r="C457" t="s">
        <v>421</v>
      </c>
      <c r="D457" s="9" t="s">
        <v>241</v>
      </c>
      <c r="E457" s="9" t="s">
        <v>470</v>
      </c>
      <c r="F457" s="9" t="s">
        <v>67</v>
      </c>
      <c r="G457" s="25" t="s">
        <v>734</v>
      </c>
      <c r="H457" s="28">
        <v>4.2</v>
      </c>
      <c r="I457" s="28">
        <v>3.79</v>
      </c>
    </row>
    <row r="458" spans="1:9" x14ac:dyDescent="0.25">
      <c r="A458" s="9" t="str">
        <f t="shared" si="12"/>
        <v>PE001073ATPSGestão Estratégica de Pessoas</v>
      </c>
      <c r="B458" s="9" t="str">
        <f t="shared" si="13"/>
        <v>PE001073ATPSGestão Estratégica de PessoasPG_Grau de implementação do SGP 9.0 no Sistema Sebrae - % - Obter</v>
      </c>
      <c r="C458" t="s">
        <v>421</v>
      </c>
      <c r="D458" s="9" t="s">
        <v>241</v>
      </c>
      <c r="E458" s="9" t="s">
        <v>470</v>
      </c>
      <c r="F458" s="9" t="s">
        <v>68</v>
      </c>
      <c r="G458" s="25" t="s">
        <v>734</v>
      </c>
      <c r="H458" s="28">
        <v>100</v>
      </c>
      <c r="I458" s="28">
        <v>78</v>
      </c>
    </row>
    <row r="459" spans="1:9" x14ac:dyDescent="0.25">
      <c r="A459" s="9" t="str">
        <f t="shared" si="12"/>
        <v>PE001075ATPSBrasil + Inovador</v>
      </c>
      <c r="B459" s="9" t="str">
        <f t="shared" si="13"/>
        <v>PE001075ATPSBrasil + InovadorPG_Inovação e Modernização - % - Obter</v>
      </c>
      <c r="C459" t="s">
        <v>421</v>
      </c>
      <c r="D459" s="9" t="s">
        <v>242</v>
      </c>
      <c r="E459" s="9" t="s">
        <v>472</v>
      </c>
      <c r="F459" s="9" t="s">
        <v>23</v>
      </c>
      <c r="G459" s="25" t="s">
        <v>651</v>
      </c>
      <c r="H459" s="28">
        <v>70</v>
      </c>
      <c r="I459" s="28">
        <v>0</v>
      </c>
    </row>
    <row r="460" spans="1:9" x14ac:dyDescent="0.25">
      <c r="A460" s="9" t="str">
        <f t="shared" si="12"/>
        <v>PE001075ATPSBrasil + Inovador</v>
      </c>
      <c r="B460" s="9" t="str">
        <f t="shared" si="13"/>
        <v>PE001075ATPSBrasil + InovadorPG_Municípios com ecossistemas de inovação mapeados - Número - Obter</v>
      </c>
      <c r="C460" t="s">
        <v>421</v>
      </c>
      <c r="D460" s="9" t="s">
        <v>242</v>
      </c>
      <c r="E460" s="9" t="s">
        <v>472</v>
      </c>
      <c r="F460" s="9" t="s">
        <v>24</v>
      </c>
      <c r="G460" s="25" t="s">
        <v>651</v>
      </c>
      <c r="H460" s="28">
        <v>2</v>
      </c>
      <c r="I460" s="28">
        <v>9</v>
      </c>
    </row>
    <row r="461" spans="1:9" x14ac:dyDescent="0.25">
      <c r="A461" s="9" t="str">
        <f t="shared" ref="A461:A524" si="14">CONCATENATE(D461,E461)</f>
        <v>PE001075ATPSBrasil + Inovador</v>
      </c>
      <c r="B461" s="9" t="str">
        <f t="shared" ref="B461:B524" si="15">CONCATENATE(D461,E461,F461)</f>
        <v>PE001075ATPSBrasil + InovadorPG_Pequenos Negócios atendidos com solução de Inovação - Número - Obter</v>
      </c>
      <c r="C461" t="s">
        <v>421</v>
      </c>
      <c r="D461" s="9" t="s">
        <v>242</v>
      </c>
      <c r="E461" s="9" t="s">
        <v>472</v>
      </c>
      <c r="F461" s="9" t="s">
        <v>25</v>
      </c>
      <c r="G461" s="25" t="s">
        <v>651</v>
      </c>
      <c r="H461" s="28">
        <v>16500</v>
      </c>
      <c r="I461" s="28">
        <v>18142</v>
      </c>
    </row>
    <row r="462" spans="1:9" x14ac:dyDescent="0.25">
      <c r="A462" s="9" t="str">
        <f t="shared" si="14"/>
        <v>PE001078ATPSCliente em Foco</v>
      </c>
      <c r="B462" s="9" t="str">
        <f t="shared" si="15"/>
        <v>PE001078ATPSCliente em FocoPG_Atendimento por cliente - Número - Obter</v>
      </c>
      <c r="C462" t="s">
        <v>421</v>
      </c>
      <c r="D462" s="9" t="s">
        <v>243</v>
      </c>
      <c r="E462" s="9" t="s">
        <v>471</v>
      </c>
      <c r="F462" s="9" t="s">
        <v>18</v>
      </c>
      <c r="G462" s="25" t="s">
        <v>735</v>
      </c>
      <c r="H462" s="28">
        <v>2</v>
      </c>
      <c r="I462" s="28">
        <v>2.11</v>
      </c>
    </row>
    <row r="463" spans="1:9" x14ac:dyDescent="0.25">
      <c r="A463" s="9" t="str">
        <f t="shared" si="14"/>
        <v>PE001078ATPSCliente em Foco</v>
      </c>
      <c r="B463" s="9" t="str">
        <f t="shared" si="15"/>
        <v>PE001078ATPSCliente em FocoPG_Clientes atendidos por serviços digitais - Número - Obter</v>
      </c>
      <c r="C463" t="s">
        <v>421</v>
      </c>
      <c r="D463" s="9" t="s">
        <v>243</v>
      </c>
      <c r="E463" s="9" t="s">
        <v>471</v>
      </c>
      <c r="F463" s="9" t="s">
        <v>19</v>
      </c>
      <c r="G463" s="25" t="s">
        <v>735</v>
      </c>
      <c r="H463" s="28">
        <v>110000</v>
      </c>
      <c r="I463" s="28">
        <v>148390</v>
      </c>
    </row>
    <row r="464" spans="1:9" x14ac:dyDescent="0.25">
      <c r="A464" s="9" t="str">
        <f t="shared" si="14"/>
        <v>PE001078ATPSCliente em Foco</v>
      </c>
      <c r="B464" s="9" t="str">
        <f t="shared" si="15"/>
        <v>PE001078ATPSCliente em FocoPG_Cobertura do Atendimento (microempresas e empresas de pequeno porte) - % - Obter</v>
      </c>
      <c r="C464" t="s">
        <v>421</v>
      </c>
      <c r="D464" s="9" t="s">
        <v>243</v>
      </c>
      <c r="E464" s="9" t="s">
        <v>471</v>
      </c>
      <c r="F464" s="9" t="s">
        <v>20</v>
      </c>
      <c r="G464" s="25" t="s">
        <v>735</v>
      </c>
      <c r="H464" s="28">
        <v>23</v>
      </c>
      <c r="I464" s="28">
        <v>30.4</v>
      </c>
    </row>
    <row r="465" spans="1:9" x14ac:dyDescent="0.25">
      <c r="A465" s="9" t="str">
        <f t="shared" si="14"/>
        <v>PE001078ATPSCliente em Foco</v>
      </c>
      <c r="B465" s="9" t="str">
        <f t="shared" si="15"/>
        <v>PE001078ATPSCliente em FocoPG_Pequenos Negócios Atendidos - Número - Obter</v>
      </c>
      <c r="C465" t="s">
        <v>421</v>
      </c>
      <c r="D465" s="9" t="s">
        <v>243</v>
      </c>
      <c r="E465" s="9" t="s">
        <v>471</v>
      </c>
      <c r="F465" s="9" t="s">
        <v>21</v>
      </c>
      <c r="G465" s="25" t="s">
        <v>735</v>
      </c>
      <c r="H465" s="28">
        <v>167000</v>
      </c>
      <c r="I465" s="28">
        <v>175644</v>
      </c>
    </row>
    <row r="466" spans="1:9" x14ac:dyDescent="0.25">
      <c r="A466" s="9" t="str">
        <f t="shared" si="14"/>
        <v>PE001078ATPSCliente em Foco</v>
      </c>
      <c r="B466" s="9" t="str">
        <f t="shared" si="15"/>
        <v>PE001078ATPSCliente em FocoPG_Recomendação (NPS) - pontos - Obter</v>
      </c>
      <c r="C466" t="s">
        <v>421</v>
      </c>
      <c r="D466" s="9" t="s">
        <v>243</v>
      </c>
      <c r="E466" s="9" t="s">
        <v>471</v>
      </c>
      <c r="F466" s="9" t="s">
        <v>22</v>
      </c>
      <c r="G466" s="25" t="s">
        <v>735</v>
      </c>
      <c r="H466" s="28">
        <v>85</v>
      </c>
      <c r="I466" s="28">
        <v>82.84</v>
      </c>
    </row>
    <row r="467" spans="1:9" x14ac:dyDescent="0.25">
      <c r="A467" s="9" t="str">
        <f t="shared" si="14"/>
        <v>PE001080ATPSBrasil + Competitivo</v>
      </c>
      <c r="B467" s="9" t="str">
        <f t="shared" si="15"/>
        <v>PE001080ATPSBrasil + CompetitivoPG_Produtividade do Trabalho - % - Aumentar</v>
      </c>
      <c r="C467" t="s">
        <v>421</v>
      </c>
      <c r="D467" s="9" t="s">
        <v>244</v>
      </c>
      <c r="E467" s="9" t="s">
        <v>478</v>
      </c>
      <c r="F467" s="9" t="s">
        <v>27</v>
      </c>
      <c r="G467" s="25" t="s">
        <v>652</v>
      </c>
      <c r="H467" s="28">
        <v>15</v>
      </c>
      <c r="I467" s="28">
        <v>20.2</v>
      </c>
    </row>
    <row r="468" spans="1:9" x14ac:dyDescent="0.25">
      <c r="A468" s="9" t="str">
        <f t="shared" si="14"/>
        <v>PE001080ATPSBrasil + Competitivo</v>
      </c>
      <c r="B468" s="9" t="str">
        <f t="shared" si="15"/>
        <v>PE001080ATPSBrasil + CompetitivoPG_Taxa de Alcance - Faturamento - % - Obter</v>
      </c>
      <c r="C468" t="s">
        <v>421</v>
      </c>
      <c r="D468" s="9" t="s">
        <v>244</v>
      </c>
      <c r="E468" s="9" t="s">
        <v>478</v>
      </c>
      <c r="F468" s="9" t="s">
        <v>28</v>
      </c>
      <c r="G468" s="25" t="s">
        <v>652</v>
      </c>
      <c r="H468" s="28">
        <v>75</v>
      </c>
      <c r="I468" s="28">
        <v>75</v>
      </c>
    </row>
    <row r="469" spans="1:9" x14ac:dyDescent="0.25">
      <c r="A469" s="9" t="str">
        <f t="shared" si="14"/>
        <v>PE001160ATPSGestão da Marca Sebrae</v>
      </c>
      <c r="B469" s="9" t="str">
        <f t="shared" si="15"/>
        <v>PE001160ATPSGestão da Marca SebraePG_Imagem junto à Sociedade - Pontos (0 a 10) - Obter</v>
      </c>
      <c r="C469" t="s">
        <v>421</v>
      </c>
      <c r="D469" s="9" t="s">
        <v>245</v>
      </c>
      <c r="E469" s="9" t="s">
        <v>475</v>
      </c>
      <c r="F469" s="9" t="s">
        <v>30</v>
      </c>
      <c r="G469" s="25" t="s">
        <v>653</v>
      </c>
      <c r="H469" s="28">
        <v>8.6999999999999993</v>
      </c>
      <c r="I469" s="28">
        <v>8.6999999999999993</v>
      </c>
    </row>
    <row r="470" spans="1:9" x14ac:dyDescent="0.25">
      <c r="A470" s="9" t="str">
        <f t="shared" si="14"/>
        <v>PE001160ATPSGestão da Marca Sebrae</v>
      </c>
      <c r="B470" s="9" t="str">
        <f t="shared" si="15"/>
        <v>PE001160ATPSGestão da Marca SebraePG_Imagem junto aos Pequenos Negócios - Pontos (0 a 10) - Obter</v>
      </c>
      <c r="C470" t="s">
        <v>421</v>
      </c>
      <c r="D470" s="9" t="s">
        <v>245</v>
      </c>
      <c r="E470" s="9" t="s">
        <v>475</v>
      </c>
      <c r="F470" s="9" t="s">
        <v>31</v>
      </c>
      <c r="G470" s="25" t="s">
        <v>653</v>
      </c>
      <c r="H470" s="28">
        <v>8.9</v>
      </c>
      <c r="I470" s="28">
        <v>8.8000000000000007</v>
      </c>
    </row>
    <row r="471" spans="1:9" x14ac:dyDescent="0.25">
      <c r="A471" s="9" t="str">
        <f t="shared" si="14"/>
        <v>PE001216ATPSEducação Empreendedora</v>
      </c>
      <c r="B471" s="9" t="str">
        <f t="shared" si="15"/>
        <v>PE001216ATPSEducação EmpreendedoraPG_Atendimento a estudantes em soluções de Educação Empreendedora - Número - Obter</v>
      </c>
      <c r="C471" t="s">
        <v>421</v>
      </c>
      <c r="D471" s="9" t="s">
        <v>246</v>
      </c>
      <c r="E471" s="9" t="s">
        <v>476</v>
      </c>
      <c r="F471" s="9" t="s">
        <v>32</v>
      </c>
      <c r="G471" s="25" t="s">
        <v>736</v>
      </c>
      <c r="H471" s="28">
        <v>50000</v>
      </c>
      <c r="I471" s="28">
        <v>77056</v>
      </c>
    </row>
    <row r="472" spans="1:9" x14ac:dyDescent="0.25">
      <c r="A472" s="9" t="str">
        <f t="shared" si="14"/>
        <v>PE001216ATPSEducação Empreendedora</v>
      </c>
      <c r="B472" s="9" t="str">
        <f t="shared" si="15"/>
        <v>PE001216ATPSEducação EmpreendedoraPG_Escolas com projeto Escola Empreendedora implementado - Número - Obter</v>
      </c>
      <c r="C472" t="s">
        <v>421</v>
      </c>
      <c r="D472" s="9" t="s">
        <v>246</v>
      </c>
      <c r="E472" s="9" t="s">
        <v>476</v>
      </c>
      <c r="F472" s="9" t="s">
        <v>33</v>
      </c>
      <c r="G472" s="25" t="s">
        <v>736</v>
      </c>
      <c r="H472" s="28">
        <v>5</v>
      </c>
      <c r="I472" s="28">
        <v>0</v>
      </c>
    </row>
    <row r="473" spans="1:9" x14ac:dyDescent="0.25">
      <c r="A473" s="9" t="str">
        <f t="shared" si="14"/>
        <v>PE001216ATPSEducação Empreendedora</v>
      </c>
      <c r="B473" s="9" t="str">
        <f t="shared" si="15"/>
        <v>PE001216ATPSEducação EmpreendedoraPG_Professores atendidos em soluções de Educação Empreendedora - professores - Obter</v>
      </c>
      <c r="C473" t="s">
        <v>421</v>
      </c>
      <c r="D473" s="9" t="s">
        <v>246</v>
      </c>
      <c r="E473" s="9" t="s">
        <v>476</v>
      </c>
      <c r="F473" s="9" t="s">
        <v>34</v>
      </c>
      <c r="G473" s="25" t="s">
        <v>736</v>
      </c>
      <c r="H473" s="28">
        <v>4000</v>
      </c>
      <c r="I473" s="28">
        <v>10460</v>
      </c>
    </row>
    <row r="474" spans="1:9" x14ac:dyDescent="0.25">
      <c r="A474" s="9" t="str">
        <f t="shared" si="14"/>
        <v>PE001216ATPSEducação Empreendedora</v>
      </c>
      <c r="B474" s="9" t="str">
        <f t="shared" si="15"/>
        <v>PE001216ATPSEducação EmpreendedoraPG_Recomendação (NPS) - Professores - pontos - Obter</v>
      </c>
      <c r="C474" t="s">
        <v>421</v>
      </c>
      <c r="D474" s="9" t="s">
        <v>246</v>
      </c>
      <c r="E474" s="9" t="s">
        <v>476</v>
      </c>
      <c r="F474" s="9" t="s">
        <v>35</v>
      </c>
      <c r="G474" s="25" t="s">
        <v>736</v>
      </c>
      <c r="H474" s="28">
        <v>80</v>
      </c>
      <c r="I474" s="28">
        <v>85.6</v>
      </c>
    </row>
    <row r="475" spans="1:9" x14ac:dyDescent="0.25">
      <c r="A475" s="9" t="str">
        <f t="shared" si="14"/>
        <v>PE001217ATPSInteligência de Dados</v>
      </c>
      <c r="B475" s="9" t="str">
        <f t="shared" si="15"/>
        <v>PE001217ATPSInteligência de DadosPG_Índice Gartner de Data &amp; Analytics - Pontos (1 a 5) - Aumentar</v>
      </c>
      <c r="C475" t="s">
        <v>421</v>
      </c>
      <c r="D475" s="9" t="s">
        <v>247</v>
      </c>
      <c r="E475" s="9" t="s">
        <v>479</v>
      </c>
      <c r="F475" s="9" t="s">
        <v>26</v>
      </c>
      <c r="G475" s="25" t="s">
        <v>654</v>
      </c>
      <c r="H475" s="28">
        <v>2.4</v>
      </c>
      <c r="I475" s="28">
        <v>2.52</v>
      </c>
    </row>
    <row r="476" spans="1:9" x14ac:dyDescent="0.25">
      <c r="A476" s="9" t="str">
        <f t="shared" si="14"/>
        <v>PE001218ATPSPROGRAMA NACIONAL - Transformação Digital</v>
      </c>
      <c r="B476" s="9" t="str">
        <f t="shared" si="15"/>
        <v>PE001218ATPSPROGRAMA NACIONAL - Transformação DigitalPG_Clientes atendidos por serviços digitais - Número - Obter</v>
      </c>
      <c r="C476" t="s">
        <v>421</v>
      </c>
      <c r="D476" s="9" t="s">
        <v>248</v>
      </c>
      <c r="E476" s="9" t="s">
        <v>51</v>
      </c>
      <c r="F476" s="9" t="s">
        <v>19</v>
      </c>
      <c r="G476" s="25" t="s">
        <v>655</v>
      </c>
      <c r="H476" s="28">
        <v>110000</v>
      </c>
      <c r="I476" s="28">
        <v>148390</v>
      </c>
    </row>
    <row r="477" spans="1:9" x14ac:dyDescent="0.25">
      <c r="A477" s="9" t="str">
        <f t="shared" si="14"/>
        <v>PE001218ATPSPROGRAMA NACIONAL - Transformação Digital</v>
      </c>
      <c r="B477" s="9" t="str">
        <f t="shared" si="15"/>
        <v>PE001218ATPSPROGRAMA NACIONAL - Transformação DigitalPG_Downloads do aplicativo Sebrae - Número - Obter</v>
      </c>
      <c r="C477" t="s">
        <v>421</v>
      </c>
      <c r="D477" s="9" t="s">
        <v>248</v>
      </c>
      <c r="E477" s="9" t="s">
        <v>51</v>
      </c>
      <c r="F477" s="9" t="s">
        <v>52</v>
      </c>
      <c r="G477" s="25" t="s">
        <v>655</v>
      </c>
      <c r="H477" s="28">
        <v>100000</v>
      </c>
      <c r="I477" s="28">
        <v>106451</v>
      </c>
    </row>
    <row r="478" spans="1:9" x14ac:dyDescent="0.25">
      <c r="A478" s="9" t="str">
        <f t="shared" si="14"/>
        <v>PE001218ATPSPROGRAMA NACIONAL - Transformação Digital</v>
      </c>
      <c r="B478" s="9" t="str">
        <f t="shared" si="15"/>
        <v>PE001218ATPSPROGRAMA NACIONAL - Transformação DigitalPG_Índice de Maturidade Digital do Sistema Sebrae - Pontos (1 a 5) - Obter</v>
      </c>
      <c r="C478" t="s">
        <v>421</v>
      </c>
      <c r="D478" s="9" t="s">
        <v>248</v>
      </c>
      <c r="E478" s="9" t="s">
        <v>51</v>
      </c>
      <c r="F478" s="9" t="s">
        <v>53</v>
      </c>
      <c r="G478" s="25" t="s">
        <v>655</v>
      </c>
      <c r="H478" s="28">
        <v>2.4</v>
      </c>
      <c r="I478" s="28">
        <v>3.27</v>
      </c>
    </row>
    <row r="479" spans="1:9" x14ac:dyDescent="0.25">
      <c r="A479" s="9" t="str">
        <f t="shared" si="14"/>
        <v>PE001264ATPSSebrae + Finanças</v>
      </c>
      <c r="B479" s="9" t="str">
        <f t="shared" si="15"/>
        <v>PE001264ATPSSebrae + FinançasEntregas de projetos - entregas - Obter</v>
      </c>
      <c r="C479" t="s">
        <v>421</v>
      </c>
      <c r="D479" s="9" t="s">
        <v>249</v>
      </c>
      <c r="E479" s="9" t="s">
        <v>477</v>
      </c>
      <c r="F479" s="9" t="s">
        <v>250</v>
      </c>
      <c r="G479" s="25" t="s">
        <v>651</v>
      </c>
      <c r="H479" s="28">
        <v>30</v>
      </c>
      <c r="I479" s="28">
        <v>30</v>
      </c>
    </row>
    <row r="480" spans="1:9" x14ac:dyDescent="0.25">
      <c r="A480" s="9" t="str">
        <f t="shared" si="14"/>
        <v>PE001264ATPSSebrae + Finanças</v>
      </c>
      <c r="B480" s="9" t="str">
        <f t="shared" si="15"/>
        <v>PE001264ATPSSebrae + FinançasPG_Clientes com garantia do Fampe assistidos na fase pós-crédito - % - Obter</v>
      </c>
      <c r="C480" t="s">
        <v>421</v>
      </c>
      <c r="D480" s="9" t="s">
        <v>249</v>
      </c>
      <c r="E480" s="9" t="s">
        <v>477</v>
      </c>
      <c r="F480" s="9" t="s">
        <v>71</v>
      </c>
      <c r="G480" s="25" t="s">
        <v>651</v>
      </c>
      <c r="H480" s="28">
        <v>58</v>
      </c>
      <c r="I480" s="28">
        <v>60.27</v>
      </c>
    </row>
    <row r="481" spans="1:9" x14ac:dyDescent="0.25">
      <c r="A481" s="9" t="str">
        <f t="shared" si="14"/>
        <v>PE001264ATPSSebrae + Finanças</v>
      </c>
      <c r="B481" s="9" t="str">
        <f t="shared" si="15"/>
        <v>PE001264ATPSSebrae + FinançasPG_Volume de Crédito Concedido com Garantia do FAMPE - % - Obter</v>
      </c>
      <c r="C481" t="s">
        <v>421</v>
      </c>
      <c r="D481" s="9" t="s">
        <v>249</v>
      </c>
      <c r="E481" s="9" t="s">
        <v>477</v>
      </c>
      <c r="F481" s="9" t="s">
        <v>180</v>
      </c>
      <c r="G481" s="25" t="s">
        <v>651</v>
      </c>
      <c r="H481" s="28">
        <v>0</v>
      </c>
      <c r="I481" s="28">
        <v>0</v>
      </c>
    </row>
    <row r="482" spans="1:9" x14ac:dyDescent="0.25">
      <c r="A482" s="9" t="str">
        <f t="shared" si="14"/>
        <v>PI000747ATPSCliente em Foco</v>
      </c>
      <c r="B482" s="9" t="str">
        <f t="shared" si="15"/>
        <v>PI000747ATPSCliente em FocoPG_Atendimento por cliente - Número - Obter</v>
      </c>
      <c r="C482" t="s">
        <v>422</v>
      </c>
      <c r="D482" s="9" t="s">
        <v>251</v>
      </c>
      <c r="E482" s="9" t="s">
        <v>471</v>
      </c>
      <c r="F482" s="9" t="s">
        <v>18</v>
      </c>
      <c r="G482" s="25" t="s">
        <v>737</v>
      </c>
      <c r="H482" s="28">
        <v>2</v>
      </c>
      <c r="I482" s="28">
        <v>2.7</v>
      </c>
    </row>
    <row r="483" spans="1:9" x14ac:dyDescent="0.25">
      <c r="A483" s="9" t="str">
        <f t="shared" si="14"/>
        <v>PI000747ATPSCliente em Foco</v>
      </c>
      <c r="B483" s="9" t="str">
        <f t="shared" si="15"/>
        <v>PI000747ATPSCliente em FocoPG_Clientes atendidos por serviços digitais - Número - Obter</v>
      </c>
      <c r="C483" t="s">
        <v>422</v>
      </c>
      <c r="D483" s="9" t="s">
        <v>251</v>
      </c>
      <c r="E483" s="9" t="s">
        <v>471</v>
      </c>
      <c r="F483" s="9" t="s">
        <v>19</v>
      </c>
      <c r="G483" s="25" t="s">
        <v>737</v>
      </c>
      <c r="H483" s="28">
        <v>33700</v>
      </c>
      <c r="I483" s="28">
        <v>34594</v>
      </c>
    </row>
    <row r="484" spans="1:9" x14ac:dyDescent="0.25">
      <c r="A484" s="9" t="str">
        <f t="shared" si="14"/>
        <v>PI000747ATPSCliente em Foco</v>
      </c>
      <c r="B484" s="9" t="str">
        <f t="shared" si="15"/>
        <v>PI000747ATPSCliente em FocoPG_Cobertura do Atendimento (microempresas e empresas de pequeno porte) - % - Obter</v>
      </c>
      <c r="C484" t="s">
        <v>422</v>
      </c>
      <c r="D484" s="9" t="s">
        <v>251</v>
      </c>
      <c r="E484" s="9" t="s">
        <v>471</v>
      </c>
      <c r="F484" s="9" t="s">
        <v>20</v>
      </c>
      <c r="G484" s="25" t="s">
        <v>737</v>
      </c>
      <c r="H484" s="28">
        <v>23</v>
      </c>
      <c r="I484" s="28">
        <v>18.7</v>
      </c>
    </row>
    <row r="485" spans="1:9" x14ac:dyDescent="0.25">
      <c r="A485" s="9" t="str">
        <f t="shared" si="14"/>
        <v>PI000747ATPSCliente em Foco</v>
      </c>
      <c r="B485" s="9" t="str">
        <f t="shared" si="15"/>
        <v>PI000747ATPSCliente em FocoPG_Pequenos Negócios Atendidos - Número - Obter</v>
      </c>
      <c r="C485" t="s">
        <v>422</v>
      </c>
      <c r="D485" s="9" t="s">
        <v>251</v>
      </c>
      <c r="E485" s="9" t="s">
        <v>471</v>
      </c>
      <c r="F485" s="9" t="s">
        <v>21</v>
      </c>
      <c r="G485" s="25" t="s">
        <v>737</v>
      </c>
      <c r="H485" s="28">
        <v>34800</v>
      </c>
      <c r="I485" s="28">
        <v>32016</v>
      </c>
    </row>
    <row r="486" spans="1:9" x14ac:dyDescent="0.25">
      <c r="A486" s="9" t="str">
        <f t="shared" si="14"/>
        <v>PI000747ATPSCliente em Foco</v>
      </c>
      <c r="B486" s="9" t="str">
        <f t="shared" si="15"/>
        <v>PI000747ATPSCliente em FocoPG_Recomendação (NPS) - pontos - Obter</v>
      </c>
      <c r="C486" t="s">
        <v>422</v>
      </c>
      <c r="D486" s="9" t="s">
        <v>251</v>
      </c>
      <c r="E486" s="9" t="s">
        <v>471</v>
      </c>
      <c r="F486" s="9" t="s">
        <v>22</v>
      </c>
      <c r="G486" s="25" t="s">
        <v>737</v>
      </c>
      <c r="H486" s="28">
        <v>80</v>
      </c>
      <c r="I486" s="28">
        <v>86.53</v>
      </c>
    </row>
    <row r="487" spans="1:9" x14ac:dyDescent="0.25">
      <c r="A487" s="9" t="str">
        <f t="shared" si="14"/>
        <v>PI000751ATPSAmbiente de Negócios</v>
      </c>
      <c r="B487" s="9" t="str">
        <f t="shared" si="15"/>
        <v>PI000751ATPSAmbiente de NegóciosPG_Município com presença continuada de técnico residente do Sebrae na microrregião. - Número - Obter</v>
      </c>
      <c r="C487" t="s">
        <v>422</v>
      </c>
      <c r="D487" s="9" t="s">
        <v>252</v>
      </c>
      <c r="E487" s="9" t="s">
        <v>473</v>
      </c>
      <c r="F487" s="9" t="s">
        <v>14</v>
      </c>
      <c r="G487" s="25" t="s">
        <v>656</v>
      </c>
      <c r="H487" s="28">
        <v>19</v>
      </c>
      <c r="I487" s="28">
        <v>51</v>
      </c>
    </row>
    <row r="488" spans="1:9" x14ac:dyDescent="0.25">
      <c r="A488" s="9" t="str">
        <f t="shared" si="14"/>
        <v>PI000751ATPSAmbiente de Negócios</v>
      </c>
      <c r="B488" s="9" t="str">
        <f t="shared" si="15"/>
        <v>PI000751ATPSAmbiente de NegóciosPG_Municípios com conjunto de políticas públicas para melhoria do ambiente de negócios implementado - Número - Obter</v>
      </c>
      <c r="C488" t="s">
        <v>422</v>
      </c>
      <c r="D488" s="9" t="s">
        <v>252</v>
      </c>
      <c r="E488" s="9" t="s">
        <v>473</v>
      </c>
      <c r="F488" s="9" t="s">
        <v>15</v>
      </c>
      <c r="G488" s="25" t="s">
        <v>656</v>
      </c>
      <c r="H488" s="28">
        <v>19</v>
      </c>
      <c r="I488" s="28">
        <v>20</v>
      </c>
    </row>
    <row r="489" spans="1:9" x14ac:dyDescent="0.25">
      <c r="A489" s="9" t="str">
        <f t="shared" si="14"/>
        <v>PI000751ATPSAmbiente de Negócios</v>
      </c>
      <c r="B489" s="9" t="str">
        <f t="shared" si="15"/>
        <v>PI000751ATPSAmbiente de NegóciosPG_Municípios com projetos de mobilização e articulação de lideranças implementados - Número - Obter</v>
      </c>
      <c r="C489" t="s">
        <v>422</v>
      </c>
      <c r="D489" s="9" t="s">
        <v>252</v>
      </c>
      <c r="E489" s="9" t="s">
        <v>473</v>
      </c>
      <c r="F489" s="9" t="s">
        <v>16</v>
      </c>
      <c r="G489" s="25" t="s">
        <v>656</v>
      </c>
      <c r="H489" s="28">
        <v>7</v>
      </c>
      <c r="I489" s="28">
        <v>19</v>
      </c>
    </row>
    <row r="490" spans="1:9" x14ac:dyDescent="0.25">
      <c r="A490" s="9" t="str">
        <f t="shared" si="14"/>
        <v>PI000751ATPSAmbiente de Negócios</v>
      </c>
      <c r="B490" s="9" t="str">
        <f t="shared" si="15"/>
        <v>PI000751ATPSAmbiente de NegóciosPG_Tempo de abertura de empresas - horas - Obter</v>
      </c>
      <c r="C490" t="s">
        <v>422</v>
      </c>
      <c r="D490" s="9" t="s">
        <v>252</v>
      </c>
      <c r="E490" s="9" t="s">
        <v>473</v>
      </c>
      <c r="F490" s="9" t="s">
        <v>17</v>
      </c>
      <c r="G490" s="25" t="s">
        <v>656</v>
      </c>
      <c r="H490" s="28">
        <v>48</v>
      </c>
      <c r="I490" s="28">
        <v>40.950000000000003</v>
      </c>
    </row>
    <row r="491" spans="1:9" x14ac:dyDescent="0.25">
      <c r="A491" s="9" t="str">
        <f t="shared" si="14"/>
        <v>PI000753ATPSBrasil + Competitivo</v>
      </c>
      <c r="B491" s="9" t="str">
        <f t="shared" si="15"/>
        <v>PI000753ATPSBrasil + CompetitivoPG_Produtividade do Trabalho - % - Aumentar</v>
      </c>
      <c r="C491" t="s">
        <v>422</v>
      </c>
      <c r="D491" s="9" t="s">
        <v>253</v>
      </c>
      <c r="E491" s="9" t="s">
        <v>478</v>
      </c>
      <c r="F491" s="9" t="s">
        <v>27</v>
      </c>
      <c r="G491" s="25" t="s">
        <v>737</v>
      </c>
      <c r="H491" s="28">
        <v>10</v>
      </c>
      <c r="I491" s="28">
        <v>16.600000000000001</v>
      </c>
    </row>
    <row r="492" spans="1:9" x14ac:dyDescent="0.25">
      <c r="A492" s="9" t="str">
        <f t="shared" si="14"/>
        <v>PI000753ATPSBrasil + Competitivo</v>
      </c>
      <c r="B492" s="9" t="str">
        <f t="shared" si="15"/>
        <v>PI000753ATPSBrasil + CompetitivoPG_Taxa de Alcance - Faturamento - % - Obter</v>
      </c>
      <c r="C492" t="s">
        <v>422</v>
      </c>
      <c r="D492" s="9" t="s">
        <v>253</v>
      </c>
      <c r="E492" s="9" t="s">
        <v>478</v>
      </c>
      <c r="F492" s="9" t="s">
        <v>28</v>
      </c>
      <c r="G492" s="25" t="s">
        <v>737</v>
      </c>
      <c r="H492" s="28">
        <v>79</v>
      </c>
      <c r="I492" s="28">
        <v>57</v>
      </c>
    </row>
    <row r="493" spans="1:9" x14ac:dyDescent="0.25">
      <c r="A493" s="9" t="str">
        <f t="shared" si="14"/>
        <v>PI000754ATPSGestão Estratégica de Pessoas</v>
      </c>
      <c r="B493" s="9" t="str">
        <f t="shared" si="15"/>
        <v>PI000754ATPSGestão Estratégica de PessoasPG_Diagnóstico de Maturidade dos processos de gestão de pessoas - pontos - Obter</v>
      </c>
      <c r="C493" t="s">
        <v>422</v>
      </c>
      <c r="D493" s="9" t="s">
        <v>254</v>
      </c>
      <c r="E493" s="9" t="s">
        <v>470</v>
      </c>
      <c r="F493" s="9" t="s">
        <v>67</v>
      </c>
      <c r="G493" s="25" t="s">
        <v>657</v>
      </c>
      <c r="H493" s="28">
        <v>3.9</v>
      </c>
      <c r="I493" s="28">
        <v>3.87</v>
      </c>
    </row>
    <row r="494" spans="1:9" x14ac:dyDescent="0.25">
      <c r="A494" s="9" t="str">
        <f t="shared" si="14"/>
        <v>PI000754ATPSGestão Estratégica de Pessoas</v>
      </c>
      <c r="B494" s="9" t="str">
        <f t="shared" si="15"/>
        <v>PI000754ATPSGestão Estratégica de PessoasPG_Grau de implementação do SGP 9.0 no Sistema Sebrae - % - Obter</v>
      </c>
      <c r="C494" t="s">
        <v>422</v>
      </c>
      <c r="D494" s="9" t="s">
        <v>254</v>
      </c>
      <c r="E494" s="9" t="s">
        <v>470</v>
      </c>
      <c r="F494" s="9" t="s">
        <v>68</v>
      </c>
      <c r="G494" s="25" t="s">
        <v>657</v>
      </c>
      <c r="H494" s="28">
        <v>100</v>
      </c>
      <c r="I494" s="28">
        <v>100</v>
      </c>
    </row>
    <row r="495" spans="1:9" x14ac:dyDescent="0.25">
      <c r="A495" s="9" t="str">
        <f t="shared" si="14"/>
        <v>PI000757ATPSBrasil + Inovador</v>
      </c>
      <c r="B495" s="9" t="str">
        <f t="shared" si="15"/>
        <v>PI000757ATPSBrasil + InovadorPG_Inovação e Modernização - % - Obter</v>
      </c>
      <c r="C495" t="s">
        <v>422</v>
      </c>
      <c r="D495" s="9" t="s">
        <v>255</v>
      </c>
      <c r="E495" s="9" t="s">
        <v>472</v>
      </c>
      <c r="F495" s="9" t="s">
        <v>23</v>
      </c>
      <c r="G495" s="25" t="s">
        <v>658</v>
      </c>
      <c r="H495" s="28">
        <v>70</v>
      </c>
      <c r="I495" s="28">
        <v>0</v>
      </c>
    </row>
    <row r="496" spans="1:9" x14ac:dyDescent="0.25">
      <c r="A496" s="9" t="str">
        <f t="shared" si="14"/>
        <v>PI000757ATPSBrasil + Inovador</v>
      </c>
      <c r="B496" s="9" t="str">
        <f t="shared" si="15"/>
        <v>PI000757ATPSBrasil + InovadorPG_Municípios com ecossistemas de inovação mapeados - Número - Obter</v>
      </c>
      <c r="C496" t="s">
        <v>422</v>
      </c>
      <c r="D496" s="9" t="s">
        <v>255</v>
      </c>
      <c r="E496" s="9" t="s">
        <v>472</v>
      </c>
      <c r="F496" s="9" t="s">
        <v>24</v>
      </c>
      <c r="G496" s="25" t="s">
        <v>658</v>
      </c>
      <c r="H496" s="28">
        <v>5</v>
      </c>
      <c r="I496" s="28">
        <v>5</v>
      </c>
    </row>
    <row r="497" spans="1:9" x14ac:dyDescent="0.25">
      <c r="A497" s="9" t="str">
        <f t="shared" si="14"/>
        <v>PI000757ATPSBrasil + Inovador</v>
      </c>
      <c r="B497" s="9" t="str">
        <f t="shared" si="15"/>
        <v>PI000757ATPSBrasil + InovadorPG_Pequenos Negócios atendidos com solução de Inovação - Número - Obter</v>
      </c>
      <c r="C497" t="s">
        <v>422</v>
      </c>
      <c r="D497" s="9" t="s">
        <v>255</v>
      </c>
      <c r="E497" s="9" t="s">
        <v>472</v>
      </c>
      <c r="F497" s="9" t="s">
        <v>25</v>
      </c>
      <c r="G497" s="25" t="s">
        <v>658</v>
      </c>
      <c r="H497" s="28">
        <v>2420</v>
      </c>
      <c r="I497" s="28">
        <v>5019</v>
      </c>
    </row>
    <row r="498" spans="1:9" x14ac:dyDescent="0.25">
      <c r="A498" s="9" t="str">
        <f t="shared" si="14"/>
        <v>PI000803ATPSGestão da Marca Sebrae</v>
      </c>
      <c r="B498" s="9" t="str">
        <f t="shared" si="15"/>
        <v>PI000803ATPSGestão da Marca SebraePG_Imagem junto à Sociedade - Pontos (0 a 10) - Obter</v>
      </c>
      <c r="C498" t="s">
        <v>422</v>
      </c>
      <c r="D498" s="9" t="s">
        <v>256</v>
      </c>
      <c r="E498" s="9" t="s">
        <v>475</v>
      </c>
      <c r="F498" s="9" t="s">
        <v>30</v>
      </c>
      <c r="G498" s="25" t="s">
        <v>659</v>
      </c>
      <c r="H498" s="28">
        <v>8.1999999999999993</v>
      </c>
      <c r="I498" s="28">
        <v>8.4</v>
      </c>
    </row>
    <row r="499" spans="1:9" x14ac:dyDescent="0.25">
      <c r="A499" s="9" t="str">
        <f t="shared" si="14"/>
        <v>PI000803ATPSGestão da Marca Sebrae</v>
      </c>
      <c r="B499" s="9" t="str">
        <f t="shared" si="15"/>
        <v>PI000803ATPSGestão da Marca SebraePG_Imagem junto aos Pequenos Negócios - Pontos (0 a 10) - Obter</v>
      </c>
      <c r="C499" t="s">
        <v>422</v>
      </c>
      <c r="D499" s="9" t="s">
        <v>256</v>
      </c>
      <c r="E499" s="9" t="s">
        <v>475</v>
      </c>
      <c r="F499" s="9" t="s">
        <v>31</v>
      </c>
      <c r="G499" s="25" t="s">
        <v>659</v>
      </c>
      <c r="H499" s="28">
        <v>9.1</v>
      </c>
      <c r="I499" s="28">
        <v>8.8000000000000007</v>
      </c>
    </row>
    <row r="500" spans="1:9" x14ac:dyDescent="0.25">
      <c r="A500" s="9" t="str">
        <f t="shared" si="14"/>
        <v>PI000832ATPSEducação Empreendedora</v>
      </c>
      <c r="B500" s="9" t="str">
        <f t="shared" si="15"/>
        <v>PI000832ATPSEducação EmpreendedoraPG_Atendimento a estudantes em soluções de Educação Empreendedora - Número - Obter</v>
      </c>
      <c r="C500" t="s">
        <v>422</v>
      </c>
      <c r="D500" s="9" t="s">
        <v>257</v>
      </c>
      <c r="E500" s="9" t="s">
        <v>476</v>
      </c>
      <c r="F500" s="9" t="s">
        <v>32</v>
      </c>
      <c r="G500" s="25" t="s">
        <v>660</v>
      </c>
      <c r="H500" s="28">
        <v>16000</v>
      </c>
      <c r="I500" s="28">
        <v>22719</v>
      </c>
    </row>
    <row r="501" spans="1:9" x14ac:dyDescent="0.25">
      <c r="A501" s="9" t="str">
        <f t="shared" si="14"/>
        <v>PI000832ATPSEducação Empreendedora</v>
      </c>
      <c r="B501" s="9" t="str">
        <f t="shared" si="15"/>
        <v>PI000832ATPSEducação EmpreendedoraPG_Escolas com projeto Escola Empreendedora implementado - Número - Obter</v>
      </c>
      <c r="C501" t="s">
        <v>422</v>
      </c>
      <c r="D501" s="9" t="s">
        <v>257</v>
      </c>
      <c r="E501" s="9" t="s">
        <v>476</v>
      </c>
      <c r="F501" s="9" t="s">
        <v>33</v>
      </c>
      <c r="G501" s="25" t="s">
        <v>660</v>
      </c>
      <c r="H501" s="28">
        <v>5</v>
      </c>
      <c r="I501" s="28">
        <v>5</v>
      </c>
    </row>
    <row r="502" spans="1:9" x14ac:dyDescent="0.25">
      <c r="A502" s="9" t="str">
        <f t="shared" si="14"/>
        <v>PI000832ATPSEducação Empreendedora</v>
      </c>
      <c r="B502" s="9" t="str">
        <f t="shared" si="15"/>
        <v>PI000832ATPSEducação EmpreendedoraPG_Professores atendidos em soluções de Educação Empreendedora - professores - Obter</v>
      </c>
      <c r="C502" t="s">
        <v>422</v>
      </c>
      <c r="D502" s="9" t="s">
        <v>257</v>
      </c>
      <c r="E502" s="9" t="s">
        <v>476</v>
      </c>
      <c r="F502" s="9" t="s">
        <v>34</v>
      </c>
      <c r="G502" s="25" t="s">
        <v>660</v>
      </c>
      <c r="H502" s="28">
        <v>1300</v>
      </c>
      <c r="I502" s="28">
        <v>2038</v>
      </c>
    </row>
    <row r="503" spans="1:9" x14ac:dyDescent="0.25">
      <c r="A503" s="9" t="str">
        <f t="shared" si="14"/>
        <v>PI000832ATPSEducação Empreendedora</v>
      </c>
      <c r="B503" s="9" t="str">
        <f t="shared" si="15"/>
        <v>PI000832ATPSEducação EmpreendedoraPG_Recomendação (NPS) - Professores - pontos - Obter</v>
      </c>
      <c r="C503" t="s">
        <v>422</v>
      </c>
      <c r="D503" s="9" t="s">
        <v>257</v>
      </c>
      <c r="E503" s="9" t="s">
        <v>476</v>
      </c>
      <c r="F503" s="9" t="s">
        <v>35</v>
      </c>
      <c r="G503" s="25" t="s">
        <v>660</v>
      </c>
      <c r="H503" s="28">
        <v>80</v>
      </c>
      <c r="I503" s="28">
        <v>83</v>
      </c>
    </row>
    <row r="504" spans="1:9" x14ac:dyDescent="0.25">
      <c r="A504" s="9" t="str">
        <f t="shared" si="14"/>
        <v>PI000833ATPSPROGRAMA NACIONAL - Transformação Organizacional</v>
      </c>
      <c r="B504" s="9" t="str">
        <f t="shared" si="15"/>
        <v>PI000833ATPSPROGRAMA NACIONAL - Transformação OrganizacionalEntregas de Atividades - Número - Obter</v>
      </c>
      <c r="C504" t="s">
        <v>422</v>
      </c>
      <c r="D504" s="9" t="s">
        <v>258</v>
      </c>
      <c r="E504" s="9" t="s">
        <v>73</v>
      </c>
      <c r="F504" s="9" t="s">
        <v>101</v>
      </c>
      <c r="G504" s="25" t="s">
        <v>661</v>
      </c>
      <c r="H504" s="28">
        <v>190</v>
      </c>
      <c r="I504" s="28">
        <v>190</v>
      </c>
    </row>
    <row r="505" spans="1:9" x14ac:dyDescent="0.25">
      <c r="A505" s="9" t="str">
        <f t="shared" si="14"/>
        <v>PI000833ATPSPROGRAMA NACIONAL - Transformação Organizacional</v>
      </c>
      <c r="B505" s="9" t="str">
        <f t="shared" si="15"/>
        <v>PI000833ATPSPROGRAMA NACIONAL - Transformação OrganizacionalPG_Incidentes de segurança tratados - % - Obter</v>
      </c>
      <c r="C505" t="s">
        <v>422</v>
      </c>
      <c r="D505" s="9" t="s">
        <v>258</v>
      </c>
      <c r="E505" s="9" t="s">
        <v>73</v>
      </c>
      <c r="F505" s="9" t="s">
        <v>75</v>
      </c>
      <c r="G505" s="25" t="s">
        <v>661</v>
      </c>
      <c r="H505" s="28">
        <v>90</v>
      </c>
      <c r="I505" s="28">
        <v>100</v>
      </c>
    </row>
    <row r="506" spans="1:9" x14ac:dyDescent="0.25">
      <c r="A506" s="9" t="str">
        <f t="shared" si="14"/>
        <v>PI000834ATPSInteligência de Dados</v>
      </c>
      <c r="B506" s="9" t="str">
        <f t="shared" si="15"/>
        <v>PI000834ATPSInteligência de DadosPG_Índice Gartner de Data &amp; Analytics - Pontos (1 a 5) - Aumentar</v>
      </c>
      <c r="C506" t="s">
        <v>422</v>
      </c>
      <c r="D506" s="9" t="s">
        <v>259</v>
      </c>
      <c r="E506" s="9" t="s">
        <v>479</v>
      </c>
      <c r="F506" s="9" t="s">
        <v>26</v>
      </c>
      <c r="G506" s="25" t="s">
        <v>662</v>
      </c>
      <c r="H506" s="28">
        <v>2.09</v>
      </c>
      <c r="I506" s="28">
        <v>1.42</v>
      </c>
    </row>
    <row r="507" spans="1:9" x14ac:dyDescent="0.25">
      <c r="A507" s="9" t="str">
        <f t="shared" si="14"/>
        <v>PR002457ATPSEducação Empreendedora</v>
      </c>
      <c r="B507" s="9" t="str">
        <f t="shared" si="15"/>
        <v>PR002457ATPSEducação EmpreendedoraPG_Atendimento a estudantes em soluções de Educação Empreendedora - Número - Obter</v>
      </c>
      <c r="C507" t="s">
        <v>423</v>
      </c>
      <c r="D507" s="9" t="s">
        <v>260</v>
      </c>
      <c r="E507" s="9" t="s">
        <v>476</v>
      </c>
      <c r="F507" s="9" t="s">
        <v>32</v>
      </c>
      <c r="G507" s="25" t="s">
        <v>663</v>
      </c>
      <c r="H507" s="28">
        <v>230005</v>
      </c>
      <c r="I507" s="28">
        <v>678128</v>
      </c>
    </row>
    <row r="508" spans="1:9" x14ac:dyDescent="0.25">
      <c r="A508" s="9" t="str">
        <f t="shared" si="14"/>
        <v>PR002457ATPSEducação Empreendedora</v>
      </c>
      <c r="B508" s="9" t="str">
        <f t="shared" si="15"/>
        <v>PR002457ATPSEducação EmpreendedoraPG_Escolas com projeto Escola Empreendedora implementado - Número - Obter</v>
      </c>
      <c r="C508" t="s">
        <v>423</v>
      </c>
      <c r="D508" s="9" t="s">
        <v>260</v>
      </c>
      <c r="E508" s="9" t="s">
        <v>476</v>
      </c>
      <c r="F508" s="9" t="s">
        <v>33</v>
      </c>
      <c r="G508" s="25" t="s">
        <v>663</v>
      </c>
      <c r="H508" s="28">
        <v>5</v>
      </c>
      <c r="I508" s="28">
        <v>7</v>
      </c>
    </row>
    <row r="509" spans="1:9" x14ac:dyDescent="0.25">
      <c r="A509" s="9" t="str">
        <f t="shared" si="14"/>
        <v>PR002457ATPSEducação Empreendedora</v>
      </c>
      <c r="B509" s="9" t="str">
        <f t="shared" si="15"/>
        <v>PR002457ATPSEducação EmpreendedoraPG_Professores atendidos em soluções de Educação Empreendedora - professores - Obter</v>
      </c>
      <c r="C509" t="s">
        <v>423</v>
      </c>
      <c r="D509" s="9" t="s">
        <v>260</v>
      </c>
      <c r="E509" s="9" t="s">
        <v>476</v>
      </c>
      <c r="F509" s="9" t="s">
        <v>34</v>
      </c>
      <c r="G509" s="25" t="s">
        <v>663</v>
      </c>
      <c r="H509" s="28">
        <v>8051</v>
      </c>
      <c r="I509" s="28">
        <v>12364</v>
      </c>
    </row>
    <row r="510" spans="1:9" x14ac:dyDescent="0.25">
      <c r="A510" s="9" t="str">
        <f t="shared" si="14"/>
        <v>PR002457ATPSEducação Empreendedora</v>
      </c>
      <c r="B510" s="9" t="str">
        <f t="shared" si="15"/>
        <v>PR002457ATPSEducação EmpreendedoraPG_Recomendação (NPS) - Professores - pontos - Obter</v>
      </c>
      <c r="C510" t="s">
        <v>423</v>
      </c>
      <c r="D510" s="9" t="s">
        <v>260</v>
      </c>
      <c r="E510" s="9" t="s">
        <v>476</v>
      </c>
      <c r="F510" s="9" t="s">
        <v>35</v>
      </c>
      <c r="G510" s="25" t="s">
        <v>663</v>
      </c>
      <c r="H510" s="28">
        <v>80</v>
      </c>
      <c r="I510" s="28">
        <v>73</v>
      </c>
    </row>
    <row r="511" spans="1:9" x14ac:dyDescent="0.25">
      <c r="A511" s="9" t="str">
        <f t="shared" si="14"/>
        <v>PR002458ATPSAmbiente de Negócios</v>
      </c>
      <c r="B511" s="9" t="str">
        <f t="shared" si="15"/>
        <v>PR002458ATPSAmbiente de NegóciosPG_Município com presença continuada de técnico residente do Sebrae na microrregião. - Número - Obter</v>
      </c>
      <c r="C511" t="s">
        <v>423</v>
      </c>
      <c r="D511" s="9" t="s">
        <v>261</v>
      </c>
      <c r="E511" s="9" t="s">
        <v>473</v>
      </c>
      <c r="F511" s="9" t="s">
        <v>14</v>
      </c>
      <c r="G511" s="25" t="s">
        <v>664</v>
      </c>
      <c r="H511" s="28">
        <v>108</v>
      </c>
      <c r="I511" s="28">
        <v>136</v>
      </c>
    </row>
    <row r="512" spans="1:9" x14ac:dyDescent="0.25">
      <c r="A512" s="9" t="str">
        <f t="shared" si="14"/>
        <v>PR002458ATPSAmbiente de Negócios</v>
      </c>
      <c r="B512" s="9" t="str">
        <f t="shared" si="15"/>
        <v>PR002458ATPSAmbiente de NegóciosPG_Municípios com conjunto de políticas públicas para melhoria do ambiente de negócios implementado - Número - Obter</v>
      </c>
      <c r="C512" t="s">
        <v>423</v>
      </c>
      <c r="D512" s="9" t="s">
        <v>261</v>
      </c>
      <c r="E512" s="9" t="s">
        <v>473</v>
      </c>
      <c r="F512" s="9" t="s">
        <v>15</v>
      </c>
      <c r="G512" s="25" t="s">
        <v>664</v>
      </c>
      <c r="H512" s="28">
        <v>108</v>
      </c>
      <c r="I512" s="28">
        <v>138</v>
      </c>
    </row>
    <row r="513" spans="1:9" x14ac:dyDescent="0.25">
      <c r="A513" s="9" t="str">
        <f t="shared" si="14"/>
        <v>PR002458ATPSAmbiente de Negócios</v>
      </c>
      <c r="B513" s="9" t="str">
        <f t="shared" si="15"/>
        <v>PR002458ATPSAmbiente de NegóciosPG_Municípios com projetos de mobilização e articulação de lideranças implementados - Número - Obter</v>
      </c>
      <c r="C513" t="s">
        <v>423</v>
      </c>
      <c r="D513" s="9" t="s">
        <v>261</v>
      </c>
      <c r="E513" s="9" t="s">
        <v>473</v>
      </c>
      <c r="F513" s="9" t="s">
        <v>16</v>
      </c>
      <c r="G513" s="25" t="s">
        <v>664</v>
      </c>
      <c r="H513" s="28">
        <v>108</v>
      </c>
      <c r="I513" s="28">
        <v>138</v>
      </c>
    </row>
    <row r="514" spans="1:9" x14ac:dyDescent="0.25">
      <c r="A514" s="9" t="str">
        <f t="shared" si="14"/>
        <v>PR002458ATPSAmbiente de Negócios</v>
      </c>
      <c r="B514" s="9" t="str">
        <f t="shared" si="15"/>
        <v>PR002458ATPSAmbiente de NegóciosPG_Tempo de abertura de empresas - horas - Obter</v>
      </c>
      <c r="C514" t="s">
        <v>423</v>
      </c>
      <c r="D514" s="9" t="s">
        <v>261</v>
      </c>
      <c r="E514" s="9" t="s">
        <v>473</v>
      </c>
      <c r="F514" s="9" t="s">
        <v>17</v>
      </c>
      <c r="G514" s="25" t="s">
        <v>664</v>
      </c>
      <c r="H514" s="28">
        <v>30</v>
      </c>
      <c r="I514" s="28">
        <v>19</v>
      </c>
    </row>
    <row r="515" spans="1:9" x14ac:dyDescent="0.25">
      <c r="A515" s="9" t="str">
        <f t="shared" si="14"/>
        <v>PR002459ATPSBrasil + Inovador</v>
      </c>
      <c r="B515" s="9" t="str">
        <f t="shared" si="15"/>
        <v>PR002459ATPSBrasil + InovadorPG_Inovação e Modernização - % - Obter</v>
      </c>
      <c r="C515" t="s">
        <v>423</v>
      </c>
      <c r="D515" s="9" t="s">
        <v>262</v>
      </c>
      <c r="E515" s="9" t="s">
        <v>472</v>
      </c>
      <c r="F515" s="9" t="s">
        <v>23</v>
      </c>
      <c r="G515" s="25" t="s">
        <v>663</v>
      </c>
      <c r="H515" s="28">
        <v>70</v>
      </c>
      <c r="I515" s="28">
        <v>0</v>
      </c>
    </row>
    <row r="516" spans="1:9" x14ac:dyDescent="0.25">
      <c r="A516" s="9" t="str">
        <f t="shared" si="14"/>
        <v>PR002459ATPSBrasil + Inovador</v>
      </c>
      <c r="B516" s="9" t="str">
        <f t="shared" si="15"/>
        <v>PR002459ATPSBrasil + InovadorPG_Municípios com ecossistemas de inovação mapeados - Número - Obter</v>
      </c>
      <c r="C516" t="s">
        <v>423</v>
      </c>
      <c r="D516" s="9" t="s">
        <v>262</v>
      </c>
      <c r="E516" s="9" t="s">
        <v>472</v>
      </c>
      <c r="F516" s="9" t="s">
        <v>24</v>
      </c>
      <c r="G516" s="25" t="s">
        <v>663</v>
      </c>
      <c r="H516" s="28">
        <v>32</v>
      </c>
      <c r="I516" s="28">
        <v>34</v>
      </c>
    </row>
    <row r="517" spans="1:9" x14ac:dyDescent="0.25">
      <c r="A517" s="9" t="str">
        <f t="shared" si="14"/>
        <v>PR002459ATPSBrasil + Inovador</v>
      </c>
      <c r="B517" s="9" t="str">
        <f t="shared" si="15"/>
        <v>PR002459ATPSBrasil + InovadorPG_Pequenos Negócios atendidos com solução de Inovação - Número - Obter</v>
      </c>
      <c r="C517" t="s">
        <v>423</v>
      </c>
      <c r="D517" s="9" t="s">
        <v>262</v>
      </c>
      <c r="E517" s="9" t="s">
        <v>472</v>
      </c>
      <c r="F517" s="9" t="s">
        <v>25</v>
      </c>
      <c r="G517" s="25" t="s">
        <v>663</v>
      </c>
      <c r="H517" s="28">
        <v>74250</v>
      </c>
      <c r="I517" s="28">
        <v>211004</v>
      </c>
    </row>
    <row r="518" spans="1:9" x14ac:dyDescent="0.25">
      <c r="A518" s="9" t="str">
        <f t="shared" si="14"/>
        <v>PR002460ATPSSebrae + Finanças</v>
      </c>
      <c r="B518" s="9" t="str">
        <f t="shared" si="15"/>
        <v>PR002460ATPSSebrae + FinançasPG_Clientes com garantia do Fampe assistidos na fase pós-crédito - % - Obter</v>
      </c>
      <c r="C518" t="s">
        <v>423</v>
      </c>
      <c r="D518" s="9" t="s">
        <v>263</v>
      </c>
      <c r="E518" s="9" t="s">
        <v>477</v>
      </c>
      <c r="F518" s="9" t="s">
        <v>71</v>
      </c>
      <c r="G518" s="25" t="s">
        <v>664</v>
      </c>
      <c r="H518" s="28">
        <v>70</v>
      </c>
      <c r="I518" s="28">
        <v>107</v>
      </c>
    </row>
    <row r="519" spans="1:9" x14ac:dyDescent="0.25">
      <c r="A519" s="9" t="str">
        <f t="shared" si="14"/>
        <v>PR002461ATPSBrasil + Competitivo</v>
      </c>
      <c r="B519" s="9" t="str">
        <f t="shared" si="15"/>
        <v>PR002461ATPSBrasil + CompetitivoPG_Produtividade do Trabalho - % - Aumentar</v>
      </c>
      <c r="C519" t="s">
        <v>423</v>
      </c>
      <c r="D519" s="9" t="s">
        <v>264</v>
      </c>
      <c r="E519" s="9" t="s">
        <v>478</v>
      </c>
      <c r="F519" s="9" t="s">
        <v>27</v>
      </c>
      <c r="G519" s="25" t="s">
        <v>663</v>
      </c>
      <c r="H519" s="28">
        <v>25</v>
      </c>
      <c r="I519" s="28">
        <v>18.5</v>
      </c>
    </row>
    <row r="520" spans="1:9" x14ac:dyDescent="0.25">
      <c r="A520" s="9" t="str">
        <f t="shared" si="14"/>
        <v>PR002461ATPSBrasil + Competitivo</v>
      </c>
      <c r="B520" s="9" t="str">
        <f t="shared" si="15"/>
        <v>PR002461ATPSBrasil + CompetitivoPG_Taxa de Alcance - Faturamento - % - Obter</v>
      </c>
      <c r="C520" t="s">
        <v>423</v>
      </c>
      <c r="D520" s="9" t="s">
        <v>264</v>
      </c>
      <c r="E520" s="9" t="s">
        <v>478</v>
      </c>
      <c r="F520" s="9" t="s">
        <v>28</v>
      </c>
      <c r="G520" s="25" t="s">
        <v>663</v>
      </c>
      <c r="H520" s="28">
        <v>79</v>
      </c>
      <c r="I520" s="28">
        <v>100</v>
      </c>
    </row>
    <row r="521" spans="1:9" x14ac:dyDescent="0.25">
      <c r="A521" s="9" t="str">
        <f t="shared" si="14"/>
        <v>PR002462ATPSGestão da Marca Sebrae</v>
      </c>
      <c r="B521" s="9" t="str">
        <f t="shared" si="15"/>
        <v>PR002462ATPSGestão da Marca SebraePG_Imagem junto à Sociedade - Pontos (0 a 10) - Obter</v>
      </c>
      <c r="C521" t="s">
        <v>423</v>
      </c>
      <c r="D521" s="9" t="s">
        <v>265</v>
      </c>
      <c r="E521" s="9" t="s">
        <v>475</v>
      </c>
      <c r="F521" s="9" t="s">
        <v>30</v>
      </c>
      <c r="G521" s="25" t="s">
        <v>664</v>
      </c>
      <c r="H521" s="28">
        <v>8</v>
      </c>
      <c r="I521" s="28">
        <v>8.4</v>
      </c>
    </row>
    <row r="522" spans="1:9" x14ac:dyDescent="0.25">
      <c r="A522" s="9" t="str">
        <f t="shared" si="14"/>
        <v>PR002462ATPSGestão da Marca Sebrae</v>
      </c>
      <c r="B522" s="9" t="str">
        <f t="shared" si="15"/>
        <v>PR002462ATPSGestão da Marca SebraePG_Imagem junto aos Pequenos Negócios - Pontos (0 a 10) - Obter</v>
      </c>
      <c r="C522" t="s">
        <v>423</v>
      </c>
      <c r="D522" s="9" t="s">
        <v>265</v>
      </c>
      <c r="E522" s="9" t="s">
        <v>475</v>
      </c>
      <c r="F522" s="9" t="s">
        <v>31</v>
      </c>
      <c r="G522" s="25" t="s">
        <v>664</v>
      </c>
      <c r="H522" s="28">
        <v>8.4</v>
      </c>
      <c r="I522" s="28">
        <v>8.5</v>
      </c>
    </row>
    <row r="523" spans="1:9" x14ac:dyDescent="0.25">
      <c r="A523" s="9" t="str">
        <f t="shared" si="14"/>
        <v>PR002464ATPSInteligência de Dados</v>
      </c>
      <c r="B523" s="9" t="str">
        <f t="shared" si="15"/>
        <v>PR002464ATPSInteligência de DadosPG_Índice Gartner de Data &amp; Analytics - Pontos (1 a 5) - Aumentar</v>
      </c>
      <c r="C523" t="s">
        <v>423</v>
      </c>
      <c r="D523" s="9" t="s">
        <v>266</v>
      </c>
      <c r="E523" s="9" t="s">
        <v>479</v>
      </c>
      <c r="F523" s="9" t="s">
        <v>26</v>
      </c>
      <c r="G523" s="25" t="s">
        <v>664</v>
      </c>
      <c r="H523" s="28">
        <v>2.61</v>
      </c>
      <c r="I523" s="28">
        <v>2.31</v>
      </c>
    </row>
    <row r="524" spans="1:9" x14ac:dyDescent="0.25">
      <c r="A524" s="9" t="str">
        <f t="shared" si="14"/>
        <v>PR002465ATPSPROGRAMA NACIONAL - Transformação Organizacional</v>
      </c>
      <c r="B524" s="9" t="str">
        <f t="shared" si="15"/>
        <v>PR002465ATPSPROGRAMA NACIONAL - Transformação OrganizacionalEntregas de Atividades - Número - Obter</v>
      </c>
      <c r="C524" t="s">
        <v>423</v>
      </c>
      <c r="D524" s="9" t="s">
        <v>267</v>
      </c>
      <c r="E524" s="9" t="s">
        <v>73</v>
      </c>
      <c r="F524" s="9" t="s">
        <v>101</v>
      </c>
      <c r="G524" s="25" t="s">
        <v>664</v>
      </c>
      <c r="H524" s="28">
        <v>610</v>
      </c>
      <c r="I524" s="28">
        <v>620</v>
      </c>
    </row>
    <row r="525" spans="1:9" x14ac:dyDescent="0.25">
      <c r="A525" s="9" t="str">
        <f t="shared" ref="A525:A588" si="16">CONCATENATE(D525,E525)</f>
        <v>PR002466ATPSCliente em Foco</v>
      </c>
      <c r="B525" s="9" t="str">
        <f t="shared" ref="B525:B588" si="17">CONCATENATE(D525,E525,F525)</f>
        <v>PR002466ATPSCliente em FocoPG_Atendimento por cliente - Número - Obter</v>
      </c>
      <c r="C525" t="s">
        <v>423</v>
      </c>
      <c r="D525" s="9" t="s">
        <v>268</v>
      </c>
      <c r="E525" s="9" t="s">
        <v>471</v>
      </c>
      <c r="F525" s="9" t="s">
        <v>18</v>
      </c>
      <c r="G525" s="25" t="s">
        <v>663</v>
      </c>
      <c r="H525" s="28">
        <v>3.2</v>
      </c>
      <c r="I525" s="28">
        <v>1.63</v>
      </c>
    </row>
    <row r="526" spans="1:9" x14ac:dyDescent="0.25">
      <c r="A526" s="9" t="str">
        <f t="shared" si="16"/>
        <v>PR002466ATPSCliente em Foco</v>
      </c>
      <c r="B526" s="9" t="str">
        <f t="shared" si="17"/>
        <v>PR002466ATPSCliente em FocoPG_Clientes atendidos por serviços digitais - Número - Obter</v>
      </c>
      <c r="C526" t="s">
        <v>423</v>
      </c>
      <c r="D526" s="9" t="s">
        <v>268</v>
      </c>
      <c r="E526" s="9" t="s">
        <v>471</v>
      </c>
      <c r="F526" s="9" t="s">
        <v>19</v>
      </c>
      <c r="G526" s="25" t="s">
        <v>663</v>
      </c>
      <c r="H526" s="28">
        <v>520000</v>
      </c>
      <c r="I526" s="28">
        <v>985832</v>
      </c>
    </row>
    <row r="527" spans="1:9" x14ac:dyDescent="0.25">
      <c r="A527" s="9" t="str">
        <f t="shared" si="16"/>
        <v>PR002466ATPSCliente em Foco</v>
      </c>
      <c r="B527" s="9" t="str">
        <f t="shared" si="17"/>
        <v>PR002466ATPSCliente em FocoPG_Cobertura do Atendimento (microempresas e empresas de pequeno porte) - % - Obter</v>
      </c>
      <c r="C527" t="s">
        <v>423</v>
      </c>
      <c r="D527" s="9" t="s">
        <v>268</v>
      </c>
      <c r="E527" s="9" t="s">
        <v>471</v>
      </c>
      <c r="F527" s="9" t="s">
        <v>20</v>
      </c>
      <c r="G527" s="25" t="s">
        <v>663</v>
      </c>
      <c r="H527" s="28">
        <v>25</v>
      </c>
      <c r="I527" s="28">
        <v>32.86</v>
      </c>
    </row>
    <row r="528" spans="1:9" x14ac:dyDescent="0.25">
      <c r="A528" s="9" t="str">
        <f t="shared" si="16"/>
        <v>PR002466ATPSCliente em Foco</v>
      </c>
      <c r="B528" s="9" t="str">
        <f t="shared" si="17"/>
        <v>PR002466ATPSCliente em FocoPG_Pequenos Negócios Atendidos - Número - Obter</v>
      </c>
      <c r="C528" t="s">
        <v>423</v>
      </c>
      <c r="D528" s="9" t="s">
        <v>268</v>
      </c>
      <c r="E528" s="9" t="s">
        <v>471</v>
      </c>
      <c r="F528" s="9" t="s">
        <v>21</v>
      </c>
      <c r="G528" s="25" t="s">
        <v>663</v>
      </c>
      <c r="H528" s="28">
        <v>380000</v>
      </c>
      <c r="I528" s="28">
        <v>518027</v>
      </c>
    </row>
    <row r="529" spans="1:9" x14ac:dyDescent="0.25">
      <c r="A529" s="9" t="str">
        <f t="shared" si="16"/>
        <v>PR002466ATPSCliente em Foco</v>
      </c>
      <c r="B529" s="9" t="str">
        <f t="shared" si="17"/>
        <v>PR002466ATPSCliente em FocoPG_Recomendação (NPS) - pontos - Obter</v>
      </c>
      <c r="C529" t="s">
        <v>423</v>
      </c>
      <c r="D529" s="9" t="s">
        <v>268</v>
      </c>
      <c r="E529" s="9" t="s">
        <v>471</v>
      </c>
      <c r="F529" s="9" t="s">
        <v>22</v>
      </c>
      <c r="G529" s="25" t="s">
        <v>663</v>
      </c>
      <c r="H529" s="28">
        <v>80</v>
      </c>
      <c r="I529" s="28">
        <v>82</v>
      </c>
    </row>
    <row r="530" spans="1:9" x14ac:dyDescent="0.25">
      <c r="A530" s="9" t="str">
        <f t="shared" si="16"/>
        <v>RJ001906ATPSCliente em Foco</v>
      </c>
      <c r="B530" s="9" t="str">
        <f t="shared" si="17"/>
        <v>RJ001906ATPSCliente em FocoPG_Atendimento por cliente - Número - Obter</v>
      </c>
      <c r="C530" t="s">
        <v>424</v>
      </c>
      <c r="D530" s="9" t="s">
        <v>269</v>
      </c>
      <c r="E530" t="s">
        <v>471</v>
      </c>
      <c r="F530" s="9" t="s">
        <v>18</v>
      </c>
      <c r="G530" s="25" t="s">
        <v>665</v>
      </c>
      <c r="H530" s="28">
        <v>2</v>
      </c>
      <c r="I530" s="28">
        <v>2.0699999999999998</v>
      </c>
    </row>
    <row r="531" spans="1:9" x14ac:dyDescent="0.25">
      <c r="A531" s="9" t="str">
        <f t="shared" si="16"/>
        <v>RJ001906ATPSCliente em Foco</v>
      </c>
      <c r="B531" s="9" t="str">
        <f t="shared" si="17"/>
        <v>RJ001906ATPSCliente em FocoPG_Clientes atendidos por serviços digitais - Número - Obter</v>
      </c>
      <c r="C531" t="s">
        <v>424</v>
      </c>
      <c r="D531" s="9" t="s">
        <v>269</v>
      </c>
      <c r="E531" t="s">
        <v>471</v>
      </c>
      <c r="F531" s="9" t="s">
        <v>19</v>
      </c>
      <c r="G531" s="25" t="s">
        <v>665</v>
      </c>
      <c r="H531" s="28">
        <v>250000</v>
      </c>
      <c r="I531" s="28">
        <v>385271</v>
      </c>
    </row>
    <row r="532" spans="1:9" x14ac:dyDescent="0.25">
      <c r="A532" s="9" t="str">
        <f t="shared" si="16"/>
        <v>RJ001906ATPSCliente em Foco</v>
      </c>
      <c r="B532" s="9" t="str">
        <f t="shared" si="17"/>
        <v>RJ001906ATPSCliente em FocoPG_Cobertura do Atendimento (microempresas e empresas de pequeno porte) - % - Obter</v>
      </c>
      <c r="C532" t="s">
        <v>424</v>
      </c>
      <c r="D532" s="9" t="s">
        <v>269</v>
      </c>
      <c r="E532" t="s">
        <v>471</v>
      </c>
      <c r="F532" s="9" t="s">
        <v>20</v>
      </c>
      <c r="G532" s="25" t="s">
        <v>665</v>
      </c>
      <c r="H532" s="28">
        <v>12.5</v>
      </c>
      <c r="I532" s="28">
        <v>14.3</v>
      </c>
    </row>
    <row r="533" spans="1:9" x14ac:dyDescent="0.25">
      <c r="A533" s="9" t="str">
        <f t="shared" si="16"/>
        <v>RJ001906ATPSCliente em Foco</v>
      </c>
      <c r="B533" s="9" t="str">
        <f t="shared" si="17"/>
        <v>RJ001906ATPSCliente em FocoPG_Pequenos Negócios Atendidos - Número - Obter</v>
      </c>
      <c r="C533" t="s">
        <v>424</v>
      </c>
      <c r="D533" s="9" t="s">
        <v>269</v>
      </c>
      <c r="E533" t="s">
        <v>471</v>
      </c>
      <c r="F533" s="9" t="s">
        <v>21</v>
      </c>
      <c r="G533" s="25" t="s">
        <v>665</v>
      </c>
      <c r="H533" s="28">
        <v>150000</v>
      </c>
      <c r="I533" s="28">
        <v>185938</v>
      </c>
    </row>
    <row r="534" spans="1:9" x14ac:dyDescent="0.25">
      <c r="A534" s="9" t="str">
        <f t="shared" si="16"/>
        <v>RJ001906ATPSCliente em Foco</v>
      </c>
      <c r="B534" s="9" t="str">
        <f t="shared" si="17"/>
        <v>RJ001906ATPSCliente em FocoPG_Recomendação (NPS) - pontos - Obter</v>
      </c>
      <c r="C534" t="s">
        <v>424</v>
      </c>
      <c r="D534" s="9" t="s">
        <v>269</v>
      </c>
      <c r="E534" t="s">
        <v>471</v>
      </c>
      <c r="F534" s="9" t="s">
        <v>22</v>
      </c>
      <c r="G534" s="25" t="s">
        <v>665</v>
      </c>
      <c r="H534" s="28">
        <v>80</v>
      </c>
      <c r="I534" s="28">
        <v>83.65</v>
      </c>
    </row>
    <row r="535" spans="1:9" x14ac:dyDescent="0.25">
      <c r="A535" s="9" t="str">
        <f t="shared" si="16"/>
        <v>RJ001919ATPSBrasil + Inovador</v>
      </c>
      <c r="B535" s="9" t="str">
        <f t="shared" si="17"/>
        <v>RJ001919ATPSBrasil + InovadorPG_Inovação e Modernização - % - Obter</v>
      </c>
      <c r="C535" t="s">
        <v>424</v>
      </c>
      <c r="D535" s="9" t="s">
        <v>270</v>
      </c>
      <c r="E535" s="9" t="s">
        <v>472</v>
      </c>
      <c r="F535" s="9" t="s">
        <v>23</v>
      </c>
      <c r="G535" s="25" t="s">
        <v>666</v>
      </c>
      <c r="H535" s="28">
        <v>70</v>
      </c>
      <c r="I535" s="28">
        <v>0</v>
      </c>
    </row>
    <row r="536" spans="1:9" x14ac:dyDescent="0.25">
      <c r="A536" s="9" t="str">
        <f t="shared" si="16"/>
        <v>RJ001919ATPSBrasil + Inovador</v>
      </c>
      <c r="B536" s="9" t="str">
        <f t="shared" si="17"/>
        <v>RJ001919ATPSBrasil + InovadorPG_Municípios com ecossistemas de inovação mapeados - Número - Obter</v>
      </c>
      <c r="C536" t="s">
        <v>424</v>
      </c>
      <c r="D536" s="9" t="s">
        <v>270</v>
      </c>
      <c r="E536" s="9" t="s">
        <v>472</v>
      </c>
      <c r="F536" s="9" t="s">
        <v>24</v>
      </c>
      <c r="G536" s="25" t="s">
        <v>666</v>
      </c>
      <c r="H536" s="28">
        <v>1</v>
      </c>
      <c r="I536" s="28">
        <v>1</v>
      </c>
    </row>
    <row r="537" spans="1:9" x14ac:dyDescent="0.25">
      <c r="A537" s="9" t="str">
        <f t="shared" si="16"/>
        <v>RJ001919ATPSBrasil + Inovador</v>
      </c>
      <c r="B537" s="9" t="str">
        <f t="shared" si="17"/>
        <v>RJ001919ATPSBrasil + InovadorPG_Pequenos Negócios atendidos com solução de Inovação - Número - Obter</v>
      </c>
      <c r="C537" t="s">
        <v>424</v>
      </c>
      <c r="D537" s="9" t="s">
        <v>270</v>
      </c>
      <c r="E537" s="9" t="s">
        <v>472</v>
      </c>
      <c r="F537" s="9" t="s">
        <v>25</v>
      </c>
      <c r="G537" s="25" t="s">
        <v>666</v>
      </c>
      <c r="H537" s="28">
        <v>25000</v>
      </c>
      <c r="I537" s="28">
        <v>35965</v>
      </c>
    </row>
    <row r="538" spans="1:9" x14ac:dyDescent="0.25">
      <c r="A538" s="9" t="str">
        <f t="shared" si="16"/>
        <v>RJ001927ATPSGestão Estratégica de Pessoas</v>
      </c>
      <c r="B538" s="9" t="str">
        <f t="shared" si="17"/>
        <v>RJ001927ATPSGestão Estratégica de PessoasPG_Diagnóstico de Maturidade dos processos de gestão de pessoas - pontos - Obter</v>
      </c>
      <c r="C538" t="s">
        <v>424</v>
      </c>
      <c r="D538" s="9" t="s">
        <v>271</v>
      </c>
      <c r="E538" s="9" t="s">
        <v>470</v>
      </c>
      <c r="F538" s="9" t="s">
        <v>67</v>
      </c>
      <c r="G538" s="25" t="s">
        <v>667</v>
      </c>
      <c r="H538" s="28">
        <v>4</v>
      </c>
      <c r="I538" s="28">
        <v>3.97</v>
      </c>
    </row>
    <row r="539" spans="1:9" x14ac:dyDescent="0.25">
      <c r="A539" s="9" t="str">
        <f t="shared" si="16"/>
        <v>RJ001927ATPSGestão Estratégica de Pessoas</v>
      </c>
      <c r="B539" s="9" t="str">
        <f t="shared" si="17"/>
        <v>RJ001927ATPSGestão Estratégica de PessoasPG_Grau de implementação do SGP 9.0 no Sistema Sebrae - % - Obter</v>
      </c>
      <c r="C539" t="s">
        <v>424</v>
      </c>
      <c r="D539" s="9" t="s">
        <v>271</v>
      </c>
      <c r="E539" s="9" t="s">
        <v>470</v>
      </c>
      <c r="F539" s="9" t="s">
        <v>68</v>
      </c>
      <c r="G539" s="25" t="s">
        <v>667</v>
      </c>
      <c r="H539" s="28">
        <v>100</v>
      </c>
      <c r="I539" s="28">
        <v>100</v>
      </c>
    </row>
    <row r="540" spans="1:9" x14ac:dyDescent="0.25">
      <c r="A540" s="9" t="str">
        <f t="shared" si="16"/>
        <v>RJ001933ATPSSebrae + Finanças</v>
      </c>
      <c r="B540" s="9" t="str">
        <f t="shared" si="17"/>
        <v>RJ001933ATPSSebrae + FinançasPG_Clientes com garantia do Fampe assistidos na fase pós-crédito - % - Obter</v>
      </c>
      <c r="C540" t="s">
        <v>424</v>
      </c>
      <c r="D540" s="9" t="s">
        <v>272</v>
      </c>
      <c r="E540" s="9" t="s">
        <v>477</v>
      </c>
      <c r="F540" s="9" t="s">
        <v>71</v>
      </c>
      <c r="G540" s="25" t="s">
        <v>665</v>
      </c>
      <c r="H540" s="28">
        <v>40</v>
      </c>
      <c r="I540" s="28">
        <v>55.74</v>
      </c>
    </row>
    <row r="541" spans="1:9" x14ac:dyDescent="0.25">
      <c r="A541" s="9" t="str">
        <f t="shared" si="16"/>
        <v>RJ001942ATPSAmbiente de Negócios</v>
      </c>
      <c r="B541" s="9" t="str">
        <f t="shared" si="17"/>
        <v>RJ001942ATPSAmbiente de NegóciosPG_Município com presença continuada de técnico residente do Sebrae na microrregião. - Número - Obter</v>
      </c>
      <c r="C541" t="s">
        <v>424</v>
      </c>
      <c r="D541" s="9" t="s">
        <v>273</v>
      </c>
      <c r="E541" s="9" t="s">
        <v>473</v>
      </c>
      <c r="F541" s="9" t="s">
        <v>14</v>
      </c>
      <c r="G541" s="25" t="s">
        <v>667</v>
      </c>
      <c r="H541" s="28">
        <v>6</v>
      </c>
      <c r="I541" s="28">
        <v>6</v>
      </c>
    </row>
    <row r="542" spans="1:9" x14ac:dyDescent="0.25">
      <c r="A542" s="9" t="str">
        <f t="shared" si="16"/>
        <v>RJ001942ATPSAmbiente de Negócios</v>
      </c>
      <c r="B542" s="9" t="str">
        <f t="shared" si="17"/>
        <v>RJ001942ATPSAmbiente de NegóciosPG_Municípios com conjunto de políticas públicas para melhoria do ambiente de negócios implementado - Número - Obter</v>
      </c>
      <c r="C542" t="s">
        <v>424</v>
      </c>
      <c r="D542" s="9" t="s">
        <v>273</v>
      </c>
      <c r="E542" s="9" t="s">
        <v>473</v>
      </c>
      <c r="F542" s="9" t="s">
        <v>15</v>
      </c>
      <c r="G542" s="25" t="s">
        <v>667</v>
      </c>
      <c r="H542" s="28">
        <v>6</v>
      </c>
      <c r="I542" s="28">
        <v>6</v>
      </c>
    </row>
    <row r="543" spans="1:9" x14ac:dyDescent="0.25">
      <c r="A543" s="9" t="str">
        <f t="shared" si="16"/>
        <v>RJ001942ATPSAmbiente de Negócios</v>
      </c>
      <c r="B543" s="9" t="str">
        <f t="shared" si="17"/>
        <v>RJ001942ATPSAmbiente de NegóciosPG_Municípios com projetos de mobilização e articulação de lideranças implementados - Número - Obter</v>
      </c>
      <c r="C543" t="s">
        <v>424</v>
      </c>
      <c r="D543" s="9" t="s">
        <v>273</v>
      </c>
      <c r="E543" s="9" t="s">
        <v>473</v>
      </c>
      <c r="F543" s="9" t="s">
        <v>16</v>
      </c>
      <c r="G543" s="25" t="s">
        <v>667</v>
      </c>
      <c r="H543" s="28">
        <v>6</v>
      </c>
      <c r="I543" s="28">
        <v>6</v>
      </c>
    </row>
    <row r="544" spans="1:9" x14ac:dyDescent="0.25">
      <c r="A544" s="9" t="str">
        <f t="shared" si="16"/>
        <v>RJ001942ATPSAmbiente de Negócios</v>
      </c>
      <c r="B544" s="9" t="str">
        <f t="shared" si="17"/>
        <v>RJ001942ATPSAmbiente de NegóciosPG_Tempo de abertura de empresas - horas - Obter</v>
      </c>
      <c r="C544" t="s">
        <v>424</v>
      </c>
      <c r="D544" s="9" t="s">
        <v>273</v>
      </c>
      <c r="E544" s="9" t="s">
        <v>473</v>
      </c>
      <c r="F544" s="9" t="s">
        <v>17</v>
      </c>
      <c r="G544" s="25" t="s">
        <v>667</v>
      </c>
      <c r="H544" s="28">
        <v>46</v>
      </c>
      <c r="I544" s="28">
        <v>37.4</v>
      </c>
    </row>
    <row r="545" spans="1:9" x14ac:dyDescent="0.25">
      <c r="A545" s="9" t="str">
        <f t="shared" si="16"/>
        <v>RJ002037ATPSGestão da Marca Sebrae</v>
      </c>
      <c r="B545" s="9" t="str">
        <f t="shared" si="17"/>
        <v>RJ002037ATPSGestão da Marca SebraePG_Imagem junto à Sociedade - Pontos (0 a 10) - Obter</v>
      </c>
      <c r="C545" t="s">
        <v>424</v>
      </c>
      <c r="D545" s="9" t="s">
        <v>274</v>
      </c>
      <c r="E545" s="9" t="s">
        <v>475</v>
      </c>
      <c r="F545" s="9" t="s">
        <v>30</v>
      </c>
      <c r="G545" s="25" t="s">
        <v>665</v>
      </c>
      <c r="H545" s="28">
        <v>7.8</v>
      </c>
      <c r="I545" s="28">
        <v>8.6</v>
      </c>
    </row>
    <row r="546" spans="1:9" x14ac:dyDescent="0.25">
      <c r="A546" s="9" t="str">
        <f t="shared" si="16"/>
        <v>RJ002037ATPSGestão da Marca Sebrae</v>
      </c>
      <c r="B546" s="9" t="str">
        <f t="shared" si="17"/>
        <v>RJ002037ATPSGestão da Marca SebraePG_Imagem junto aos Pequenos Negócios - Pontos (0 a 10) - Obter</v>
      </c>
      <c r="C546" t="s">
        <v>424</v>
      </c>
      <c r="D546" s="9" t="s">
        <v>274</v>
      </c>
      <c r="E546" s="9" t="s">
        <v>475</v>
      </c>
      <c r="F546" s="9" t="s">
        <v>31</v>
      </c>
      <c r="G546" s="25" t="s">
        <v>665</v>
      </c>
      <c r="H546" s="28">
        <v>8.6</v>
      </c>
      <c r="I546" s="28">
        <v>8.8000000000000007</v>
      </c>
    </row>
    <row r="547" spans="1:9" x14ac:dyDescent="0.25">
      <c r="A547" s="9" t="str">
        <f t="shared" si="16"/>
        <v>RJ002068ATPSInteligência de Dados</v>
      </c>
      <c r="B547" s="9" t="str">
        <f t="shared" si="17"/>
        <v>RJ002068ATPSInteligência de DadosPG_Índice Gartner de Data &amp; Analytics - Pontos (1 a 5) - Aumentar</v>
      </c>
      <c r="C547" t="s">
        <v>424</v>
      </c>
      <c r="D547" s="9" t="s">
        <v>275</v>
      </c>
      <c r="E547" s="9" t="s">
        <v>479</v>
      </c>
      <c r="F547" s="9" t="s">
        <v>26</v>
      </c>
      <c r="G547" s="25" t="s">
        <v>665</v>
      </c>
      <c r="H547" s="28">
        <v>2.33</v>
      </c>
      <c r="I547" s="28">
        <v>1.9</v>
      </c>
    </row>
    <row r="548" spans="1:9" x14ac:dyDescent="0.25">
      <c r="A548" s="9" t="str">
        <f t="shared" si="16"/>
        <v>RJ002094ATPSEducação Empreendedora</v>
      </c>
      <c r="B548" s="9" t="str">
        <f t="shared" si="17"/>
        <v>RJ002094ATPSEducação EmpreendedoraPG_Atendimento a estudantes em soluções de Educação Empreendedora - Número - Obter</v>
      </c>
      <c r="C548" t="s">
        <v>424</v>
      </c>
      <c r="D548" s="9" t="s">
        <v>276</v>
      </c>
      <c r="E548" s="9" t="s">
        <v>476</v>
      </c>
      <c r="F548" s="9" t="s">
        <v>32</v>
      </c>
      <c r="G548" s="25" t="s">
        <v>667</v>
      </c>
      <c r="H548" s="28">
        <v>24500</v>
      </c>
      <c r="I548" s="28">
        <v>42410</v>
      </c>
    </row>
    <row r="549" spans="1:9" x14ac:dyDescent="0.25">
      <c r="A549" s="9" t="str">
        <f t="shared" si="16"/>
        <v>RJ002094ATPSEducação Empreendedora</v>
      </c>
      <c r="B549" s="9" t="str">
        <f t="shared" si="17"/>
        <v>RJ002094ATPSEducação EmpreendedoraPG_Escolas com projeto Escola Empreendedora implementado - Número - Obter</v>
      </c>
      <c r="C549" t="s">
        <v>424</v>
      </c>
      <c r="D549" s="9" t="s">
        <v>276</v>
      </c>
      <c r="E549" s="9" t="s">
        <v>476</v>
      </c>
      <c r="F549" s="9" t="s">
        <v>33</v>
      </c>
      <c r="G549" s="25" t="s">
        <v>667</v>
      </c>
      <c r="H549" s="28">
        <v>5</v>
      </c>
      <c r="I549" s="28">
        <v>5</v>
      </c>
    </row>
    <row r="550" spans="1:9" x14ac:dyDescent="0.25">
      <c r="A550" s="9" t="str">
        <f t="shared" si="16"/>
        <v>RJ002094ATPSEducação Empreendedora</v>
      </c>
      <c r="B550" s="9" t="str">
        <f t="shared" si="17"/>
        <v>RJ002094ATPSEducação EmpreendedoraPG_Professores atendidos em soluções de Educação Empreendedora - professores - Obter</v>
      </c>
      <c r="C550" t="s">
        <v>424</v>
      </c>
      <c r="D550" s="9" t="s">
        <v>276</v>
      </c>
      <c r="E550" s="9" t="s">
        <v>476</v>
      </c>
      <c r="F550" s="9" t="s">
        <v>34</v>
      </c>
      <c r="G550" s="25" t="s">
        <v>667</v>
      </c>
      <c r="H550" s="28">
        <v>2500</v>
      </c>
      <c r="I550" s="28">
        <v>3955</v>
      </c>
    </row>
    <row r="551" spans="1:9" x14ac:dyDescent="0.25">
      <c r="A551" s="9" t="str">
        <f t="shared" si="16"/>
        <v>RJ002094ATPSEducação Empreendedora</v>
      </c>
      <c r="B551" s="9" t="str">
        <f t="shared" si="17"/>
        <v>RJ002094ATPSEducação EmpreendedoraPG_Recomendação (NPS) - Professores - pontos - Obter</v>
      </c>
      <c r="C551" t="s">
        <v>424</v>
      </c>
      <c r="D551" s="9" t="s">
        <v>276</v>
      </c>
      <c r="E551" s="9" t="s">
        <v>476</v>
      </c>
      <c r="F551" s="9" t="s">
        <v>35</v>
      </c>
      <c r="G551" s="25" t="s">
        <v>667</v>
      </c>
      <c r="H551" s="28">
        <v>80</v>
      </c>
      <c r="I551" s="28">
        <v>82.7</v>
      </c>
    </row>
    <row r="552" spans="1:9" x14ac:dyDescent="0.25">
      <c r="A552" s="9" t="str">
        <f t="shared" si="16"/>
        <v>RJ002096ATPSPROGRAMA NACIONAL - Transformação Organizacional</v>
      </c>
      <c r="B552" s="9" t="str">
        <f t="shared" si="17"/>
        <v>RJ002096ATPSPROGRAMA NACIONAL - Transformação OrganizacionalPG_Equipamentos de TI com vida útil exaurida - % - Obter</v>
      </c>
      <c r="C552" t="s">
        <v>424</v>
      </c>
      <c r="D552" s="9" t="s">
        <v>277</v>
      </c>
      <c r="E552" s="9" t="s">
        <v>73</v>
      </c>
      <c r="F552" s="9" t="s">
        <v>74</v>
      </c>
      <c r="G552" s="25" t="s">
        <v>668</v>
      </c>
      <c r="H552" s="28">
        <v>75.900000000000006</v>
      </c>
      <c r="I552" s="28">
        <v>65</v>
      </c>
    </row>
    <row r="553" spans="1:9" x14ac:dyDescent="0.25">
      <c r="A553" s="9" t="str">
        <f t="shared" si="16"/>
        <v>RJ002096ATPSPROGRAMA NACIONAL - Transformação Organizacional</v>
      </c>
      <c r="B553" s="9" t="str">
        <f t="shared" si="17"/>
        <v>RJ002096ATPSPROGRAMA NACIONAL - Transformação OrganizacionalPG_Incidentes de segurança tratados - % - Obter</v>
      </c>
      <c r="C553" t="s">
        <v>424</v>
      </c>
      <c r="D553" s="9" t="s">
        <v>277</v>
      </c>
      <c r="E553" s="9" t="s">
        <v>73</v>
      </c>
      <c r="F553" s="9" t="s">
        <v>75</v>
      </c>
      <c r="G553" s="25" t="s">
        <v>668</v>
      </c>
      <c r="H553" s="28">
        <v>100</v>
      </c>
      <c r="I553" s="28">
        <v>100</v>
      </c>
    </row>
    <row r="554" spans="1:9" x14ac:dyDescent="0.25">
      <c r="A554" s="9" t="str">
        <f t="shared" si="16"/>
        <v>RJ002097ATPSPortfólio em Rede</v>
      </c>
      <c r="B554" s="9" t="str">
        <f t="shared" si="17"/>
        <v>RJ002097ATPSPortfólio em RedePG_Aplicabilidade - Pontos (0 a 10) - Obter</v>
      </c>
      <c r="C554" t="s">
        <v>424</v>
      </c>
      <c r="D554" s="9" t="s">
        <v>278</v>
      </c>
      <c r="E554" s="9" t="s">
        <v>474</v>
      </c>
      <c r="F554" s="9" t="s">
        <v>57</v>
      </c>
      <c r="G554" s="25" t="s">
        <v>665</v>
      </c>
      <c r="H554" s="28">
        <v>7.2</v>
      </c>
      <c r="I554" s="28">
        <v>7.9</v>
      </c>
    </row>
    <row r="555" spans="1:9" x14ac:dyDescent="0.25">
      <c r="A555" s="9" t="str">
        <f t="shared" si="16"/>
        <v>RJ002097ATPSPortfólio em Rede</v>
      </c>
      <c r="B555" s="9" t="str">
        <f t="shared" si="17"/>
        <v>RJ002097ATPSPortfólio em RedePG_Efetividade - Pontos (0 a 10) - Obter</v>
      </c>
      <c r="C555" t="s">
        <v>424</v>
      </c>
      <c r="D555" s="9" t="s">
        <v>278</v>
      </c>
      <c r="E555" s="9" t="s">
        <v>474</v>
      </c>
      <c r="F555" s="9" t="s">
        <v>58</v>
      </c>
      <c r="G555" s="25" t="s">
        <v>665</v>
      </c>
      <c r="H555" s="28">
        <v>7.2</v>
      </c>
      <c r="I555" s="28">
        <v>8.1999999999999993</v>
      </c>
    </row>
    <row r="556" spans="1:9" x14ac:dyDescent="0.25">
      <c r="A556" s="9" t="str">
        <f t="shared" si="16"/>
        <v>RJ002097ATPSPortfólio em Rede</v>
      </c>
      <c r="B556" s="9" t="str">
        <f t="shared" si="17"/>
        <v>RJ002097ATPSPortfólio em RedePG_NPS (Net Promoter Score) de Produto ou Serviço - pontos - Obter</v>
      </c>
      <c r="C556" t="s">
        <v>424</v>
      </c>
      <c r="D556" s="9" t="s">
        <v>278</v>
      </c>
      <c r="E556" s="9" t="s">
        <v>474</v>
      </c>
      <c r="F556" s="9" t="s">
        <v>59</v>
      </c>
      <c r="G556" s="25" t="s">
        <v>665</v>
      </c>
      <c r="H556" s="28">
        <v>70</v>
      </c>
      <c r="I556" s="28">
        <v>83.6</v>
      </c>
    </row>
    <row r="557" spans="1:9" x14ac:dyDescent="0.25">
      <c r="A557" s="9" t="str">
        <f t="shared" si="16"/>
        <v>RJ002098ATPSBrasil + Competitivo</v>
      </c>
      <c r="B557" s="9" t="str">
        <f t="shared" si="17"/>
        <v>RJ002098ATPSBrasil + CompetitivoPG_Produtividade do Trabalho - % - Aumentar</v>
      </c>
      <c r="C557" t="s">
        <v>424</v>
      </c>
      <c r="D557" s="9" t="s">
        <v>279</v>
      </c>
      <c r="E557" s="9" t="s">
        <v>478</v>
      </c>
      <c r="F557" s="9" t="s">
        <v>27</v>
      </c>
      <c r="G557" s="25" t="s">
        <v>667</v>
      </c>
      <c r="H557" s="28">
        <v>15</v>
      </c>
      <c r="I557" s="28">
        <v>20.100000000000001</v>
      </c>
    </row>
    <row r="558" spans="1:9" x14ac:dyDescent="0.25">
      <c r="A558" s="9" t="str">
        <f t="shared" si="16"/>
        <v>RJ002098ATPSBrasil + Competitivo</v>
      </c>
      <c r="B558" s="9" t="str">
        <f t="shared" si="17"/>
        <v>RJ002098ATPSBrasil + CompetitivoPG_Taxa de Alcance - Faturamento - % - Obter</v>
      </c>
      <c r="C558" t="s">
        <v>424</v>
      </c>
      <c r="D558" s="9" t="s">
        <v>279</v>
      </c>
      <c r="E558" s="9" t="s">
        <v>478</v>
      </c>
      <c r="F558" s="9" t="s">
        <v>28</v>
      </c>
      <c r="G558" s="25" t="s">
        <v>667</v>
      </c>
      <c r="H558" s="28">
        <v>79</v>
      </c>
      <c r="I558" s="28">
        <v>72</v>
      </c>
    </row>
    <row r="559" spans="1:9" x14ac:dyDescent="0.25">
      <c r="A559" s="9" t="str">
        <f t="shared" si="16"/>
        <v>RN001048ATPSCliente em Foco</v>
      </c>
      <c r="B559" s="9" t="str">
        <f t="shared" si="17"/>
        <v>RN001048ATPSCliente em FocoPG_Atendimento por cliente - Número - Obter</v>
      </c>
      <c r="C559" t="s">
        <v>425</v>
      </c>
      <c r="D559" s="9" t="s">
        <v>280</v>
      </c>
      <c r="E559" s="9" t="s">
        <v>471</v>
      </c>
      <c r="F559" s="9" t="s">
        <v>18</v>
      </c>
      <c r="G559" s="25" t="s">
        <v>669</v>
      </c>
      <c r="H559" s="28">
        <v>2</v>
      </c>
      <c r="I559" s="28">
        <v>2.5</v>
      </c>
    </row>
    <row r="560" spans="1:9" x14ac:dyDescent="0.25">
      <c r="A560" s="9" t="str">
        <f t="shared" si="16"/>
        <v>RN001048ATPSCliente em Foco</v>
      </c>
      <c r="B560" s="9" t="str">
        <f t="shared" si="17"/>
        <v>RN001048ATPSCliente em FocoPG_Clientes atendidos por serviços digitais - Número - Obter</v>
      </c>
      <c r="C560" t="s">
        <v>425</v>
      </c>
      <c r="D560" s="9" t="s">
        <v>280</v>
      </c>
      <c r="E560" s="9" t="s">
        <v>471</v>
      </c>
      <c r="F560" s="9" t="s">
        <v>19</v>
      </c>
      <c r="G560" s="25" t="s">
        <v>669</v>
      </c>
      <c r="H560" s="28">
        <v>65000</v>
      </c>
      <c r="I560" s="28">
        <v>86620</v>
      </c>
    </row>
    <row r="561" spans="1:9" x14ac:dyDescent="0.25">
      <c r="A561" s="9" t="str">
        <f t="shared" si="16"/>
        <v>RN001048ATPSCliente em Foco</v>
      </c>
      <c r="B561" s="9" t="str">
        <f t="shared" si="17"/>
        <v>RN001048ATPSCliente em FocoPG_Cobertura do Atendimento (microempresas e empresas de pequeno porte) - % - Obter</v>
      </c>
      <c r="C561" t="s">
        <v>425</v>
      </c>
      <c r="D561" s="9" t="s">
        <v>280</v>
      </c>
      <c r="E561" s="9" t="s">
        <v>471</v>
      </c>
      <c r="F561" s="9" t="s">
        <v>20</v>
      </c>
      <c r="G561" s="25" t="s">
        <v>669</v>
      </c>
      <c r="H561" s="28">
        <v>25</v>
      </c>
      <c r="I561" s="28">
        <v>28.4</v>
      </c>
    </row>
    <row r="562" spans="1:9" x14ac:dyDescent="0.25">
      <c r="A562" s="9" t="str">
        <f t="shared" si="16"/>
        <v>RN001048ATPSCliente em Foco</v>
      </c>
      <c r="B562" s="9" t="str">
        <f t="shared" si="17"/>
        <v>RN001048ATPSCliente em FocoPG_Pequenos Negócios Atendidos - Número - Obter</v>
      </c>
      <c r="C562" t="s">
        <v>425</v>
      </c>
      <c r="D562" s="9" t="s">
        <v>280</v>
      </c>
      <c r="E562" s="9" t="s">
        <v>471</v>
      </c>
      <c r="F562" s="9" t="s">
        <v>21</v>
      </c>
      <c r="G562" s="25" t="s">
        <v>669</v>
      </c>
      <c r="H562" s="28">
        <v>60000</v>
      </c>
      <c r="I562" s="28">
        <v>76067</v>
      </c>
    </row>
    <row r="563" spans="1:9" x14ac:dyDescent="0.25">
      <c r="A563" s="9" t="str">
        <f t="shared" si="16"/>
        <v>RN001048ATPSCliente em Foco</v>
      </c>
      <c r="B563" s="9" t="str">
        <f t="shared" si="17"/>
        <v>RN001048ATPSCliente em FocoPG_Recomendação (NPS) - pontos - Obter</v>
      </c>
      <c r="C563" t="s">
        <v>425</v>
      </c>
      <c r="D563" s="9" t="s">
        <v>280</v>
      </c>
      <c r="E563" s="9" t="s">
        <v>471</v>
      </c>
      <c r="F563" s="9" t="s">
        <v>22</v>
      </c>
      <c r="G563" s="25" t="s">
        <v>669</v>
      </c>
      <c r="H563" s="28">
        <v>82</v>
      </c>
      <c r="I563" s="28">
        <v>85.65</v>
      </c>
    </row>
    <row r="564" spans="1:9" x14ac:dyDescent="0.25">
      <c r="A564" s="9" t="str">
        <f t="shared" si="16"/>
        <v>RN001050ATPSGestão Estratégica de Pessoas</v>
      </c>
      <c r="B564" s="9" t="str">
        <f t="shared" si="17"/>
        <v>RN001050ATPSGestão Estratégica de PessoasPG_Diagnóstico de Maturidade dos processos de gestão de pessoas - pontos - Obter</v>
      </c>
      <c r="C564" t="s">
        <v>425</v>
      </c>
      <c r="D564" s="9" t="s">
        <v>281</v>
      </c>
      <c r="E564" s="9" t="s">
        <v>470</v>
      </c>
      <c r="F564" s="9" t="s">
        <v>67</v>
      </c>
      <c r="G564" s="25" t="s">
        <v>670</v>
      </c>
      <c r="H564" s="28">
        <v>4.5</v>
      </c>
      <c r="I564" s="28">
        <v>4.5</v>
      </c>
    </row>
    <row r="565" spans="1:9" x14ac:dyDescent="0.25">
      <c r="A565" s="9" t="str">
        <f t="shared" si="16"/>
        <v>RN001050ATPSGestão Estratégica de Pessoas</v>
      </c>
      <c r="B565" s="9" t="str">
        <f t="shared" si="17"/>
        <v>RN001050ATPSGestão Estratégica de PessoasPG_Grau de implementação do SGP 9.0 no Sistema Sebrae - % - Obter</v>
      </c>
      <c r="C565" t="s">
        <v>425</v>
      </c>
      <c r="D565" s="9" t="s">
        <v>281</v>
      </c>
      <c r="E565" s="9" t="s">
        <v>470</v>
      </c>
      <c r="F565" s="9" t="s">
        <v>68</v>
      </c>
      <c r="G565" s="25" t="s">
        <v>670</v>
      </c>
      <c r="H565" s="28">
        <v>100</v>
      </c>
      <c r="I565" s="28">
        <v>100</v>
      </c>
    </row>
    <row r="566" spans="1:9" x14ac:dyDescent="0.25">
      <c r="A566" s="9" t="str">
        <f t="shared" si="16"/>
        <v>RN001053ATPSAmbiente de Negócios</v>
      </c>
      <c r="B566" s="9" t="str">
        <f t="shared" si="17"/>
        <v>RN001053ATPSAmbiente de NegóciosPG_Município com presença continuada de técnico residente do Sebrae na microrregião. - Número - Obter</v>
      </c>
      <c r="C566" t="s">
        <v>425</v>
      </c>
      <c r="D566" s="9" t="s">
        <v>282</v>
      </c>
      <c r="E566" s="9" t="s">
        <v>473</v>
      </c>
      <c r="F566" s="9" t="s">
        <v>14</v>
      </c>
      <c r="G566" s="25" t="s">
        <v>671</v>
      </c>
      <c r="H566" s="28">
        <v>23</v>
      </c>
      <c r="I566" s="28">
        <v>163</v>
      </c>
    </row>
    <row r="567" spans="1:9" x14ac:dyDescent="0.25">
      <c r="A567" s="9" t="str">
        <f t="shared" si="16"/>
        <v>RN001053ATPSAmbiente de Negócios</v>
      </c>
      <c r="B567" s="9" t="str">
        <f t="shared" si="17"/>
        <v>RN001053ATPSAmbiente de NegóciosPG_Municípios com conjunto de políticas públicas para melhoria do ambiente de negócios implementado - Número - Obter</v>
      </c>
      <c r="C567" t="s">
        <v>425</v>
      </c>
      <c r="D567" s="9" t="s">
        <v>282</v>
      </c>
      <c r="E567" s="9" t="s">
        <v>473</v>
      </c>
      <c r="F567" s="9" t="s">
        <v>15</v>
      </c>
      <c r="G567" s="25" t="s">
        <v>671</v>
      </c>
      <c r="H567" s="28">
        <v>23</v>
      </c>
      <c r="I567" s="28">
        <v>40</v>
      </c>
    </row>
    <row r="568" spans="1:9" x14ac:dyDescent="0.25">
      <c r="A568" s="9" t="str">
        <f t="shared" si="16"/>
        <v>RN001053ATPSAmbiente de Negócios</v>
      </c>
      <c r="B568" s="9" t="str">
        <f t="shared" si="17"/>
        <v>RN001053ATPSAmbiente de NegóciosPG_Municípios com projetos de mobilização e articulação de lideranças implementados - Número - Obter</v>
      </c>
      <c r="C568" t="s">
        <v>425</v>
      </c>
      <c r="D568" s="9" t="s">
        <v>282</v>
      </c>
      <c r="E568" s="9" t="s">
        <v>473</v>
      </c>
      <c r="F568" s="9" t="s">
        <v>16</v>
      </c>
      <c r="G568" s="25" t="s">
        <v>671</v>
      </c>
      <c r="H568" s="28">
        <v>10</v>
      </c>
      <c r="I568" s="28">
        <v>40</v>
      </c>
    </row>
    <row r="569" spans="1:9" x14ac:dyDescent="0.25">
      <c r="A569" s="9" t="str">
        <f t="shared" si="16"/>
        <v>RN001053ATPSAmbiente de Negócios</v>
      </c>
      <c r="B569" s="9" t="str">
        <f t="shared" si="17"/>
        <v>RN001053ATPSAmbiente de NegóciosPG_Tempo de abertura de empresas - horas - Obter</v>
      </c>
      <c r="C569" t="s">
        <v>425</v>
      </c>
      <c r="D569" s="9" t="s">
        <v>282</v>
      </c>
      <c r="E569" s="9" t="s">
        <v>473</v>
      </c>
      <c r="F569" s="9" t="s">
        <v>17</v>
      </c>
      <c r="G569" s="25" t="s">
        <v>671</v>
      </c>
      <c r="H569" s="28">
        <v>36</v>
      </c>
      <c r="I569" s="28">
        <v>31.4</v>
      </c>
    </row>
    <row r="570" spans="1:9" x14ac:dyDescent="0.25">
      <c r="A570" s="9" t="str">
        <f t="shared" si="16"/>
        <v>RN001056ATPSBrasil + Inovador</v>
      </c>
      <c r="B570" s="9" t="str">
        <f t="shared" si="17"/>
        <v>RN001056ATPSBrasil + InovadorPG_Inovação e Modernização - % - Obter</v>
      </c>
      <c r="C570" t="s">
        <v>425</v>
      </c>
      <c r="D570" s="9" t="s">
        <v>283</v>
      </c>
      <c r="E570" s="9" t="s">
        <v>472</v>
      </c>
      <c r="F570" s="9" t="s">
        <v>23</v>
      </c>
      <c r="G570" s="25" t="s">
        <v>672</v>
      </c>
      <c r="H570" s="28">
        <v>70</v>
      </c>
      <c r="I570" s="28">
        <v>0</v>
      </c>
    </row>
    <row r="571" spans="1:9" x14ac:dyDescent="0.25">
      <c r="A571" s="9" t="str">
        <f t="shared" si="16"/>
        <v>RN001056ATPSBrasil + Inovador</v>
      </c>
      <c r="B571" s="9" t="str">
        <f t="shared" si="17"/>
        <v>RN001056ATPSBrasil + InovadorPG_Municípios com ecossistemas de inovação mapeados - Número - Obter</v>
      </c>
      <c r="C571" t="s">
        <v>425</v>
      </c>
      <c r="D571" s="9" t="s">
        <v>283</v>
      </c>
      <c r="E571" s="9" t="s">
        <v>472</v>
      </c>
      <c r="F571" s="9" t="s">
        <v>24</v>
      </c>
      <c r="G571" s="25" t="s">
        <v>672</v>
      </c>
      <c r="H571" s="28">
        <v>1</v>
      </c>
      <c r="I571" s="28">
        <v>6</v>
      </c>
    </row>
    <row r="572" spans="1:9" x14ac:dyDescent="0.25">
      <c r="A572" s="9" t="str">
        <f t="shared" si="16"/>
        <v>RN001056ATPSBrasil + Inovador</v>
      </c>
      <c r="B572" s="9" t="str">
        <f t="shared" si="17"/>
        <v>RN001056ATPSBrasil + InovadorPG_Pequenos Negócios atendidos com solução de Inovação - Número - Obter</v>
      </c>
      <c r="C572" t="s">
        <v>425</v>
      </c>
      <c r="D572" s="9" t="s">
        <v>283</v>
      </c>
      <c r="E572" s="9" t="s">
        <v>472</v>
      </c>
      <c r="F572" s="9" t="s">
        <v>25</v>
      </c>
      <c r="G572" s="25" t="s">
        <v>672</v>
      </c>
      <c r="H572" s="28">
        <v>15000</v>
      </c>
      <c r="I572" s="28">
        <v>26737</v>
      </c>
    </row>
    <row r="573" spans="1:9" x14ac:dyDescent="0.25">
      <c r="A573" s="9" t="str">
        <f t="shared" si="16"/>
        <v>RN001060ATPSBrasil + Competitivo</v>
      </c>
      <c r="B573" s="9" t="str">
        <f t="shared" si="17"/>
        <v>RN001060ATPSBrasil + CompetitivoPG_Produtividade do Trabalho - % - Aumentar</v>
      </c>
      <c r="C573" t="s">
        <v>425</v>
      </c>
      <c r="D573" s="9" t="s">
        <v>284</v>
      </c>
      <c r="E573" s="9" t="s">
        <v>478</v>
      </c>
      <c r="F573" s="9" t="s">
        <v>27</v>
      </c>
      <c r="G573" s="25" t="s">
        <v>673</v>
      </c>
      <c r="H573" s="28">
        <v>10</v>
      </c>
      <c r="I573" s="28">
        <v>11.3</v>
      </c>
    </row>
    <row r="574" spans="1:9" x14ac:dyDescent="0.25">
      <c r="A574" s="9" t="str">
        <f t="shared" si="16"/>
        <v>RN001060ATPSBrasil + Competitivo</v>
      </c>
      <c r="B574" s="9" t="str">
        <f t="shared" si="17"/>
        <v>RN001060ATPSBrasil + CompetitivoPG_Taxa de Alcance - Faturamento - % - Obter</v>
      </c>
      <c r="C574" t="s">
        <v>425</v>
      </c>
      <c r="D574" s="9" t="s">
        <v>284</v>
      </c>
      <c r="E574" s="9" t="s">
        <v>478</v>
      </c>
      <c r="F574" s="9" t="s">
        <v>28</v>
      </c>
      <c r="G574" s="25" t="s">
        <v>673</v>
      </c>
      <c r="H574" s="28">
        <v>79</v>
      </c>
      <c r="I574" s="28">
        <v>82.4</v>
      </c>
    </row>
    <row r="575" spans="1:9" x14ac:dyDescent="0.25">
      <c r="A575" s="9" t="str">
        <f t="shared" si="16"/>
        <v>RN001065ATPSSebrae + Finanças</v>
      </c>
      <c r="B575" s="9" t="str">
        <f t="shared" si="17"/>
        <v>RN001065ATPSSebrae + FinançasPG_Clientes com garantia do Fampe assistidos na fase pós-crédito - % - Obter</v>
      </c>
      <c r="C575" t="s">
        <v>425</v>
      </c>
      <c r="D575" s="9" t="s">
        <v>285</v>
      </c>
      <c r="E575" s="9" t="s">
        <v>477</v>
      </c>
      <c r="F575" s="9" t="s">
        <v>71</v>
      </c>
      <c r="G575" s="25" t="s">
        <v>670</v>
      </c>
      <c r="H575" s="28">
        <v>60</v>
      </c>
      <c r="I575" s="28">
        <v>99.12</v>
      </c>
    </row>
    <row r="576" spans="1:9" x14ac:dyDescent="0.25">
      <c r="A576" s="9" t="str">
        <f t="shared" si="16"/>
        <v>RN001126ATPSInteligência de Dados</v>
      </c>
      <c r="B576" s="9" t="str">
        <f t="shared" si="17"/>
        <v>RN001126ATPSInteligência de DadosPG_Índice Gartner de Data &amp; Analytics - Pontos (1 a 5) - Aumentar</v>
      </c>
      <c r="C576" t="s">
        <v>425</v>
      </c>
      <c r="D576" s="9" t="s">
        <v>286</v>
      </c>
      <c r="E576" s="9" t="s">
        <v>479</v>
      </c>
      <c r="F576" s="9" t="s">
        <v>26</v>
      </c>
      <c r="G576" s="25" t="s">
        <v>674</v>
      </c>
      <c r="H576" s="28">
        <v>2.2599999999999998</v>
      </c>
      <c r="I576" s="28">
        <v>2.2999999999999998</v>
      </c>
    </row>
    <row r="577" spans="1:9" x14ac:dyDescent="0.25">
      <c r="A577" s="9" t="str">
        <f t="shared" si="16"/>
        <v>RN001127ATPSPROGRAMA NACIONAL - Transformação Organizacional</v>
      </c>
      <c r="B577" s="9" t="str">
        <f t="shared" si="17"/>
        <v>RN001127ATPSPROGRAMA NACIONAL - Transformação OrganizacionalPG_Equipamentos de TI com vida útil exaurida - % - Obter</v>
      </c>
      <c r="C577" t="s">
        <v>425</v>
      </c>
      <c r="D577" s="9" t="s">
        <v>287</v>
      </c>
      <c r="E577" s="9" t="s">
        <v>73</v>
      </c>
      <c r="F577" s="9" t="s">
        <v>74</v>
      </c>
      <c r="G577" s="25" t="s">
        <v>675</v>
      </c>
      <c r="H577" s="28">
        <v>20</v>
      </c>
      <c r="I577" s="28">
        <v>0</v>
      </c>
    </row>
    <row r="578" spans="1:9" x14ac:dyDescent="0.25">
      <c r="A578" s="9" t="str">
        <f t="shared" si="16"/>
        <v>RN001127ATPSPROGRAMA NACIONAL - Transformação Organizacional</v>
      </c>
      <c r="B578" s="9" t="str">
        <f t="shared" si="17"/>
        <v>RN001127ATPSPROGRAMA NACIONAL - Transformação OrganizacionalPG_Incidentes de segurança tratados - % - Obter</v>
      </c>
      <c r="C578" t="s">
        <v>425</v>
      </c>
      <c r="D578" s="9" t="s">
        <v>287</v>
      </c>
      <c r="E578" s="9" t="s">
        <v>73</v>
      </c>
      <c r="F578" s="9" t="s">
        <v>75</v>
      </c>
      <c r="G578" s="25" t="s">
        <v>675</v>
      </c>
      <c r="H578" s="28">
        <v>90</v>
      </c>
      <c r="I578" s="28">
        <v>0</v>
      </c>
    </row>
    <row r="579" spans="1:9" x14ac:dyDescent="0.25">
      <c r="A579" s="9" t="str">
        <f t="shared" si="16"/>
        <v>RN001152ATPSGestão da Marca Sebrae</v>
      </c>
      <c r="B579" s="9" t="str">
        <f t="shared" si="17"/>
        <v>RN001152ATPSGestão da Marca SebraePG_Imagem junto à Sociedade - Pontos (0 a 10) - Obter</v>
      </c>
      <c r="C579" t="s">
        <v>425</v>
      </c>
      <c r="D579" s="9" t="s">
        <v>288</v>
      </c>
      <c r="E579" s="9" t="s">
        <v>475</v>
      </c>
      <c r="F579" s="9" t="s">
        <v>30</v>
      </c>
      <c r="G579" s="25" t="s">
        <v>676</v>
      </c>
      <c r="H579" s="28">
        <v>8.4</v>
      </c>
      <c r="I579" s="28">
        <v>8.6</v>
      </c>
    </row>
    <row r="580" spans="1:9" x14ac:dyDescent="0.25">
      <c r="A580" s="9" t="str">
        <f t="shared" si="16"/>
        <v>RN001152ATPSGestão da Marca Sebrae</v>
      </c>
      <c r="B580" s="9" t="str">
        <f t="shared" si="17"/>
        <v>RN001152ATPSGestão da Marca SebraePG_Imagem junto aos Pequenos Negócios - Pontos (0 a 10) - Obter</v>
      </c>
      <c r="C580" t="s">
        <v>425</v>
      </c>
      <c r="D580" s="9" t="s">
        <v>288</v>
      </c>
      <c r="E580" s="9" t="s">
        <v>475</v>
      </c>
      <c r="F580" s="9" t="s">
        <v>31</v>
      </c>
      <c r="G580" s="25" t="s">
        <v>676</v>
      </c>
      <c r="H580" s="28">
        <v>8.8000000000000007</v>
      </c>
      <c r="I580" s="28">
        <v>9</v>
      </c>
    </row>
    <row r="581" spans="1:9" x14ac:dyDescent="0.25">
      <c r="A581" s="9" t="str">
        <f t="shared" si="16"/>
        <v>RN001160ATPSEducação Empreendedora</v>
      </c>
      <c r="B581" s="9" t="str">
        <f t="shared" si="17"/>
        <v>RN001160ATPSEducação EmpreendedoraPG_Atendimento a estudantes em soluções de Educação Empreendedora - Número - Obter</v>
      </c>
      <c r="C581" t="s">
        <v>425</v>
      </c>
      <c r="D581" s="9" t="s">
        <v>289</v>
      </c>
      <c r="E581" s="9" t="s">
        <v>476</v>
      </c>
      <c r="F581" s="9" t="s">
        <v>32</v>
      </c>
      <c r="G581" s="25" t="s">
        <v>677</v>
      </c>
      <c r="H581" s="28">
        <v>12200</v>
      </c>
      <c r="I581" s="28">
        <v>25162</v>
      </c>
    </row>
    <row r="582" spans="1:9" x14ac:dyDescent="0.25">
      <c r="A582" s="9" t="str">
        <f t="shared" si="16"/>
        <v>RN001160ATPSEducação Empreendedora</v>
      </c>
      <c r="B582" s="9" t="str">
        <f t="shared" si="17"/>
        <v>RN001160ATPSEducação EmpreendedoraPG_Escolas com projeto Escola Empreendedora implementado - Número - Obter</v>
      </c>
      <c r="C582" t="s">
        <v>425</v>
      </c>
      <c r="D582" s="9" t="s">
        <v>289</v>
      </c>
      <c r="E582" s="9" t="s">
        <v>476</v>
      </c>
      <c r="F582" s="9" t="s">
        <v>33</v>
      </c>
      <c r="G582" s="25" t="s">
        <v>677</v>
      </c>
      <c r="H582" s="28">
        <v>5</v>
      </c>
      <c r="I582" s="28">
        <v>5</v>
      </c>
    </row>
    <row r="583" spans="1:9" x14ac:dyDescent="0.25">
      <c r="A583" s="9" t="str">
        <f t="shared" si="16"/>
        <v>RN001160ATPSEducação Empreendedora</v>
      </c>
      <c r="B583" s="9" t="str">
        <f t="shared" si="17"/>
        <v>RN001160ATPSEducação EmpreendedoraPG_Professores atendidos em soluções de Educação Empreendedora - professores - Obter</v>
      </c>
      <c r="C583" t="s">
        <v>425</v>
      </c>
      <c r="D583" s="9" t="s">
        <v>289</v>
      </c>
      <c r="E583" s="9" t="s">
        <v>476</v>
      </c>
      <c r="F583" s="9" t="s">
        <v>34</v>
      </c>
      <c r="G583" s="25" t="s">
        <v>677</v>
      </c>
      <c r="H583" s="28">
        <v>800</v>
      </c>
      <c r="I583" s="28">
        <v>3751</v>
      </c>
    </row>
    <row r="584" spans="1:9" x14ac:dyDescent="0.25">
      <c r="A584" s="9" t="str">
        <f t="shared" si="16"/>
        <v>RN001160ATPSEducação Empreendedora</v>
      </c>
      <c r="B584" s="9" t="str">
        <f t="shared" si="17"/>
        <v>RN001160ATPSEducação EmpreendedoraPG_Recomendação (NPS) - Professores - pontos - Obter</v>
      </c>
      <c r="C584" t="s">
        <v>425</v>
      </c>
      <c r="D584" s="9" t="s">
        <v>289</v>
      </c>
      <c r="E584" s="9" t="s">
        <v>476</v>
      </c>
      <c r="F584" s="9" t="s">
        <v>35</v>
      </c>
      <c r="G584" s="25" t="s">
        <v>677</v>
      </c>
      <c r="H584" s="28">
        <v>80</v>
      </c>
      <c r="I584" s="28">
        <v>94</v>
      </c>
    </row>
    <row r="585" spans="1:9" x14ac:dyDescent="0.25">
      <c r="A585" s="9" t="str">
        <f t="shared" si="16"/>
        <v>RN001167ATPSPROGRAMA NACIONAL - Sebrae + Receitas</v>
      </c>
      <c r="B585" s="9" t="str">
        <f t="shared" si="17"/>
        <v>RN001167ATPSPROGRAMA NACIONAL - Sebrae + ReceitasPG_Geração de Receita Própria - % - Obter</v>
      </c>
      <c r="C585" t="s">
        <v>425</v>
      </c>
      <c r="D585" s="9" t="s">
        <v>290</v>
      </c>
      <c r="E585" s="9" t="s">
        <v>41</v>
      </c>
      <c r="F585" s="9" t="s">
        <v>29</v>
      </c>
      <c r="G585" s="25" t="s">
        <v>671</v>
      </c>
      <c r="H585" s="28">
        <v>20</v>
      </c>
      <c r="I585" s="28">
        <v>32.299999999999997</v>
      </c>
    </row>
    <row r="586" spans="1:9" x14ac:dyDescent="0.25">
      <c r="A586" s="9" t="str">
        <f t="shared" si="16"/>
        <v>RN001168ATPSPROGRAMA NACIONAL - Transformação Digital</v>
      </c>
      <c r="B586" s="9" t="str">
        <f t="shared" si="17"/>
        <v>RN001168ATPSPROGRAMA NACIONAL - Transformação DigitalPG_Clientes atendidos por serviços digitais - Número - Obter</v>
      </c>
      <c r="C586" t="s">
        <v>425</v>
      </c>
      <c r="D586" s="9" t="s">
        <v>291</v>
      </c>
      <c r="E586" s="9" t="s">
        <v>51</v>
      </c>
      <c r="F586" s="9" t="s">
        <v>19</v>
      </c>
      <c r="G586" s="25" t="s">
        <v>671</v>
      </c>
      <c r="H586" s="28">
        <v>65000</v>
      </c>
      <c r="I586" s="28">
        <v>86620</v>
      </c>
    </row>
    <row r="587" spans="1:9" x14ac:dyDescent="0.25">
      <c r="A587" s="9" t="str">
        <f t="shared" si="16"/>
        <v>RN001168ATPSPROGRAMA NACIONAL - Transformação Digital</v>
      </c>
      <c r="B587" s="9" t="str">
        <f t="shared" si="17"/>
        <v>RN001168ATPSPROGRAMA NACIONAL - Transformação DigitalPG_Downloads do aplicativo Sebrae - Número - Obter</v>
      </c>
      <c r="C587" t="s">
        <v>425</v>
      </c>
      <c r="D587" s="9" t="s">
        <v>291</v>
      </c>
      <c r="E587" s="9" t="s">
        <v>51</v>
      </c>
      <c r="F587" s="9" t="s">
        <v>52</v>
      </c>
      <c r="G587" s="25" t="s">
        <v>671</v>
      </c>
      <c r="H587" s="28">
        <v>2000</v>
      </c>
      <c r="I587" s="28">
        <v>13488</v>
      </c>
    </row>
    <row r="588" spans="1:9" x14ac:dyDescent="0.25">
      <c r="A588" s="9" t="str">
        <f t="shared" si="16"/>
        <v>RN001168ATPSPROGRAMA NACIONAL - Transformação Digital</v>
      </c>
      <c r="B588" s="9" t="str">
        <f t="shared" si="17"/>
        <v>RN001168ATPSPROGRAMA NACIONAL - Transformação DigitalPG_Índice de Maturidade Digital do Sistema Sebrae - Pontos (1 a 5) - Obter</v>
      </c>
      <c r="C588" t="s">
        <v>425</v>
      </c>
      <c r="D588" s="9" t="s">
        <v>291</v>
      </c>
      <c r="E588" s="9" t="s">
        <v>51</v>
      </c>
      <c r="F588" s="9" t="s">
        <v>53</v>
      </c>
      <c r="G588" s="25" t="s">
        <v>671</v>
      </c>
      <c r="H588" s="28">
        <v>2.2599999999999998</v>
      </c>
      <c r="I588" s="28">
        <v>2.36</v>
      </c>
    </row>
    <row r="589" spans="1:9" x14ac:dyDescent="0.25">
      <c r="A589" s="9" t="str">
        <f t="shared" ref="A589:A652" si="18">CONCATENATE(D589,E589)</f>
        <v>RO000709ATPSSebrae + Finanças</v>
      </c>
      <c r="B589" s="9" t="str">
        <f t="shared" ref="B589:B652" si="19">CONCATENATE(D589,E589,F589)</f>
        <v>RO000709ATPSSebrae + FinançasPG_Clientes com garantia do Fampe assistidos na fase pós-crédito - % - Obter</v>
      </c>
      <c r="C589" t="s">
        <v>426</v>
      </c>
      <c r="D589" s="9" t="s">
        <v>292</v>
      </c>
      <c r="E589" s="9" t="s">
        <v>477</v>
      </c>
      <c r="F589" s="9" t="s">
        <v>71</v>
      </c>
      <c r="G589" s="25" t="s">
        <v>678</v>
      </c>
      <c r="H589" s="28">
        <v>60</v>
      </c>
      <c r="I589" s="28">
        <v>74.42</v>
      </c>
    </row>
    <row r="590" spans="1:9" x14ac:dyDescent="0.25">
      <c r="A590" s="9" t="str">
        <f t="shared" si="18"/>
        <v>RO000714ATPSGestão Estratégica de Pessoas</v>
      </c>
      <c r="B590" s="9" t="str">
        <f t="shared" si="19"/>
        <v>RO000714ATPSGestão Estratégica de PessoasPG_Diagnóstico de Maturidade dos processos de gestão de pessoas - pontos - Obter</v>
      </c>
      <c r="C590" t="s">
        <v>426</v>
      </c>
      <c r="D590" s="9" t="s">
        <v>293</v>
      </c>
      <c r="E590" s="9" t="s">
        <v>470</v>
      </c>
      <c r="F590" s="9" t="s">
        <v>67</v>
      </c>
      <c r="G590" s="25" t="s">
        <v>679</v>
      </c>
      <c r="H590" s="28">
        <v>4.5</v>
      </c>
      <c r="I590" s="28">
        <v>4.17</v>
      </c>
    </row>
    <row r="591" spans="1:9" x14ac:dyDescent="0.25">
      <c r="A591" s="9" t="str">
        <f t="shared" si="18"/>
        <v>RO000714ATPSGestão Estratégica de Pessoas</v>
      </c>
      <c r="B591" s="9" t="str">
        <f t="shared" si="19"/>
        <v>RO000714ATPSGestão Estratégica de PessoasPG_Grau de implementação do SGP 9.0 no Sistema Sebrae - % - Obter</v>
      </c>
      <c r="C591" t="s">
        <v>426</v>
      </c>
      <c r="D591" s="9" t="s">
        <v>293</v>
      </c>
      <c r="E591" s="9" t="s">
        <v>470</v>
      </c>
      <c r="F591" s="9" t="s">
        <v>68</v>
      </c>
      <c r="G591" s="25" t="s">
        <v>679</v>
      </c>
      <c r="H591" s="28">
        <v>100</v>
      </c>
      <c r="I591" s="28">
        <v>0</v>
      </c>
    </row>
    <row r="592" spans="1:9" x14ac:dyDescent="0.25">
      <c r="A592" s="9" t="str">
        <f t="shared" si="18"/>
        <v>RO000762ATPSCliente em Foco</v>
      </c>
      <c r="B592" s="9" t="str">
        <f t="shared" si="19"/>
        <v>RO000762ATPSCliente em FocoPG_Atendimento por cliente - Número - Obter</v>
      </c>
      <c r="C592" t="s">
        <v>426</v>
      </c>
      <c r="D592" s="9" t="s">
        <v>294</v>
      </c>
      <c r="E592" s="9" t="s">
        <v>471</v>
      </c>
      <c r="F592" s="9" t="s">
        <v>18</v>
      </c>
      <c r="G592" s="25" t="s">
        <v>680</v>
      </c>
      <c r="H592" s="28">
        <v>2.2000000000000002</v>
      </c>
      <c r="I592" s="28">
        <v>1.66</v>
      </c>
    </row>
    <row r="593" spans="1:9" x14ac:dyDescent="0.25">
      <c r="A593" s="9" t="str">
        <f t="shared" si="18"/>
        <v>RO000762ATPSCliente em Foco</v>
      </c>
      <c r="B593" s="9" t="str">
        <f t="shared" si="19"/>
        <v>RO000762ATPSCliente em FocoPG_Clientes atendidos por serviços digitais - Número - Obter</v>
      </c>
      <c r="C593" t="s">
        <v>426</v>
      </c>
      <c r="D593" s="9" t="s">
        <v>294</v>
      </c>
      <c r="E593" s="9" t="s">
        <v>471</v>
      </c>
      <c r="F593" s="9" t="s">
        <v>19</v>
      </c>
      <c r="G593" s="25" t="s">
        <v>680</v>
      </c>
      <c r="H593" s="28">
        <v>25000</v>
      </c>
      <c r="I593" s="28">
        <v>29749</v>
      </c>
    </row>
    <row r="594" spans="1:9" x14ac:dyDescent="0.25">
      <c r="A594" s="9" t="str">
        <f t="shared" si="18"/>
        <v>RO000762ATPSCliente em Foco</v>
      </c>
      <c r="B594" s="9" t="str">
        <f t="shared" si="19"/>
        <v>RO000762ATPSCliente em FocoPG_Cobertura do Atendimento (microempresas e empresas de pequeno porte) - % - Obter</v>
      </c>
      <c r="C594" t="s">
        <v>426</v>
      </c>
      <c r="D594" s="9" t="s">
        <v>294</v>
      </c>
      <c r="E594" s="9" t="s">
        <v>471</v>
      </c>
      <c r="F594" s="9" t="s">
        <v>20</v>
      </c>
      <c r="G594" s="25" t="s">
        <v>680</v>
      </c>
      <c r="H594" s="28">
        <v>19</v>
      </c>
      <c r="I594" s="28">
        <v>22.21</v>
      </c>
    </row>
    <row r="595" spans="1:9" x14ac:dyDescent="0.25">
      <c r="A595" s="9" t="str">
        <f t="shared" si="18"/>
        <v>RO000762ATPSCliente em Foco</v>
      </c>
      <c r="B595" s="9" t="str">
        <f t="shared" si="19"/>
        <v>RO000762ATPSCliente em FocoPG_Pequenos Negócios Atendidos - Número - Obter</v>
      </c>
      <c r="C595" t="s">
        <v>426</v>
      </c>
      <c r="D595" s="9" t="s">
        <v>294</v>
      </c>
      <c r="E595" s="9" t="s">
        <v>471</v>
      </c>
      <c r="F595" s="9" t="s">
        <v>21</v>
      </c>
      <c r="G595" s="25" t="s">
        <v>680</v>
      </c>
      <c r="H595" s="28">
        <v>24000</v>
      </c>
      <c r="I595" s="28">
        <v>27451</v>
      </c>
    </row>
    <row r="596" spans="1:9" x14ac:dyDescent="0.25">
      <c r="A596" s="9" t="str">
        <f t="shared" si="18"/>
        <v>RO000762ATPSCliente em Foco</v>
      </c>
      <c r="B596" s="9" t="str">
        <f t="shared" si="19"/>
        <v>RO000762ATPSCliente em FocoPG_Recomendação (NPS) - pontos - Obter</v>
      </c>
      <c r="C596" t="s">
        <v>426</v>
      </c>
      <c r="D596" s="9" t="s">
        <v>294</v>
      </c>
      <c r="E596" s="9" t="s">
        <v>471</v>
      </c>
      <c r="F596" s="9" t="s">
        <v>22</v>
      </c>
      <c r="G596" s="25" t="s">
        <v>680</v>
      </c>
      <c r="H596" s="28">
        <v>80</v>
      </c>
      <c r="I596" s="28">
        <v>83.9</v>
      </c>
    </row>
    <row r="597" spans="1:9" x14ac:dyDescent="0.25">
      <c r="A597" s="9" t="str">
        <f t="shared" si="18"/>
        <v>RO000763ATPSAmbiente de Negócios</v>
      </c>
      <c r="B597" s="9" t="str">
        <f t="shared" si="19"/>
        <v>RO000763ATPSAmbiente de NegóciosPG_Município com presença continuada de técnico residente do Sebrae na microrregião. - Número - Obter</v>
      </c>
      <c r="C597" t="s">
        <v>426</v>
      </c>
      <c r="D597" s="9" t="s">
        <v>295</v>
      </c>
      <c r="E597" s="9" t="s">
        <v>473</v>
      </c>
      <c r="F597" s="9" t="s">
        <v>14</v>
      </c>
      <c r="G597" s="25" t="s">
        <v>681</v>
      </c>
      <c r="H597" s="28">
        <v>2</v>
      </c>
      <c r="I597" s="28">
        <v>2</v>
      </c>
    </row>
    <row r="598" spans="1:9" x14ac:dyDescent="0.25">
      <c r="A598" s="9" t="str">
        <f t="shared" si="18"/>
        <v>RO000763ATPSAmbiente de Negócios</v>
      </c>
      <c r="B598" s="9" t="str">
        <f t="shared" si="19"/>
        <v>RO000763ATPSAmbiente de NegóciosPG_Municípios com conjunto de políticas públicas para melhoria do ambiente de negócios implementado - Número - Obter</v>
      </c>
      <c r="C598" t="s">
        <v>426</v>
      </c>
      <c r="D598" s="9" t="s">
        <v>295</v>
      </c>
      <c r="E598" s="9" t="s">
        <v>473</v>
      </c>
      <c r="F598" s="9" t="s">
        <v>15</v>
      </c>
      <c r="G598" s="25" t="s">
        <v>681</v>
      </c>
      <c r="H598" s="28">
        <v>4</v>
      </c>
      <c r="I598" s="28">
        <v>4</v>
      </c>
    </row>
    <row r="599" spans="1:9" x14ac:dyDescent="0.25">
      <c r="A599" s="9" t="str">
        <f t="shared" si="18"/>
        <v>RO000763ATPSAmbiente de Negócios</v>
      </c>
      <c r="B599" s="9" t="str">
        <f t="shared" si="19"/>
        <v>RO000763ATPSAmbiente de NegóciosPG_Municípios com projetos de mobilização e articulação de lideranças implementados - Número - Obter</v>
      </c>
      <c r="C599" t="s">
        <v>426</v>
      </c>
      <c r="D599" s="9" t="s">
        <v>295</v>
      </c>
      <c r="E599" s="9" t="s">
        <v>473</v>
      </c>
      <c r="F599" s="9" t="s">
        <v>16</v>
      </c>
      <c r="G599" s="25" t="s">
        <v>681</v>
      </c>
      <c r="H599" s="28">
        <v>5</v>
      </c>
      <c r="I599" s="28">
        <v>2</v>
      </c>
    </row>
    <row r="600" spans="1:9" x14ac:dyDescent="0.25">
      <c r="A600" s="9" t="str">
        <f t="shared" si="18"/>
        <v>RO000763ATPSAmbiente de Negócios</v>
      </c>
      <c r="B600" s="9" t="str">
        <f t="shared" si="19"/>
        <v>RO000763ATPSAmbiente de NegóciosPG_Tempo de abertura de empresas - horas - Obter</v>
      </c>
      <c r="C600" t="s">
        <v>426</v>
      </c>
      <c r="D600" s="9" t="s">
        <v>295</v>
      </c>
      <c r="E600" s="9" t="s">
        <v>473</v>
      </c>
      <c r="F600" s="9" t="s">
        <v>17</v>
      </c>
      <c r="G600" s="25" t="s">
        <v>681</v>
      </c>
      <c r="H600" s="28">
        <v>36</v>
      </c>
      <c r="I600" s="28">
        <v>22</v>
      </c>
    </row>
    <row r="601" spans="1:9" x14ac:dyDescent="0.25">
      <c r="A601" s="9" t="str">
        <f t="shared" si="18"/>
        <v>RO000768ATPSBrasil + Competitivo</v>
      </c>
      <c r="B601" s="9" t="str">
        <f t="shared" si="19"/>
        <v>RO000768ATPSBrasil + CompetitivoPG_Produtividade do Trabalho - % - Aumentar</v>
      </c>
      <c r="C601" t="s">
        <v>426</v>
      </c>
      <c r="D601" s="9" t="s">
        <v>296</v>
      </c>
      <c r="E601" s="9" t="s">
        <v>478</v>
      </c>
      <c r="F601" s="9" t="s">
        <v>27</v>
      </c>
      <c r="G601" s="25" t="s">
        <v>680</v>
      </c>
      <c r="H601" s="28">
        <v>12</v>
      </c>
      <c r="I601" s="28">
        <v>30.3</v>
      </c>
    </row>
    <row r="602" spans="1:9" x14ac:dyDescent="0.25">
      <c r="A602" s="9" t="str">
        <f t="shared" si="18"/>
        <v>RO000768ATPSBrasil + Competitivo</v>
      </c>
      <c r="B602" s="9" t="str">
        <f t="shared" si="19"/>
        <v>RO000768ATPSBrasil + CompetitivoPG_Taxa de Alcance - Faturamento - % - Obter</v>
      </c>
      <c r="C602" t="s">
        <v>426</v>
      </c>
      <c r="D602" s="9" t="s">
        <v>296</v>
      </c>
      <c r="E602" s="9" t="s">
        <v>478</v>
      </c>
      <c r="F602" s="9" t="s">
        <v>28</v>
      </c>
      <c r="G602" s="25" t="s">
        <v>680</v>
      </c>
      <c r="H602" s="28">
        <v>78</v>
      </c>
      <c r="I602" s="28">
        <v>0</v>
      </c>
    </row>
    <row r="603" spans="1:9" x14ac:dyDescent="0.25">
      <c r="A603" s="9" t="str">
        <f t="shared" si="18"/>
        <v>RO000770ATPSBrasil + Inovador</v>
      </c>
      <c r="B603" s="9" t="str">
        <f t="shared" si="19"/>
        <v>RO000770ATPSBrasil + InovadorPG_Inovação e Modernização - % - Obter</v>
      </c>
      <c r="C603" t="s">
        <v>426</v>
      </c>
      <c r="D603" s="9" t="s">
        <v>297</v>
      </c>
      <c r="E603" s="9" t="s">
        <v>472</v>
      </c>
      <c r="F603" s="9" t="s">
        <v>23</v>
      </c>
      <c r="G603" s="25" t="s">
        <v>682</v>
      </c>
      <c r="H603" s="28">
        <v>70</v>
      </c>
      <c r="I603" s="28">
        <v>0</v>
      </c>
    </row>
    <row r="604" spans="1:9" x14ac:dyDescent="0.25">
      <c r="A604" s="9" t="str">
        <f t="shared" si="18"/>
        <v>RO000770ATPSBrasil + Inovador</v>
      </c>
      <c r="B604" s="9" t="str">
        <f t="shared" si="19"/>
        <v>RO000770ATPSBrasil + InovadorPG_Municípios com ecossistemas de inovação mapeados - Número - Obter</v>
      </c>
      <c r="C604" t="s">
        <v>426</v>
      </c>
      <c r="D604" s="9" t="s">
        <v>297</v>
      </c>
      <c r="E604" s="9" t="s">
        <v>472</v>
      </c>
      <c r="F604" s="9" t="s">
        <v>24</v>
      </c>
      <c r="G604" s="25" t="s">
        <v>682</v>
      </c>
      <c r="H604" s="28">
        <v>1</v>
      </c>
      <c r="I604" s="28">
        <v>1</v>
      </c>
    </row>
    <row r="605" spans="1:9" x14ac:dyDescent="0.25">
      <c r="A605" s="9" t="str">
        <f t="shared" si="18"/>
        <v>RO000770ATPSBrasil + Inovador</v>
      </c>
      <c r="B605" s="9" t="str">
        <f t="shared" si="19"/>
        <v>RO000770ATPSBrasil + InovadorPG_Pequenos Negócios atendidos com solução de Inovação - Número - Obter</v>
      </c>
      <c r="C605" t="s">
        <v>426</v>
      </c>
      <c r="D605" s="9" t="s">
        <v>297</v>
      </c>
      <c r="E605" s="9" t="s">
        <v>472</v>
      </c>
      <c r="F605" s="9" t="s">
        <v>25</v>
      </c>
      <c r="G605" s="25" t="s">
        <v>682</v>
      </c>
      <c r="H605" s="28">
        <v>4500</v>
      </c>
      <c r="I605" s="28">
        <v>5972</v>
      </c>
    </row>
    <row r="606" spans="1:9" x14ac:dyDescent="0.25">
      <c r="A606" s="9" t="str">
        <f t="shared" si="18"/>
        <v>RO000788ATPSGestão da Marca Sebrae</v>
      </c>
      <c r="B606" s="9" t="str">
        <f t="shared" si="19"/>
        <v>RO000788ATPSGestão da Marca SebraePG_Imagem junto à Sociedade - Pontos (0 a 10) - Obter</v>
      </c>
      <c r="C606" t="s">
        <v>426</v>
      </c>
      <c r="D606" s="9" t="s">
        <v>298</v>
      </c>
      <c r="E606" s="9" t="s">
        <v>475</v>
      </c>
      <c r="F606" s="9" t="s">
        <v>30</v>
      </c>
      <c r="G606" s="25" t="s">
        <v>682</v>
      </c>
      <c r="H606" s="28">
        <v>8.5</v>
      </c>
      <c r="I606" s="28">
        <v>8.1999999999999993</v>
      </c>
    </row>
    <row r="607" spans="1:9" x14ac:dyDescent="0.25">
      <c r="A607" s="9" t="str">
        <f t="shared" si="18"/>
        <v>RO000788ATPSGestão da Marca Sebrae</v>
      </c>
      <c r="B607" s="9" t="str">
        <f t="shared" si="19"/>
        <v>RO000788ATPSGestão da Marca SebraePG_Imagem junto aos Pequenos Negócios - Pontos (0 a 10) - Obter</v>
      </c>
      <c r="C607" t="s">
        <v>426</v>
      </c>
      <c r="D607" s="9" t="s">
        <v>298</v>
      </c>
      <c r="E607" s="9" t="s">
        <v>475</v>
      </c>
      <c r="F607" s="9" t="s">
        <v>31</v>
      </c>
      <c r="G607" s="25" t="s">
        <v>682</v>
      </c>
      <c r="H607" s="28">
        <v>8.5</v>
      </c>
      <c r="I607" s="28">
        <v>8.8000000000000007</v>
      </c>
    </row>
    <row r="608" spans="1:9" x14ac:dyDescent="0.25">
      <c r="A608" s="9" t="str">
        <f t="shared" si="18"/>
        <v>RO000794ATPSEducação Empreendedora</v>
      </c>
      <c r="B608" s="9" t="str">
        <f t="shared" si="19"/>
        <v>RO000794ATPSEducação EmpreendedoraPG_Atendimento a estudantes em soluções de Educação Empreendedora - Número - Obter</v>
      </c>
      <c r="C608" t="s">
        <v>426</v>
      </c>
      <c r="D608" s="9" t="s">
        <v>299</v>
      </c>
      <c r="E608" s="9" t="s">
        <v>476</v>
      </c>
      <c r="F608" s="9" t="s">
        <v>32</v>
      </c>
      <c r="G608" s="25" t="s">
        <v>683</v>
      </c>
      <c r="H608" s="28">
        <v>14333</v>
      </c>
      <c r="I608" s="28">
        <v>44697</v>
      </c>
    </row>
    <row r="609" spans="1:9" x14ac:dyDescent="0.25">
      <c r="A609" s="9" t="str">
        <f t="shared" si="18"/>
        <v>RO000794ATPSEducação Empreendedora</v>
      </c>
      <c r="B609" s="9" t="str">
        <f t="shared" si="19"/>
        <v>RO000794ATPSEducação EmpreendedoraPG_Escolas com projeto Escola Empreendedora implementado - Número - Obter</v>
      </c>
      <c r="C609" t="s">
        <v>426</v>
      </c>
      <c r="D609" s="9" t="s">
        <v>299</v>
      </c>
      <c r="E609" s="9" t="s">
        <v>476</v>
      </c>
      <c r="F609" s="9" t="s">
        <v>33</v>
      </c>
      <c r="G609" s="25" t="s">
        <v>683</v>
      </c>
      <c r="H609" s="28">
        <v>5</v>
      </c>
      <c r="I609" s="28">
        <v>5</v>
      </c>
    </row>
    <row r="610" spans="1:9" x14ac:dyDescent="0.25">
      <c r="A610" s="9" t="str">
        <f t="shared" si="18"/>
        <v>RO000794ATPSEducação Empreendedora</v>
      </c>
      <c r="B610" s="9" t="str">
        <f t="shared" si="19"/>
        <v>RO000794ATPSEducação EmpreendedoraPG_Professores atendidos em soluções de Educação Empreendedora - professores - Obter</v>
      </c>
      <c r="C610" t="s">
        <v>426</v>
      </c>
      <c r="D610" s="9" t="s">
        <v>299</v>
      </c>
      <c r="E610" s="9" t="s">
        <v>476</v>
      </c>
      <c r="F610" s="9" t="s">
        <v>34</v>
      </c>
      <c r="G610" s="25" t="s">
        <v>683</v>
      </c>
      <c r="H610" s="28">
        <v>5667</v>
      </c>
      <c r="I610" s="28">
        <v>6005</v>
      </c>
    </row>
    <row r="611" spans="1:9" x14ac:dyDescent="0.25">
      <c r="A611" s="9" t="str">
        <f t="shared" si="18"/>
        <v>RO000794ATPSEducação Empreendedora</v>
      </c>
      <c r="B611" s="9" t="str">
        <f t="shared" si="19"/>
        <v>RO000794ATPSEducação EmpreendedoraPG_Recomendação (NPS) - Professores - pontos - Obter</v>
      </c>
      <c r="C611" t="s">
        <v>426</v>
      </c>
      <c r="D611" s="9" t="s">
        <v>299</v>
      </c>
      <c r="E611" s="9" t="s">
        <v>476</v>
      </c>
      <c r="F611" s="9" t="s">
        <v>35</v>
      </c>
      <c r="G611" s="25" t="s">
        <v>683</v>
      </c>
      <c r="H611" s="28">
        <v>80</v>
      </c>
      <c r="I611" s="28">
        <v>83</v>
      </c>
    </row>
    <row r="612" spans="1:9" x14ac:dyDescent="0.25">
      <c r="A612" s="9" t="str">
        <f t="shared" si="18"/>
        <v>RO000796ATPSInteligência de Dados</v>
      </c>
      <c r="B612" s="9" t="str">
        <f t="shared" si="19"/>
        <v>RO000796ATPSInteligência de DadosPG_Índice Gartner de Data &amp; Analytics - Pontos (1 a 5) - Aumentar</v>
      </c>
      <c r="C612" t="s">
        <v>426</v>
      </c>
      <c r="D612" s="9" t="s">
        <v>300</v>
      </c>
      <c r="E612" s="9" t="s">
        <v>479</v>
      </c>
      <c r="F612" s="9" t="s">
        <v>26</v>
      </c>
      <c r="G612" s="25" t="s">
        <v>684</v>
      </c>
      <c r="H612" s="28">
        <v>2.2200000000000002</v>
      </c>
      <c r="I612" s="28">
        <v>2.17</v>
      </c>
    </row>
    <row r="613" spans="1:9" x14ac:dyDescent="0.25">
      <c r="A613" s="9" t="str">
        <f t="shared" si="18"/>
        <v>RR000569ATPSAmbiente de Negócios</v>
      </c>
      <c r="B613" s="9" t="str">
        <f t="shared" si="19"/>
        <v>RR000569ATPSAmbiente de NegóciosPG_Município com presença continuada de técnico residente do Sebrae na microrregião. - Número - Obter</v>
      </c>
      <c r="C613" t="s">
        <v>427</v>
      </c>
      <c r="D613" s="9" t="s">
        <v>301</v>
      </c>
      <c r="E613" s="9" t="s">
        <v>473</v>
      </c>
      <c r="F613" s="9" t="s">
        <v>14</v>
      </c>
      <c r="G613" s="25" t="s">
        <v>685</v>
      </c>
      <c r="H613" s="28">
        <v>2</v>
      </c>
      <c r="I613" s="28">
        <v>1</v>
      </c>
    </row>
    <row r="614" spans="1:9" x14ac:dyDescent="0.25">
      <c r="A614" s="9" t="str">
        <f t="shared" si="18"/>
        <v>RR000569ATPSAmbiente de Negócios</v>
      </c>
      <c r="B614" s="9" t="str">
        <f t="shared" si="19"/>
        <v>RR000569ATPSAmbiente de NegóciosPG_Municípios com conjunto de políticas públicas para melhoria do ambiente de negócios implementado - Número - Obter</v>
      </c>
      <c r="C614" t="s">
        <v>427</v>
      </c>
      <c r="D614" s="9" t="s">
        <v>301</v>
      </c>
      <c r="E614" s="9" t="s">
        <v>473</v>
      </c>
      <c r="F614" s="9" t="s">
        <v>15</v>
      </c>
      <c r="G614" s="25" t="s">
        <v>685</v>
      </c>
      <c r="H614" s="28">
        <v>3</v>
      </c>
      <c r="I614" s="28">
        <v>3</v>
      </c>
    </row>
    <row r="615" spans="1:9" x14ac:dyDescent="0.25">
      <c r="A615" s="9" t="str">
        <f t="shared" si="18"/>
        <v>RR000569ATPSAmbiente de Negócios</v>
      </c>
      <c r="B615" s="9" t="str">
        <f t="shared" si="19"/>
        <v>RR000569ATPSAmbiente de NegóciosPG_Municípios com projetos de mobilização e articulação de lideranças implementados - Número - Obter</v>
      </c>
      <c r="C615" t="s">
        <v>427</v>
      </c>
      <c r="D615" s="9" t="s">
        <v>301</v>
      </c>
      <c r="E615" s="9" t="s">
        <v>473</v>
      </c>
      <c r="F615" s="9" t="s">
        <v>16</v>
      </c>
      <c r="G615" s="25" t="s">
        <v>685</v>
      </c>
      <c r="H615" s="28">
        <v>6</v>
      </c>
      <c r="I615" s="28">
        <v>6</v>
      </c>
    </row>
    <row r="616" spans="1:9" x14ac:dyDescent="0.25">
      <c r="A616" s="9" t="str">
        <f t="shared" si="18"/>
        <v>RR000569ATPSAmbiente de Negócios</v>
      </c>
      <c r="B616" s="9" t="str">
        <f t="shared" si="19"/>
        <v>RR000569ATPSAmbiente de NegóciosPG_Tempo de abertura de empresas - horas - Obter</v>
      </c>
      <c r="C616" t="s">
        <v>427</v>
      </c>
      <c r="D616" s="9" t="s">
        <v>301</v>
      </c>
      <c r="E616" s="9" t="s">
        <v>473</v>
      </c>
      <c r="F616" s="9" t="s">
        <v>17</v>
      </c>
      <c r="G616" s="25" t="s">
        <v>685</v>
      </c>
      <c r="H616" s="28">
        <v>36</v>
      </c>
      <c r="I616" s="28">
        <v>26.17</v>
      </c>
    </row>
    <row r="617" spans="1:9" x14ac:dyDescent="0.25">
      <c r="A617" s="9" t="str">
        <f t="shared" si="18"/>
        <v>RR000570ATPSBrasil + Competitivo</v>
      </c>
      <c r="B617" s="9" t="str">
        <f t="shared" si="19"/>
        <v>RR000570ATPSBrasil + CompetitivoPG_Produtividade do Trabalho - % - Aumentar</v>
      </c>
      <c r="C617" t="s">
        <v>427</v>
      </c>
      <c r="D617" s="9" t="s">
        <v>302</v>
      </c>
      <c r="E617" s="9" t="s">
        <v>478</v>
      </c>
      <c r="F617" s="9" t="s">
        <v>27</v>
      </c>
      <c r="G617" s="25" t="s">
        <v>686</v>
      </c>
      <c r="H617" s="28">
        <v>15</v>
      </c>
      <c r="I617" s="28">
        <v>48.1</v>
      </c>
    </row>
    <row r="618" spans="1:9" x14ac:dyDescent="0.25">
      <c r="A618" s="9" t="str">
        <f t="shared" si="18"/>
        <v>RR000570ATPSBrasil + Competitivo</v>
      </c>
      <c r="B618" s="9" t="str">
        <f t="shared" si="19"/>
        <v>RR000570ATPSBrasil + CompetitivoPG_Taxa de Alcance - Faturamento - % - Obter</v>
      </c>
      <c r="C618" t="s">
        <v>427</v>
      </c>
      <c r="D618" s="9" t="s">
        <v>302</v>
      </c>
      <c r="E618" s="9" t="s">
        <v>478</v>
      </c>
      <c r="F618" s="9" t="s">
        <v>28</v>
      </c>
      <c r="G618" s="25" t="s">
        <v>686</v>
      </c>
      <c r="H618" s="28">
        <v>78</v>
      </c>
      <c r="I618" s="28">
        <v>71.42</v>
      </c>
    </row>
    <row r="619" spans="1:9" x14ac:dyDescent="0.25">
      <c r="A619" s="9" t="str">
        <f t="shared" si="18"/>
        <v>RR000570ATPSBrasil + Competitivo</v>
      </c>
      <c r="B619" s="9" t="str">
        <f t="shared" si="19"/>
        <v>RR000570ATPSBrasil + CompetitivoPG_Taxa de Alcance - Produtividade - % - Obter</v>
      </c>
      <c r="C619" t="s">
        <v>427</v>
      </c>
      <c r="D619" s="9" t="s">
        <v>302</v>
      </c>
      <c r="E619" s="9" t="s">
        <v>478</v>
      </c>
      <c r="F619" s="9" t="s">
        <v>303</v>
      </c>
      <c r="G619" s="25" t="s">
        <v>686</v>
      </c>
      <c r="H619" s="28">
        <v>5</v>
      </c>
      <c r="I619" s="28">
        <v>0</v>
      </c>
    </row>
    <row r="620" spans="1:9" x14ac:dyDescent="0.25">
      <c r="A620" s="9" t="str">
        <f t="shared" si="18"/>
        <v>RR000572ATPSCliente em Foco</v>
      </c>
      <c r="B620" s="9" t="str">
        <f t="shared" si="19"/>
        <v>RR000572ATPSCliente em FocoClientes atendidos por parceiros - Número - Obter</v>
      </c>
      <c r="C620" t="s">
        <v>427</v>
      </c>
      <c r="D620" s="9" t="s">
        <v>304</v>
      </c>
      <c r="E620" s="9" t="s">
        <v>471</v>
      </c>
      <c r="F620" s="9" t="s">
        <v>305</v>
      </c>
      <c r="G620" s="25" t="s">
        <v>687</v>
      </c>
      <c r="H620" s="28">
        <v>650</v>
      </c>
      <c r="I620" s="28">
        <v>0</v>
      </c>
    </row>
    <row r="621" spans="1:9" x14ac:dyDescent="0.25">
      <c r="A621" s="9" t="str">
        <f t="shared" si="18"/>
        <v>RR000572ATPSCliente em Foco</v>
      </c>
      <c r="B621" s="9" t="str">
        <f t="shared" si="19"/>
        <v>RR000572ATPSCliente em FocoPG_Atendimento por cliente - Número - Obter</v>
      </c>
      <c r="C621" t="s">
        <v>427</v>
      </c>
      <c r="D621" s="9" t="s">
        <v>304</v>
      </c>
      <c r="E621" s="9" t="s">
        <v>471</v>
      </c>
      <c r="F621" s="9" t="s">
        <v>18</v>
      </c>
      <c r="G621" s="25" t="s">
        <v>687</v>
      </c>
      <c r="H621" s="28">
        <v>2.1800000000000002</v>
      </c>
      <c r="I621" s="28">
        <v>2.2000000000000002</v>
      </c>
    </row>
    <row r="622" spans="1:9" x14ac:dyDescent="0.25">
      <c r="A622" s="9" t="str">
        <f t="shared" si="18"/>
        <v>RR000572ATPSCliente em Foco</v>
      </c>
      <c r="B622" s="9" t="str">
        <f t="shared" si="19"/>
        <v>RR000572ATPSCliente em FocoPG_Clientes atendidos por serviços digitais - Número - Obter</v>
      </c>
      <c r="C622" t="s">
        <v>427</v>
      </c>
      <c r="D622" s="9" t="s">
        <v>304</v>
      </c>
      <c r="E622" s="9" t="s">
        <v>471</v>
      </c>
      <c r="F622" s="9" t="s">
        <v>19</v>
      </c>
      <c r="G622" s="25" t="s">
        <v>687</v>
      </c>
      <c r="H622" s="28">
        <v>10334</v>
      </c>
      <c r="I622" s="28">
        <v>9554</v>
      </c>
    </row>
    <row r="623" spans="1:9" x14ac:dyDescent="0.25">
      <c r="A623" s="9" t="str">
        <f t="shared" si="18"/>
        <v>RR000572ATPSCliente em Foco</v>
      </c>
      <c r="B623" s="9" t="str">
        <f t="shared" si="19"/>
        <v>RR000572ATPSCliente em FocoPG_Cobertura do Atendimento (microempresas e empresas de pequeno porte) - % - Obter</v>
      </c>
      <c r="C623" t="s">
        <v>427</v>
      </c>
      <c r="D623" s="9" t="s">
        <v>304</v>
      </c>
      <c r="E623" s="9" t="s">
        <v>471</v>
      </c>
      <c r="F623" s="9" t="s">
        <v>20</v>
      </c>
      <c r="G623" s="25" t="s">
        <v>687</v>
      </c>
      <c r="H623" s="28">
        <v>25</v>
      </c>
      <c r="I623" s="28">
        <v>26.5</v>
      </c>
    </row>
    <row r="624" spans="1:9" x14ac:dyDescent="0.25">
      <c r="A624" s="9" t="str">
        <f t="shared" si="18"/>
        <v>RR000572ATPSCliente em Foco</v>
      </c>
      <c r="B624" s="9" t="str">
        <f t="shared" si="19"/>
        <v>RR000572ATPSCliente em FocoPG_Inovação e Modernização - % - Obter</v>
      </c>
      <c r="C624" t="s">
        <v>427</v>
      </c>
      <c r="D624" s="9" t="s">
        <v>304</v>
      </c>
      <c r="E624" s="9" t="s">
        <v>471</v>
      </c>
      <c r="F624" s="9" t="s">
        <v>23</v>
      </c>
      <c r="G624" s="25" t="s">
        <v>687</v>
      </c>
      <c r="H624" s="28">
        <v>7.5</v>
      </c>
      <c r="I624" s="28">
        <v>0</v>
      </c>
    </row>
    <row r="625" spans="1:9" x14ac:dyDescent="0.25">
      <c r="A625" s="9" t="str">
        <f t="shared" si="18"/>
        <v>RR000572ATPSCliente em Foco</v>
      </c>
      <c r="B625" s="9" t="str">
        <f t="shared" si="19"/>
        <v>RR000572ATPSCliente em FocoPG_Pequenos Negócios Atendidos - Número - Obter</v>
      </c>
      <c r="C625" t="s">
        <v>427</v>
      </c>
      <c r="D625" s="9" t="s">
        <v>304</v>
      </c>
      <c r="E625" s="9" t="s">
        <v>471</v>
      </c>
      <c r="F625" s="9" t="s">
        <v>21</v>
      </c>
      <c r="G625" s="25" t="s">
        <v>687</v>
      </c>
      <c r="H625" s="28">
        <v>6990</v>
      </c>
      <c r="I625" s="28">
        <v>8185</v>
      </c>
    </row>
    <row r="626" spans="1:9" x14ac:dyDescent="0.25">
      <c r="A626" s="9" t="str">
        <f t="shared" si="18"/>
        <v>RR000572ATPSCliente em Foco</v>
      </c>
      <c r="B626" s="9" t="str">
        <f t="shared" si="19"/>
        <v>RR000572ATPSCliente em FocoPG_Recomendação (NPS) - pontos - Obter</v>
      </c>
      <c r="C626" t="s">
        <v>427</v>
      </c>
      <c r="D626" s="9" t="s">
        <v>304</v>
      </c>
      <c r="E626" s="9" t="s">
        <v>471</v>
      </c>
      <c r="F626" s="9" t="s">
        <v>22</v>
      </c>
      <c r="G626" s="25" t="s">
        <v>687</v>
      </c>
      <c r="H626" s="28">
        <v>80</v>
      </c>
      <c r="I626" s="28">
        <v>84.5</v>
      </c>
    </row>
    <row r="627" spans="1:9" x14ac:dyDescent="0.25">
      <c r="A627" s="9" t="str">
        <f t="shared" si="18"/>
        <v>RR000573ATPSBrasil + Inovador</v>
      </c>
      <c r="B627" s="9" t="str">
        <f t="shared" si="19"/>
        <v>RR000573ATPSBrasil + InovadorPG_Inovação e Modernização - % - Obter</v>
      </c>
      <c r="C627" t="s">
        <v>427</v>
      </c>
      <c r="D627" s="9" t="s">
        <v>306</v>
      </c>
      <c r="E627" s="9" t="s">
        <v>472</v>
      </c>
      <c r="F627" s="9" t="s">
        <v>23</v>
      </c>
      <c r="G627" t="s">
        <v>738</v>
      </c>
      <c r="H627" s="28">
        <v>60</v>
      </c>
      <c r="I627" s="28">
        <v>0</v>
      </c>
    </row>
    <row r="628" spans="1:9" x14ac:dyDescent="0.25">
      <c r="A628" s="9" t="str">
        <f t="shared" si="18"/>
        <v>RR000573ATPSBrasil + Inovador</v>
      </c>
      <c r="B628" s="9" t="str">
        <f t="shared" si="19"/>
        <v>RR000573ATPSBrasil + InovadorPG_Municípios com ecossistemas de inovação mapeados - Número - Obter</v>
      </c>
      <c r="C628" t="s">
        <v>427</v>
      </c>
      <c r="D628" s="9" t="s">
        <v>306</v>
      </c>
      <c r="E628" s="9" t="s">
        <v>472</v>
      </c>
      <c r="F628" s="9" t="s">
        <v>24</v>
      </c>
      <c r="G628" t="s">
        <v>738</v>
      </c>
      <c r="H628" s="28">
        <v>0</v>
      </c>
      <c r="I628" s="28">
        <v>0</v>
      </c>
    </row>
    <row r="629" spans="1:9" x14ac:dyDescent="0.25">
      <c r="A629" s="9" t="str">
        <f t="shared" si="18"/>
        <v>RR000573ATPSBrasil + Inovador</v>
      </c>
      <c r="B629" s="9" t="str">
        <f t="shared" si="19"/>
        <v>RR000573ATPSBrasil + InovadorPG_Pequenos Negócios atendidos com solução de Inovação - Número - Obter</v>
      </c>
      <c r="C629" t="s">
        <v>427</v>
      </c>
      <c r="D629" s="9" t="s">
        <v>306</v>
      </c>
      <c r="E629" s="9" t="s">
        <v>472</v>
      </c>
      <c r="F629" s="9" t="s">
        <v>25</v>
      </c>
      <c r="G629" t="s">
        <v>738</v>
      </c>
      <c r="H629" s="28">
        <v>2403</v>
      </c>
      <c r="I629" s="28">
        <v>2676</v>
      </c>
    </row>
    <row r="630" spans="1:9" x14ac:dyDescent="0.25">
      <c r="A630" s="9" t="str">
        <f t="shared" si="18"/>
        <v>RR000575ATPSGestão Estratégica de Pessoas</v>
      </c>
      <c r="B630" s="9" t="str">
        <f t="shared" si="19"/>
        <v>RR000575ATPSGestão Estratégica de PessoasPG_Diagnóstico de Maturidade dos processos de gestão de pessoas - pontos - Obter</v>
      </c>
      <c r="C630" t="s">
        <v>427</v>
      </c>
      <c r="D630" s="9" t="s">
        <v>307</v>
      </c>
      <c r="E630" s="9" t="s">
        <v>470</v>
      </c>
      <c r="F630" s="9" t="s">
        <v>67</v>
      </c>
      <c r="G630" s="25" t="s">
        <v>688</v>
      </c>
      <c r="H630" s="28">
        <v>4.2</v>
      </c>
      <c r="I630" s="28">
        <v>4.0999999999999996</v>
      </c>
    </row>
    <row r="631" spans="1:9" x14ac:dyDescent="0.25">
      <c r="A631" s="9" t="str">
        <f t="shared" si="18"/>
        <v>RR000575ATPSGestão Estratégica de Pessoas</v>
      </c>
      <c r="B631" s="9" t="str">
        <f t="shared" si="19"/>
        <v>RR000575ATPSGestão Estratégica de PessoasPG_Grau de implementação do SGP 9.0 no Sistema Sebrae - % - Obter</v>
      </c>
      <c r="C631" t="s">
        <v>427</v>
      </c>
      <c r="D631" s="9" t="s">
        <v>307</v>
      </c>
      <c r="E631" s="9" t="s">
        <v>470</v>
      </c>
      <c r="F631" s="9" t="s">
        <v>68</v>
      </c>
      <c r="G631" s="25" t="s">
        <v>688</v>
      </c>
      <c r="H631" s="28">
        <v>55.5</v>
      </c>
      <c r="I631" s="28">
        <v>0</v>
      </c>
    </row>
    <row r="632" spans="1:9" x14ac:dyDescent="0.25">
      <c r="A632" s="9" t="str">
        <f t="shared" si="18"/>
        <v>RR000576ATPSGestão da Marca Sebrae</v>
      </c>
      <c r="B632" s="9" t="str">
        <f t="shared" si="19"/>
        <v>RR000576ATPSGestão da Marca SebraePG_Imagem junto à Sociedade - Pontos (0 a 10) - Obter</v>
      </c>
      <c r="C632" t="s">
        <v>427</v>
      </c>
      <c r="D632" s="9" t="s">
        <v>308</v>
      </c>
      <c r="E632" s="9" t="s">
        <v>475</v>
      </c>
      <c r="F632" s="9" t="s">
        <v>30</v>
      </c>
      <c r="G632" s="25" t="s">
        <v>689</v>
      </c>
      <c r="H632" s="28">
        <v>8.1999999999999993</v>
      </c>
      <c r="I632" s="28">
        <v>8.4</v>
      </c>
    </row>
    <row r="633" spans="1:9" x14ac:dyDescent="0.25">
      <c r="A633" s="9" t="str">
        <f t="shared" si="18"/>
        <v>RR000576ATPSGestão da Marca Sebrae</v>
      </c>
      <c r="B633" s="9" t="str">
        <f t="shared" si="19"/>
        <v>RR000576ATPSGestão da Marca SebraePG_Imagem junto aos Pequenos Negócios - Pontos (0 a 10) - Obter</v>
      </c>
      <c r="C633" t="s">
        <v>427</v>
      </c>
      <c r="D633" s="9" t="s">
        <v>308</v>
      </c>
      <c r="E633" s="9" t="s">
        <v>475</v>
      </c>
      <c r="F633" s="9" t="s">
        <v>31</v>
      </c>
      <c r="G633" s="25" t="s">
        <v>689</v>
      </c>
      <c r="H633" s="28">
        <v>8.3000000000000007</v>
      </c>
      <c r="I633" s="28">
        <v>9</v>
      </c>
    </row>
    <row r="634" spans="1:9" x14ac:dyDescent="0.25">
      <c r="A634" s="9" t="str">
        <f t="shared" si="18"/>
        <v>RR000593ATPSInteligência de Dados</v>
      </c>
      <c r="B634" s="9" t="str">
        <f t="shared" si="19"/>
        <v>RR000593ATPSInteligência de DadosPG_Índice Gartner de Data &amp; Analytics - Pontos (1 a 5) - Aumentar</v>
      </c>
      <c r="C634" t="s">
        <v>427</v>
      </c>
      <c r="D634" s="9" t="s">
        <v>309</v>
      </c>
      <c r="E634" s="9" t="s">
        <v>479</v>
      </c>
      <c r="F634" s="9" t="s">
        <v>26</v>
      </c>
      <c r="G634" s="25" t="s">
        <v>690</v>
      </c>
      <c r="H634" s="28">
        <v>2.71</v>
      </c>
      <c r="I634" s="28">
        <v>1.95</v>
      </c>
    </row>
    <row r="635" spans="1:9" x14ac:dyDescent="0.25">
      <c r="A635" s="9" t="str">
        <f t="shared" si="18"/>
        <v>RR000594ATPSEducação Empreendedora</v>
      </c>
      <c r="B635" s="9" t="str">
        <f t="shared" si="19"/>
        <v>RR000594ATPSEducação EmpreendedoraPG_Atendimento a estudantes em soluções de Educação Empreendedora - Número - Obter</v>
      </c>
      <c r="C635" t="s">
        <v>427</v>
      </c>
      <c r="D635" s="9" t="s">
        <v>310</v>
      </c>
      <c r="E635" s="9" t="s">
        <v>476</v>
      </c>
      <c r="F635" s="9" t="s">
        <v>32</v>
      </c>
      <c r="G635" s="25" t="s">
        <v>691</v>
      </c>
      <c r="H635" s="28">
        <v>10896</v>
      </c>
      <c r="I635" s="28">
        <v>16324</v>
      </c>
    </row>
    <row r="636" spans="1:9" x14ac:dyDescent="0.25">
      <c r="A636" s="9" t="str">
        <f t="shared" si="18"/>
        <v>RR000594ATPSEducação Empreendedora</v>
      </c>
      <c r="B636" s="9" t="str">
        <f t="shared" si="19"/>
        <v>RR000594ATPSEducação EmpreendedoraPG_Escolas com projeto Escola Empreendedora implementado - Número - Obter</v>
      </c>
      <c r="C636" t="s">
        <v>427</v>
      </c>
      <c r="D636" s="9" t="s">
        <v>310</v>
      </c>
      <c r="E636" s="9" t="s">
        <v>476</v>
      </c>
      <c r="F636" s="9" t="s">
        <v>33</v>
      </c>
      <c r="G636" s="25" t="s">
        <v>691</v>
      </c>
      <c r="H636" s="28">
        <v>5</v>
      </c>
      <c r="I636" s="28">
        <v>5</v>
      </c>
    </row>
    <row r="637" spans="1:9" x14ac:dyDescent="0.25">
      <c r="A637" s="9" t="str">
        <f t="shared" si="18"/>
        <v>RR000594ATPSEducação Empreendedora</v>
      </c>
      <c r="B637" s="9" t="str">
        <f t="shared" si="19"/>
        <v>RR000594ATPSEducação EmpreendedoraPG_Professores atendidos em soluções de Educação Empreendedora - professores - Obter</v>
      </c>
      <c r="C637" t="s">
        <v>427</v>
      </c>
      <c r="D637" s="9" t="s">
        <v>310</v>
      </c>
      <c r="E637" s="9" t="s">
        <v>476</v>
      </c>
      <c r="F637" s="9" t="s">
        <v>34</v>
      </c>
      <c r="G637" s="25" t="s">
        <v>691</v>
      </c>
      <c r="H637" s="28">
        <v>2000</v>
      </c>
      <c r="I637" s="28">
        <v>2050</v>
      </c>
    </row>
    <row r="638" spans="1:9" x14ac:dyDescent="0.25">
      <c r="A638" s="9" t="str">
        <f t="shared" si="18"/>
        <v>RR000594ATPSEducação Empreendedora</v>
      </c>
      <c r="B638" s="9" t="str">
        <f t="shared" si="19"/>
        <v>RR000594ATPSEducação EmpreendedoraPG_Recomendação (NPS) - Professores - pontos - Obter</v>
      </c>
      <c r="C638" t="s">
        <v>427</v>
      </c>
      <c r="D638" s="9" t="s">
        <v>310</v>
      </c>
      <c r="E638" s="9" t="s">
        <v>476</v>
      </c>
      <c r="F638" s="9" t="s">
        <v>35</v>
      </c>
      <c r="G638" s="25" t="s">
        <v>691</v>
      </c>
      <c r="H638" s="28">
        <v>80</v>
      </c>
      <c r="I638" s="28">
        <v>77.8</v>
      </c>
    </row>
    <row r="639" spans="1:9" x14ac:dyDescent="0.25">
      <c r="A639" s="9" t="str">
        <f t="shared" si="18"/>
        <v>RR000595ATPSPROGRAMA NACIONAL - Sebrae + Receitas</v>
      </c>
      <c r="B639" s="9" t="str">
        <f t="shared" si="19"/>
        <v>RR000595ATPSPROGRAMA NACIONAL - Sebrae + ReceitasPG_Geração de Receita Própria - % - Obter</v>
      </c>
      <c r="C639" t="s">
        <v>427</v>
      </c>
      <c r="D639" s="9" t="s">
        <v>311</v>
      </c>
      <c r="E639" s="9" t="s">
        <v>41</v>
      </c>
      <c r="F639" s="9" t="s">
        <v>29</v>
      </c>
      <c r="G639" s="25" t="s">
        <v>739</v>
      </c>
      <c r="H639" s="28">
        <v>5</v>
      </c>
      <c r="I639" s="28">
        <v>2.4</v>
      </c>
    </row>
    <row r="640" spans="1:9" x14ac:dyDescent="0.25">
      <c r="A640" s="9" t="str">
        <f t="shared" si="18"/>
        <v>RR000596ATPSSebrae + Finanças</v>
      </c>
      <c r="B640" s="9" t="str">
        <f t="shared" si="19"/>
        <v>RR000596ATPSSebrae + FinançasPG_Clientes com garantia do Fampe assistidos na fase pós-crédito - % - Obter</v>
      </c>
      <c r="C640" t="s">
        <v>427</v>
      </c>
      <c r="D640" s="9" t="s">
        <v>312</v>
      </c>
      <c r="E640" s="9" t="s">
        <v>477</v>
      </c>
      <c r="F640" s="9" t="s">
        <v>71</v>
      </c>
      <c r="G640" s="25" t="s">
        <v>739</v>
      </c>
      <c r="H640" s="28">
        <v>80</v>
      </c>
      <c r="I640" s="28">
        <v>87.64</v>
      </c>
    </row>
    <row r="641" spans="1:9" x14ac:dyDescent="0.25">
      <c r="A641" s="9" t="str">
        <f t="shared" si="18"/>
        <v>RR000597ATPSPROGRAMA NACIONAL - Transformação Organizacional</v>
      </c>
      <c r="B641" s="9" t="str">
        <f t="shared" si="19"/>
        <v>RR000597ATPSPROGRAMA NACIONAL - Transformação OrganizacionalPG_Equipamentos de TI com vida útil exaurida - % - Obter</v>
      </c>
      <c r="C641" t="s">
        <v>427</v>
      </c>
      <c r="D641" s="9" t="s">
        <v>313</v>
      </c>
      <c r="E641" s="9" t="s">
        <v>73</v>
      </c>
      <c r="F641" s="9" t="s">
        <v>74</v>
      </c>
      <c r="G641" s="25" t="s">
        <v>692</v>
      </c>
      <c r="H641" s="28">
        <v>64</v>
      </c>
      <c r="I641" s="28">
        <v>0</v>
      </c>
    </row>
    <row r="642" spans="1:9" x14ac:dyDescent="0.25">
      <c r="A642" s="9" t="str">
        <f t="shared" si="18"/>
        <v>RR000597ATPSPROGRAMA NACIONAL - Transformação Organizacional</v>
      </c>
      <c r="B642" s="9" t="str">
        <f t="shared" si="19"/>
        <v>RR000597ATPSPROGRAMA NACIONAL - Transformação OrganizacionalPG_Incidentes de segurança tratados - % - Obter</v>
      </c>
      <c r="C642" t="s">
        <v>427</v>
      </c>
      <c r="D642" s="9" t="s">
        <v>313</v>
      </c>
      <c r="E642" s="9" t="s">
        <v>73</v>
      </c>
      <c r="F642" s="9" t="s">
        <v>75</v>
      </c>
      <c r="G642" s="25" t="s">
        <v>692</v>
      </c>
      <c r="H642" s="28">
        <v>99</v>
      </c>
      <c r="I642" s="28">
        <v>0</v>
      </c>
    </row>
    <row r="643" spans="1:9" x14ac:dyDescent="0.25">
      <c r="A643" s="9" t="str">
        <f t="shared" si="18"/>
        <v>RS002741ATPSAmbiente de Negócios</v>
      </c>
      <c r="B643" s="9" t="str">
        <f t="shared" si="19"/>
        <v>RS002741ATPSAmbiente de NegóciosPG_Município com presença continuada de técnico residente do Sebrae na microrregião. - Número - Obter</v>
      </c>
      <c r="C643" t="s">
        <v>428</v>
      </c>
      <c r="D643" s="9" t="s">
        <v>314</v>
      </c>
      <c r="E643" s="9" t="s">
        <v>473</v>
      </c>
      <c r="F643" s="9" t="s">
        <v>14</v>
      </c>
      <c r="G643" s="25" t="s">
        <v>693</v>
      </c>
      <c r="H643" s="28">
        <v>200</v>
      </c>
      <c r="I643" s="28">
        <v>278</v>
      </c>
    </row>
    <row r="644" spans="1:9" x14ac:dyDescent="0.25">
      <c r="A644" s="9" t="str">
        <f t="shared" si="18"/>
        <v>RS002741ATPSAmbiente de Negócios</v>
      </c>
      <c r="B644" s="9" t="str">
        <f t="shared" si="19"/>
        <v>RS002741ATPSAmbiente de NegóciosPG_Municípios com conjunto de políticas públicas para melhoria do ambiente de negócios implementado - Número - Obter</v>
      </c>
      <c r="C644" t="s">
        <v>428</v>
      </c>
      <c r="D644" s="9" t="s">
        <v>314</v>
      </c>
      <c r="E644" s="9" t="s">
        <v>473</v>
      </c>
      <c r="F644" s="9" t="s">
        <v>15</v>
      </c>
      <c r="G644" s="25" t="s">
        <v>693</v>
      </c>
      <c r="H644" s="28">
        <v>60</v>
      </c>
      <c r="I644" s="28">
        <v>77</v>
      </c>
    </row>
    <row r="645" spans="1:9" x14ac:dyDescent="0.25">
      <c r="A645" s="9" t="str">
        <f t="shared" si="18"/>
        <v>RS002741ATPSAmbiente de Negócios</v>
      </c>
      <c r="B645" s="9" t="str">
        <f t="shared" si="19"/>
        <v>RS002741ATPSAmbiente de NegóciosPG_Municípios com projetos de mobilização e articulação de lideranças implementados - Número - Obter</v>
      </c>
      <c r="C645" t="s">
        <v>428</v>
      </c>
      <c r="D645" s="9" t="s">
        <v>314</v>
      </c>
      <c r="E645" s="9" t="s">
        <v>473</v>
      </c>
      <c r="F645" s="9" t="s">
        <v>16</v>
      </c>
      <c r="G645" s="25" t="s">
        <v>693</v>
      </c>
      <c r="H645" s="28">
        <v>13</v>
      </c>
      <c r="I645" s="28">
        <v>13</v>
      </c>
    </row>
    <row r="646" spans="1:9" x14ac:dyDescent="0.25">
      <c r="A646" s="9" t="str">
        <f t="shared" si="18"/>
        <v>RS002741ATPSAmbiente de Negócios</v>
      </c>
      <c r="B646" s="9" t="str">
        <f t="shared" si="19"/>
        <v>RS002741ATPSAmbiente de NegóciosPG_Tempo de abertura de empresas - horas - Obter</v>
      </c>
      <c r="C646" t="s">
        <v>428</v>
      </c>
      <c r="D646" s="9" t="s">
        <v>314</v>
      </c>
      <c r="E646" s="9" t="s">
        <v>473</v>
      </c>
      <c r="F646" s="9" t="s">
        <v>17</v>
      </c>
      <c r="G646" s="25" t="s">
        <v>693</v>
      </c>
      <c r="H646" s="28">
        <v>48</v>
      </c>
      <c r="I646" s="28">
        <v>42</v>
      </c>
    </row>
    <row r="647" spans="1:9" x14ac:dyDescent="0.25">
      <c r="A647" s="9" t="str">
        <f t="shared" si="18"/>
        <v>RS002742ATPSCliente em Foco</v>
      </c>
      <c r="B647" s="9" t="str">
        <f t="shared" si="19"/>
        <v>RS002742ATPSCliente em FocoPG_Atendimento por cliente - Número - Obter</v>
      </c>
      <c r="C647" t="s">
        <v>428</v>
      </c>
      <c r="D647" s="9" t="s">
        <v>315</v>
      </c>
      <c r="E647" s="9" t="s">
        <v>471</v>
      </c>
      <c r="F647" s="9" t="s">
        <v>18</v>
      </c>
      <c r="G647" s="25" t="s">
        <v>694</v>
      </c>
      <c r="H647" s="28">
        <v>2</v>
      </c>
      <c r="I647" s="28">
        <v>2.2799999999999998</v>
      </c>
    </row>
    <row r="648" spans="1:9" x14ac:dyDescent="0.25">
      <c r="A648" s="9" t="str">
        <f t="shared" si="18"/>
        <v>RS002742ATPSCliente em Foco</v>
      </c>
      <c r="B648" s="9" t="str">
        <f t="shared" si="19"/>
        <v>RS002742ATPSCliente em FocoPG_Clientes atendidos por serviços digitais - Número - Obter</v>
      </c>
      <c r="C648" t="s">
        <v>428</v>
      </c>
      <c r="D648" s="9" t="s">
        <v>315</v>
      </c>
      <c r="E648" s="9" t="s">
        <v>471</v>
      </c>
      <c r="F648" s="9" t="s">
        <v>19</v>
      </c>
      <c r="G648" s="25" t="s">
        <v>694</v>
      </c>
      <c r="H648" s="28">
        <v>390000</v>
      </c>
      <c r="I648" s="28">
        <v>401087</v>
      </c>
    </row>
    <row r="649" spans="1:9" x14ac:dyDescent="0.25">
      <c r="A649" s="9" t="str">
        <f t="shared" si="18"/>
        <v>RS002742ATPSCliente em Foco</v>
      </c>
      <c r="B649" s="9" t="str">
        <f t="shared" si="19"/>
        <v>RS002742ATPSCliente em FocoPG_Cobertura do Atendimento (microempresas e empresas de pequeno porte) - % - Obter</v>
      </c>
      <c r="C649" t="s">
        <v>428</v>
      </c>
      <c r="D649" s="9" t="s">
        <v>315</v>
      </c>
      <c r="E649" s="9" t="s">
        <v>471</v>
      </c>
      <c r="F649" s="9" t="s">
        <v>20</v>
      </c>
      <c r="G649" s="25" t="s">
        <v>694</v>
      </c>
      <c r="H649" s="28">
        <v>25</v>
      </c>
      <c r="I649" s="28">
        <v>27.06</v>
      </c>
    </row>
    <row r="650" spans="1:9" x14ac:dyDescent="0.25">
      <c r="A650" s="9" t="str">
        <f t="shared" si="18"/>
        <v>RS002742ATPSCliente em Foco</v>
      </c>
      <c r="B650" s="9" t="str">
        <f t="shared" si="19"/>
        <v>RS002742ATPSCliente em FocoPG_Pequenos Negócios Atendidos - Número - Obter</v>
      </c>
      <c r="C650" t="s">
        <v>428</v>
      </c>
      <c r="D650" s="9" t="s">
        <v>315</v>
      </c>
      <c r="E650" s="9" t="s">
        <v>471</v>
      </c>
      <c r="F650" s="9" t="s">
        <v>21</v>
      </c>
      <c r="G650" s="25" t="s">
        <v>694</v>
      </c>
      <c r="H650" s="28">
        <v>240000</v>
      </c>
      <c r="I650" s="28">
        <v>260582</v>
      </c>
    </row>
    <row r="651" spans="1:9" x14ac:dyDescent="0.25">
      <c r="A651" s="9" t="str">
        <f t="shared" si="18"/>
        <v>RS002742ATPSCliente em Foco</v>
      </c>
      <c r="B651" s="9" t="str">
        <f t="shared" si="19"/>
        <v>RS002742ATPSCliente em FocoPG_Recomendação (NPS) - pontos - Obter</v>
      </c>
      <c r="C651" t="s">
        <v>428</v>
      </c>
      <c r="D651" s="9" t="s">
        <v>315</v>
      </c>
      <c r="E651" s="9" t="s">
        <v>471</v>
      </c>
      <c r="F651" s="9" t="s">
        <v>22</v>
      </c>
      <c r="G651" s="25" t="s">
        <v>694</v>
      </c>
      <c r="H651" s="28">
        <v>80</v>
      </c>
      <c r="I651" s="28">
        <v>78.7</v>
      </c>
    </row>
    <row r="652" spans="1:9" x14ac:dyDescent="0.25">
      <c r="A652" s="9" t="str">
        <f t="shared" si="18"/>
        <v>RS002744ATPSSebrae + Finanças</v>
      </c>
      <c r="B652" s="9" t="str">
        <f t="shared" si="19"/>
        <v>RS002744ATPSSebrae + FinançasPG_Clientes com garantia do Fampe assistidos na fase pós-crédito - % - Obter</v>
      </c>
      <c r="C652" t="s">
        <v>428</v>
      </c>
      <c r="D652" s="9" t="s">
        <v>316</v>
      </c>
      <c r="E652" s="9" t="s">
        <v>477</v>
      </c>
      <c r="F652" s="9" t="s">
        <v>71</v>
      </c>
      <c r="G652" s="25" t="s">
        <v>695</v>
      </c>
      <c r="H652" s="28">
        <v>80</v>
      </c>
      <c r="I652" s="28">
        <v>82.5</v>
      </c>
    </row>
    <row r="653" spans="1:9" x14ac:dyDescent="0.25">
      <c r="A653" s="9" t="str">
        <f t="shared" ref="A653:A716" si="20">CONCATENATE(D653,E653)</f>
        <v>RS002745ATPSBrasil + Inovador</v>
      </c>
      <c r="B653" s="9" t="str">
        <f t="shared" ref="B653:B716" si="21">CONCATENATE(D653,E653,F653)</f>
        <v>RS002745ATPSBrasil + InovadorContratos de Pesquisa e Desenvolvimento - Número - Aumentar</v>
      </c>
      <c r="C653" t="s">
        <v>428</v>
      </c>
      <c r="D653" s="9" t="s">
        <v>317</v>
      </c>
      <c r="E653" s="9" t="s">
        <v>472</v>
      </c>
      <c r="F653" s="9" t="s">
        <v>318</v>
      </c>
      <c r="G653" s="25" t="s">
        <v>696</v>
      </c>
      <c r="H653" s="28">
        <v>20</v>
      </c>
      <c r="I653" s="28">
        <v>0</v>
      </c>
    </row>
    <row r="654" spans="1:9" x14ac:dyDescent="0.25">
      <c r="A654" s="9" t="str">
        <f t="shared" si="20"/>
        <v>RS002745ATPSBrasil + Inovador</v>
      </c>
      <c r="B654" s="9" t="str">
        <f t="shared" si="21"/>
        <v>RS002745ATPSBrasil + InovadorEcossistemas com planos de ação validados. - Número - Obter</v>
      </c>
      <c r="C654" t="s">
        <v>428</v>
      </c>
      <c r="D654" s="9" t="s">
        <v>317</v>
      </c>
      <c r="E654" s="9" t="s">
        <v>472</v>
      </c>
      <c r="F654" s="9" t="s">
        <v>319</v>
      </c>
      <c r="G654" s="25" t="s">
        <v>696</v>
      </c>
      <c r="H654" s="28">
        <v>0</v>
      </c>
      <c r="I654" s="28">
        <v>0</v>
      </c>
    </row>
    <row r="655" spans="1:9" x14ac:dyDescent="0.25">
      <c r="A655" s="9" t="str">
        <f t="shared" si="20"/>
        <v>RS002745ATPSBrasil + Inovador</v>
      </c>
      <c r="B655" s="9" t="str">
        <f t="shared" si="21"/>
        <v>RS002745ATPSBrasil + InovadorEmpresas incubadas/aceleradas/instaladas - % - Aumentar</v>
      </c>
      <c r="C655" t="s">
        <v>428</v>
      </c>
      <c r="D655" s="9" t="s">
        <v>317</v>
      </c>
      <c r="E655" s="9" t="s">
        <v>472</v>
      </c>
      <c r="F655" s="9" t="s">
        <v>320</v>
      </c>
      <c r="G655" s="25" t="s">
        <v>696</v>
      </c>
      <c r="H655" s="28">
        <v>8</v>
      </c>
      <c r="I655" s="28">
        <v>0</v>
      </c>
    </row>
    <row r="656" spans="1:9" x14ac:dyDescent="0.25">
      <c r="A656" s="9" t="str">
        <f t="shared" si="20"/>
        <v>RS002745ATPSBrasil + Inovador</v>
      </c>
      <c r="B656" s="9" t="str">
        <f t="shared" si="21"/>
        <v>RS002745ATPSBrasil + InovadorPG_Inovação e Modernização - % - Obter</v>
      </c>
      <c r="C656" t="s">
        <v>428</v>
      </c>
      <c r="D656" s="9" t="s">
        <v>317</v>
      </c>
      <c r="E656" s="9" t="s">
        <v>472</v>
      </c>
      <c r="F656" s="9" t="s">
        <v>23</v>
      </c>
      <c r="G656" s="25" t="s">
        <v>696</v>
      </c>
      <c r="H656" s="28">
        <v>70</v>
      </c>
      <c r="I656" s="28">
        <v>0</v>
      </c>
    </row>
    <row r="657" spans="1:9" x14ac:dyDescent="0.25">
      <c r="A657" s="9" t="str">
        <f t="shared" si="20"/>
        <v>RS002745ATPSBrasil + Inovador</v>
      </c>
      <c r="B657" s="9" t="str">
        <f t="shared" si="21"/>
        <v>RS002745ATPSBrasil + InovadorPG_Municípios com ecossistemas de inovação mapeados - Número - Obter</v>
      </c>
      <c r="C657" t="s">
        <v>428</v>
      </c>
      <c r="D657" s="9" t="s">
        <v>317</v>
      </c>
      <c r="E657" s="9" t="s">
        <v>472</v>
      </c>
      <c r="F657" s="9" t="s">
        <v>24</v>
      </c>
      <c r="G657" s="25" t="s">
        <v>696</v>
      </c>
      <c r="H657" s="28">
        <v>0</v>
      </c>
      <c r="I657" s="28">
        <v>10</v>
      </c>
    </row>
    <row r="658" spans="1:9" x14ac:dyDescent="0.25">
      <c r="A658" s="9" t="str">
        <f t="shared" si="20"/>
        <v>RS002745ATPSBrasil + Inovador</v>
      </c>
      <c r="B658" s="9" t="str">
        <f t="shared" si="21"/>
        <v>RS002745ATPSBrasil + InovadorPG_Pequenos Negócios atendidos com solução de Inovação - Número - Obter</v>
      </c>
      <c r="C658" t="s">
        <v>428</v>
      </c>
      <c r="D658" s="9" t="s">
        <v>317</v>
      </c>
      <c r="E658" s="9" t="s">
        <v>472</v>
      </c>
      <c r="F658" s="9" t="s">
        <v>25</v>
      </c>
      <c r="G658" s="25" t="s">
        <v>696</v>
      </c>
      <c r="H658" s="28">
        <v>24000</v>
      </c>
      <c r="I658" s="28">
        <v>52600</v>
      </c>
    </row>
    <row r="659" spans="1:9" x14ac:dyDescent="0.25">
      <c r="A659" s="9" t="str">
        <f t="shared" si="20"/>
        <v>RS002745ATPSBrasil + Inovador</v>
      </c>
      <c r="B659" s="9" t="str">
        <f t="shared" si="21"/>
        <v>RS002745ATPSBrasil + InovadorPG_Pequenos negócios formalizados - % - Obter</v>
      </c>
      <c r="C659" t="s">
        <v>428</v>
      </c>
      <c r="D659" s="9" t="s">
        <v>317</v>
      </c>
      <c r="E659" s="9" t="s">
        <v>472</v>
      </c>
      <c r="F659" s="9" t="s">
        <v>321</v>
      </c>
      <c r="G659" s="25" t="s">
        <v>696</v>
      </c>
      <c r="H659" s="28">
        <v>10</v>
      </c>
      <c r="I659" s="28">
        <v>0</v>
      </c>
    </row>
    <row r="660" spans="1:9" x14ac:dyDescent="0.25">
      <c r="A660" s="9" t="str">
        <f t="shared" si="20"/>
        <v>RS002748ATPSBrasil + Competitivo</v>
      </c>
      <c r="B660" s="9" t="str">
        <f t="shared" si="21"/>
        <v>RS002748ATPSBrasil + CompetitivoPG_Produtividade do Trabalho - % - Aumentar</v>
      </c>
      <c r="C660" t="s">
        <v>428</v>
      </c>
      <c r="D660" s="9" t="s">
        <v>322</v>
      </c>
      <c r="E660" s="9" t="s">
        <v>478</v>
      </c>
      <c r="F660" s="9" t="s">
        <v>27</v>
      </c>
      <c r="G660" s="25" t="s">
        <v>697</v>
      </c>
      <c r="H660" s="28">
        <v>15</v>
      </c>
      <c r="I660" s="28">
        <v>12</v>
      </c>
    </row>
    <row r="661" spans="1:9" x14ac:dyDescent="0.25">
      <c r="A661" s="9" t="str">
        <f t="shared" si="20"/>
        <v>RS002748ATPSBrasil + Competitivo</v>
      </c>
      <c r="B661" s="9" t="str">
        <f t="shared" si="21"/>
        <v>RS002748ATPSBrasil + CompetitivoPG_Taxa de Alcance - Faturamento - % - Obter</v>
      </c>
      <c r="C661" t="s">
        <v>428</v>
      </c>
      <c r="D661" s="9" t="s">
        <v>322</v>
      </c>
      <c r="E661" s="9" t="s">
        <v>478</v>
      </c>
      <c r="F661" s="9" t="s">
        <v>28</v>
      </c>
      <c r="G661" s="25" t="s">
        <v>697</v>
      </c>
      <c r="H661" s="28">
        <v>80</v>
      </c>
      <c r="I661" s="28">
        <v>80</v>
      </c>
    </row>
    <row r="662" spans="1:9" x14ac:dyDescent="0.25">
      <c r="A662" s="9" t="str">
        <f t="shared" si="20"/>
        <v>RS002873ATPSPROGRAMA NACIONAL - Transformação Organizacional</v>
      </c>
      <c r="B662" s="9" t="str">
        <f t="shared" si="21"/>
        <v>RS002873ATPSPROGRAMA NACIONAL - Transformação OrganizacionalPG_Data centers implantados - % - Obter</v>
      </c>
      <c r="C662" t="s">
        <v>428</v>
      </c>
      <c r="D662" s="9" t="s">
        <v>323</v>
      </c>
      <c r="E662" s="9" t="s">
        <v>73</v>
      </c>
      <c r="F662" s="9" t="s">
        <v>324</v>
      </c>
      <c r="G662" s="25" t="s">
        <v>698</v>
      </c>
      <c r="H662" s="28">
        <v>100</v>
      </c>
      <c r="I662" s="28">
        <v>0</v>
      </c>
    </row>
    <row r="663" spans="1:9" x14ac:dyDescent="0.25">
      <c r="A663" s="9" t="str">
        <f t="shared" si="20"/>
        <v>RS002873ATPSPROGRAMA NACIONAL - Transformação Organizacional</v>
      </c>
      <c r="B663" s="9" t="str">
        <f t="shared" si="21"/>
        <v>RS002873ATPSPROGRAMA NACIONAL - Transformação OrganizacionalPG_Disponibilidade das aplicações - % - Obter</v>
      </c>
      <c r="C663" t="s">
        <v>428</v>
      </c>
      <c r="D663" s="9" t="s">
        <v>323</v>
      </c>
      <c r="E663" s="9" t="s">
        <v>73</v>
      </c>
      <c r="F663" s="9" t="s">
        <v>153</v>
      </c>
      <c r="G663" s="25" t="s">
        <v>698</v>
      </c>
      <c r="H663" s="28">
        <v>99</v>
      </c>
      <c r="I663" s="28">
        <v>0</v>
      </c>
    </row>
    <row r="664" spans="1:9" x14ac:dyDescent="0.25">
      <c r="A664" s="9" t="str">
        <f t="shared" si="20"/>
        <v>RS002873ATPSPROGRAMA NACIONAL - Transformação Organizacional</v>
      </c>
      <c r="B664" s="9" t="str">
        <f t="shared" si="21"/>
        <v>RS002873ATPSPROGRAMA NACIONAL - Transformação OrganizacionalPG_Equipamentos de TI com vida útil exaurida - % - Obter</v>
      </c>
      <c r="C664" t="s">
        <v>428</v>
      </c>
      <c r="D664" s="9" t="s">
        <v>323</v>
      </c>
      <c r="E664" s="9" t="s">
        <v>73</v>
      </c>
      <c r="F664" s="9" t="s">
        <v>74</v>
      </c>
      <c r="G664" s="25" t="s">
        <v>698</v>
      </c>
      <c r="H664" s="28">
        <v>10</v>
      </c>
      <c r="I664" s="28">
        <v>0</v>
      </c>
    </row>
    <row r="665" spans="1:9" x14ac:dyDescent="0.25">
      <c r="A665" s="9" t="str">
        <f t="shared" si="20"/>
        <v>RS002873ATPSPROGRAMA NACIONAL - Transformação Organizacional</v>
      </c>
      <c r="B665" s="9" t="str">
        <f t="shared" si="21"/>
        <v>RS002873ATPSPROGRAMA NACIONAL - Transformação OrganizacionalPG_Incidentes de segurança tratados - % - Obter</v>
      </c>
      <c r="C665" t="s">
        <v>428</v>
      </c>
      <c r="D665" s="9" t="s">
        <v>323</v>
      </c>
      <c r="E665" s="9" t="s">
        <v>73</v>
      </c>
      <c r="F665" s="9" t="s">
        <v>75</v>
      </c>
      <c r="G665" s="25" t="s">
        <v>698</v>
      </c>
      <c r="H665" s="28">
        <v>95</v>
      </c>
      <c r="I665" s="28">
        <v>0</v>
      </c>
    </row>
    <row r="666" spans="1:9" x14ac:dyDescent="0.25">
      <c r="A666" s="9" t="str">
        <f t="shared" si="20"/>
        <v>RS003008ATPSEducação Empreendedora</v>
      </c>
      <c r="B666" s="9" t="str">
        <f t="shared" si="21"/>
        <v>RS003008ATPSEducação EmpreendedoraPG_Atendimento a estudantes em soluções de Educação Empreendedora - Número - Obter</v>
      </c>
      <c r="C666" t="s">
        <v>428</v>
      </c>
      <c r="D666" s="9" t="s">
        <v>325</v>
      </c>
      <c r="E666" s="9" t="s">
        <v>476</v>
      </c>
      <c r="F666" s="9" t="s">
        <v>32</v>
      </c>
      <c r="G666" s="25" t="s">
        <v>699</v>
      </c>
      <c r="H666" s="28">
        <v>135000</v>
      </c>
      <c r="I666" s="28">
        <v>357928</v>
      </c>
    </row>
    <row r="667" spans="1:9" x14ac:dyDescent="0.25">
      <c r="A667" s="9" t="str">
        <f t="shared" si="20"/>
        <v>RS003008ATPSEducação Empreendedora</v>
      </c>
      <c r="B667" s="9" t="str">
        <f t="shared" si="21"/>
        <v>RS003008ATPSEducação EmpreendedoraPG_Escolas com projeto Escola Empreendedora implementado - Número - Obter</v>
      </c>
      <c r="C667" t="s">
        <v>428</v>
      </c>
      <c r="D667" s="9" t="s">
        <v>325</v>
      </c>
      <c r="E667" s="9" t="s">
        <v>476</v>
      </c>
      <c r="F667" s="9" t="s">
        <v>33</v>
      </c>
      <c r="G667" s="25" t="s">
        <v>699</v>
      </c>
      <c r="H667" s="28">
        <v>5</v>
      </c>
      <c r="I667" s="28">
        <v>5</v>
      </c>
    </row>
    <row r="668" spans="1:9" x14ac:dyDescent="0.25">
      <c r="A668" s="9" t="str">
        <f t="shared" si="20"/>
        <v>RS003008ATPSEducação Empreendedora</v>
      </c>
      <c r="B668" s="9" t="str">
        <f t="shared" si="21"/>
        <v>RS003008ATPSEducação EmpreendedoraPG_Professores atendidos em soluções de Educação Empreendedora - professores - Obter</v>
      </c>
      <c r="C668" t="s">
        <v>428</v>
      </c>
      <c r="D668" s="9" t="s">
        <v>325</v>
      </c>
      <c r="E668" s="9" t="s">
        <v>476</v>
      </c>
      <c r="F668" s="9" t="s">
        <v>34</v>
      </c>
      <c r="G668" s="25" t="s">
        <v>699</v>
      </c>
      <c r="H668" s="28">
        <v>30000</v>
      </c>
      <c r="I668" s="28">
        <v>57408</v>
      </c>
    </row>
    <row r="669" spans="1:9" x14ac:dyDescent="0.25">
      <c r="A669" s="9" t="str">
        <f t="shared" si="20"/>
        <v>RS003008ATPSEducação Empreendedora</v>
      </c>
      <c r="B669" s="9" t="str">
        <f t="shared" si="21"/>
        <v>RS003008ATPSEducação EmpreendedoraPG_Recomendação (NPS) - Professores - pontos - Obter</v>
      </c>
      <c r="C669" t="s">
        <v>428</v>
      </c>
      <c r="D669" s="9" t="s">
        <v>325</v>
      </c>
      <c r="E669" s="9" t="s">
        <v>476</v>
      </c>
      <c r="F669" s="9" t="s">
        <v>35</v>
      </c>
      <c r="G669" s="25" t="s">
        <v>699</v>
      </c>
      <c r="H669" s="28">
        <v>80</v>
      </c>
      <c r="I669" s="28">
        <v>78</v>
      </c>
    </row>
    <row r="670" spans="1:9" x14ac:dyDescent="0.25">
      <c r="A670" s="9" t="str">
        <f t="shared" si="20"/>
        <v>RS003009ATPSGestão da Marca Sebrae</v>
      </c>
      <c r="B670" s="9" t="str">
        <f t="shared" si="21"/>
        <v>RS003009ATPSGestão da Marca SebraePG_Imagem junto à Sociedade - Pontos (0 a 10) - Obter</v>
      </c>
      <c r="C670" t="s">
        <v>428</v>
      </c>
      <c r="D670" s="9" t="s">
        <v>326</v>
      </c>
      <c r="E670" s="9" t="s">
        <v>475</v>
      </c>
      <c r="F670" s="9" t="s">
        <v>30</v>
      </c>
      <c r="G670" s="25" t="s">
        <v>700</v>
      </c>
      <c r="H670" s="28">
        <v>9</v>
      </c>
      <c r="I670" s="28">
        <v>8</v>
      </c>
    </row>
    <row r="671" spans="1:9" x14ac:dyDescent="0.25">
      <c r="A671" s="9" t="str">
        <f t="shared" si="20"/>
        <v>RS003009ATPSGestão da Marca Sebrae</v>
      </c>
      <c r="B671" s="9" t="str">
        <f t="shared" si="21"/>
        <v>RS003009ATPSGestão da Marca SebraePG_Imagem junto aos Pequenos Negócios - Pontos (0 a 10) - Obter</v>
      </c>
      <c r="C671" t="s">
        <v>428</v>
      </c>
      <c r="D671" s="9" t="s">
        <v>326</v>
      </c>
      <c r="E671" s="9" t="s">
        <v>475</v>
      </c>
      <c r="F671" s="9" t="s">
        <v>31</v>
      </c>
      <c r="G671" s="25" t="s">
        <v>700</v>
      </c>
      <c r="H671" s="28">
        <v>8.8000000000000007</v>
      </c>
      <c r="I671" s="28">
        <v>8.6</v>
      </c>
    </row>
    <row r="672" spans="1:9" x14ac:dyDescent="0.25">
      <c r="A672" s="9" t="str">
        <f t="shared" si="20"/>
        <v>RS003010ATPSInteligência de Dados</v>
      </c>
      <c r="B672" s="9" t="str">
        <f t="shared" si="21"/>
        <v>RS003010ATPSInteligência de DadosPG_Índice Gartner de Data &amp; Analytics - Pontos (1 a 5) - Aumentar</v>
      </c>
      <c r="C672" t="s">
        <v>428</v>
      </c>
      <c r="D672" s="9" t="s">
        <v>327</v>
      </c>
      <c r="E672" s="9" t="s">
        <v>479</v>
      </c>
      <c r="F672" s="9" t="s">
        <v>26</v>
      </c>
      <c r="G672" s="25" t="s">
        <v>701</v>
      </c>
      <c r="H672" s="28">
        <v>2.33</v>
      </c>
      <c r="I672" s="28">
        <v>2.54</v>
      </c>
    </row>
    <row r="673" spans="1:9" x14ac:dyDescent="0.25">
      <c r="A673" s="9" t="str">
        <f t="shared" si="20"/>
        <v>RS003012ATPSPortfólio em Rede</v>
      </c>
      <c r="B673" s="9" t="str">
        <f t="shared" si="21"/>
        <v>RS003012ATPSPortfólio em RedePG_Aplicabilidade - Pontos (0 a 10) - Obter</v>
      </c>
      <c r="C673" t="s">
        <v>428</v>
      </c>
      <c r="D673" s="9" t="s">
        <v>328</v>
      </c>
      <c r="E673" s="9" t="s">
        <v>474</v>
      </c>
      <c r="F673" s="9" t="s">
        <v>57</v>
      </c>
      <c r="G673" s="25" t="s">
        <v>702</v>
      </c>
      <c r="H673" s="28">
        <v>7</v>
      </c>
      <c r="I673" s="28">
        <v>7.9</v>
      </c>
    </row>
    <row r="674" spans="1:9" x14ac:dyDescent="0.25">
      <c r="A674" s="9" t="str">
        <f t="shared" si="20"/>
        <v>RS003012ATPSPortfólio em Rede</v>
      </c>
      <c r="B674" s="9" t="str">
        <f t="shared" si="21"/>
        <v>RS003012ATPSPortfólio em RedePG_Efetividade - Pontos (0 a 10) - Obter</v>
      </c>
      <c r="C674" t="s">
        <v>428</v>
      </c>
      <c r="D674" s="9" t="s">
        <v>328</v>
      </c>
      <c r="E674" s="9" t="s">
        <v>474</v>
      </c>
      <c r="F674" s="9" t="s">
        <v>58</v>
      </c>
      <c r="G674" s="25" t="s">
        <v>702</v>
      </c>
      <c r="H674" s="28">
        <v>7</v>
      </c>
      <c r="I674" s="28">
        <v>8.1999999999999993</v>
      </c>
    </row>
    <row r="675" spans="1:9" x14ac:dyDescent="0.25">
      <c r="A675" s="9" t="str">
        <f t="shared" si="20"/>
        <v>RS003012ATPSPortfólio em Rede</v>
      </c>
      <c r="B675" s="9" t="str">
        <f t="shared" si="21"/>
        <v>RS003012ATPSPortfólio em RedePG_NPS (Net Promoter Score) de Produto ou Serviço - pontos - Obter</v>
      </c>
      <c r="C675" t="s">
        <v>428</v>
      </c>
      <c r="D675" s="9" t="s">
        <v>328</v>
      </c>
      <c r="E675" s="9" t="s">
        <v>474</v>
      </c>
      <c r="F675" s="9" t="s">
        <v>59</v>
      </c>
      <c r="G675" s="25" t="s">
        <v>702</v>
      </c>
      <c r="H675" s="28">
        <v>60</v>
      </c>
      <c r="I675" s="28">
        <v>78.95</v>
      </c>
    </row>
    <row r="676" spans="1:9" x14ac:dyDescent="0.25">
      <c r="A676" s="9" t="str">
        <f t="shared" si="20"/>
        <v>RS003013ATPSPROGRAMA NACIONAL - Sebrae + Receitas</v>
      </c>
      <c r="B676" s="9" t="str">
        <f t="shared" si="21"/>
        <v>RS003013ATPSPROGRAMA NACIONAL - Sebrae + ReceitasPG_Geração de Receita Própria - % - Obter</v>
      </c>
      <c r="C676" t="s">
        <v>428</v>
      </c>
      <c r="D676" s="9" t="s">
        <v>329</v>
      </c>
      <c r="E676" s="9" t="s">
        <v>41</v>
      </c>
      <c r="F676" s="9" t="s">
        <v>29</v>
      </c>
      <c r="G676" s="25" t="s">
        <v>703</v>
      </c>
      <c r="H676" s="28">
        <v>25.9</v>
      </c>
      <c r="I676" s="28">
        <v>33</v>
      </c>
    </row>
    <row r="677" spans="1:9" x14ac:dyDescent="0.25">
      <c r="A677" s="9" t="str">
        <f t="shared" si="20"/>
        <v>RS003111ATPSPortfólio em Rede</v>
      </c>
      <c r="B677" s="9" t="str">
        <f t="shared" si="21"/>
        <v>RS003111ATPSPortfólio em RedeEntregas de Atividades - Número - Obter</v>
      </c>
      <c r="C677" t="s">
        <v>428</v>
      </c>
      <c r="D677" s="9" t="s">
        <v>330</v>
      </c>
      <c r="E677" s="9" t="s">
        <v>474</v>
      </c>
      <c r="F677" s="9" t="s">
        <v>101</v>
      </c>
      <c r="G677" s="25" t="s">
        <v>704</v>
      </c>
      <c r="H677" s="28">
        <v>1</v>
      </c>
      <c r="I677" s="28">
        <v>0</v>
      </c>
    </row>
    <row r="678" spans="1:9" x14ac:dyDescent="0.25">
      <c r="A678" s="9" t="str">
        <f t="shared" si="20"/>
        <v>SC001639ATPSGestão Estratégica de Pessoas</v>
      </c>
      <c r="B678" s="9" t="str">
        <f t="shared" si="21"/>
        <v>SC001639ATPSGestão Estratégica de PessoasPG_Diagnóstico de Maturidade dos processos de gestão de pessoas - pontos - Obter</v>
      </c>
      <c r="C678" t="s">
        <v>429</v>
      </c>
      <c r="D678" s="9" t="s">
        <v>331</v>
      </c>
      <c r="E678" s="9" t="s">
        <v>470</v>
      </c>
      <c r="F678" s="9" t="s">
        <v>67</v>
      </c>
      <c r="G678" t="s">
        <v>705</v>
      </c>
      <c r="H678" s="28">
        <v>4.3499999999999996</v>
      </c>
      <c r="I678" s="28">
        <v>4.08</v>
      </c>
    </row>
    <row r="679" spans="1:9" x14ac:dyDescent="0.25">
      <c r="A679" s="9" t="str">
        <f t="shared" si="20"/>
        <v>SC001639ATPSGestão Estratégica de Pessoas</v>
      </c>
      <c r="B679" s="9" t="str">
        <f t="shared" si="21"/>
        <v>SC001639ATPSGestão Estratégica de PessoasPG_Grau de implementação do SGP 9.0 no Sistema Sebrae - % - Obter</v>
      </c>
      <c r="C679" t="s">
        <v>429</v>
      </c>
      <c r="D679" s="9" t="s">
        <v>331</v>
      </c>
      <c r="E679" s="9" t="s">
        <v>470</v>
      </c>
      <c r="F679" s="9" t="s">
        <v>68</v>
      </c>
      <c r="G679" t="s">
        <v>705</v>
      </c>
      <c r="H679" s="28">
        <v>100</v>
      </c>
      <c r="I679" s="28">
        <v>100</v>
      </c>
    </row>
    <row r="680" spans="1:9" x14ac:dyDescent="0.25">
      <c r="A680" s="9" t="str">
        <f t="shared" si="20"/>
        <v>SC001641ATPSBrasil + Inovador</v>
      </c>
      <c r="B680" s="9" t="str">
        <f t="shared" si="21"/>
        <v>SC001641ATPSBrasil + InovadorPG_Inovação e Modernização - % - Obter</v>
      </c>
      <c r="C680" t="s">
        <v>429</v>
      </c>
      <c r="D680" s="9" t="s">
        <v>332</v>
      </c>
      <c r="E680" s="9" t="s">
        <v>472</v>
      </c>
      <c r="F680" s="9" t="s">
        <v>23</v>
      </c>
      <c r="G680" s="25" t="s">
        <v>705</v>
      </c>
      <c r="H680" s="28">
        <v>76</v>
      </c>
      <c r="I680" s="28">
        <v>100</v>
      </c>
    </row>
    <row r="681" spans="1:9" x14ac:dyDescent="0.25">
      <c r="A681" s="9" t="str">
        <f t="shared" si="20"/>
        <v>SC001641ATPSBrasil + Inovador</v>
      </c>
      <c r="B681" s="9" t="str">
        <f t="shared" si="21"/>
        <v>SC001641ATPSBrasil + InovadorPG_Municípios com ecossistemas de inovação mapeados - Número - Obter</v>
      </c>
      <c r="C681" t="s">
        <v>429</v>
      </c>
      <c r="D681" s="9" t="s">
        <v>332</v>
      </c>
      <c r="E681" s="9" t="s">
        <v>472</v>
      </c>
      <c r="F681" s="9" t="s">
        <v>24</v>
      </c>
      <c r="G681" s="25" t="s">
        <v>705</v>
      </c>
      <c r="H681" s="28">
        <v>5</v>
      </c>
      <c r="I681" s="28">
        <v>21</v>
      </c>
    </row>
    <row r="682" spans="1:9" x14ac:dyDescent="0.25">
      <c r="A682" s="9" t="str">
        <f t="shared" si="20"/>
        <v>SC001641ATPSBrasil + Inovador</v>
      </c>
      <c r="B682" s="9" t="str">
        <f t="shared" si="21"/>
        <v>SC001641ATPSBrasil + InovadorPG_Pequenos Negócios atendidos com solução de Inovação - Número - Obter</v>
      </c>
      <c r="C682" t="s">
        <v>429</v>
      </c>
      <c r="D682" s="9" t="s">
        <v>332</v>
      </c>
      <c r="E682" s="9" t="s">
        <v>472</v>
      </c>
      <c r="F682" s="9" t="s">
        <v>25</v>
      </c>
      <c r="G682" s="25" t="s">
        <v>705</v>
      </c>
      <c r="H682" s="28">
        <v>57000</v>
      </c>
      <c r="I682" s="28">
        <v>91325</v>
      </c>
    </row>
    <row r="683" spans="1:9" x14ac:dyDescent="0.25">
      <c r="A683" s="9" t="str">
        <f t="shared" si="20"/>
        <v>SC001642ATPSBrasil + Competitivo</v>
      </c>
      <c r="B683" s="9" t="str">
        <f t="shared" si="21"/>
        <v>SC001642ATPSBrasil + CompetitivoPG_Produtividade do Trabalho - % - Aumentar</v>
      </c>
      <c r="C683" t="s">
        <v>429</v>
      </c>
      <c r="D683" s="9" t="s">
        <v>333</v>
      </c>
      <c r="E683" s="9" t="s">
        <v>478</v>
      </c>
      <c r="F683" s="9" t="s">
        <v>27</v>
      </c>
      <c r="G683" s="25" t="s">
        <v>705</v>
      </c>
      <c r="H683" s="28">
        <v>15</v>
      </c>
      <c r="I683" s="28">
        <v>18.600000000000001</v>
      </c>
    </row>
    <row r="684" spans="1:9" x14ac:dyDescent="0.25">
      <c r="A684" s="9" t="str">
        <f t="shared" si="20"/>
        <v>SC001642ATPSBrasil + Competitivo</v>
      </c>
      <c r="B684" s="9" t="str">
        <f t="shared" si="21"/>
        <v>SC001642ATPSBrasil + CompetitivoPG_Taxa de Alcance - Faturamento - % - Obter</v>
      </c>
      <c r="C684" t="s">
        <v>429</v>
      </c>
      <c r="D684" s="9" t="s">
        <v>333</v>
      </c>
      <c r="E684" s="9" t="s">
        <v>478</v>
      </c>
      <c r="F684" s="9" t="s">
        <v>28</v>
      </c>
      <c r="G684" s="25" t="s">
        <v>705</v>
      </c>
      <c r="H684" s="28">
        <v>79</v>
      </c>
      <c r="I684" s="28">
        <v>88</v>
      </c>
    </row>
    <row r="685" spans="1:9" x14ac:dyDescent="0.25">
      <c r="A685" s="9" t="str">
        <f t="shared" si="20"/>
        <v>SC001643ATPSCliente em Foco</v>
      </c>
      <c r="B685" s="9" t="str">
        <f t="shared" si="21"/>
        <v>SC001643ATPSCliente em FocoPG_Atendimento por cliente - Número - Obter</v>
      </c>
      <c r="C685" t="s">
        <v>429</v>
      </c>
      <c r="D685" s="9" t="s">
        <v>334</v>
      </c>
      <c r="E685" s="9" t="s">
        <v>471</v>
      </c>
      <c r="F685" s="9" t="s">
        <v>18</v>
      </c>
      <c r="G685" s="25" t="s">
        <v>706</v>
      </c>
      <c r="H685" s="28">
        <v>2</v>
      </c>
      <c r="I685" s="28">
        <v>2.1</v>
      </c>
    </row>
    <row r="686" spans="1:9" x14ac:dyDescent="0.25">
      <c r="A686" s="9" t="str">
        <f t="shared" si="20"/>
        <v>SC001643ATPSCliente em Foco</v>
      </c>
      <c r="B686" s="9" t="str">
        <f t="shared" si="21"/>
        <v>SC001643ATPSCliente em FocoPG_Clientes atendidos por serviços digitais - Número - Obter</v>
      </c>
      <c r="C686" t="s">
        <v>429</v>
      </c>
      <c r="D686" s="9" t="s">
        <v>334</v>
      </c>
      <c r="E686" s="9" t="s">
        <v>471</v>
      </c>
      <c r="F686" s="9" t="s">
        <v>19</v>
      </c>
      <c r="G686" s="25" t="s">
        <v>706</v>
      </c>
      <c r="H686" s="28">
        <v>225000</v>
      </c>
      <c r="I686" s="28">
        <v>337197</v>
      </c>
    </row>
    <row r="687" spans="1:9" x14ac:dyDescent="0.25">
      <c r="A687" s="9" t="str">
        <f t="shared" si="20"/>
        <v>SC001643ATPSCliente em Foco</v>
      </c>
      <c r="B687" s="9" t="str">
        <f t="shared" si="21"/>
        <v>SC001643ATPSCliente em FocoPG_Cobertura do Atendimento (microempresas e empresas de pequeno porte) - % - Obter</v>
      </c>
      <c r="C687" t="s">
        <v>429</v>
      </c>
      <c r="D687" s="9" t="s">
        <v>334</v>
      </c>
      <c r="E687" s="9" t="s">
        <v>471</v>
      </c>
      <c r="F687" s="9" t="s">
        <v>20</v>
      </c>
      <c r="G687" s="25" t="s">
        <v>706</v>
      </c>
      <c r="H687" s="28">
        <v>23</v>
      </c>
      <c r="I687" s="28">
        <v>22.5</v>
      </c>
    </row>
    <row r="688" spans="1:9" x14ac:dyDescent="0.25">
      <c r="A688" s="9" t="str">
        <f t="shared" si="20"/>
        <v>SC001643ATPSCliente em Foco</v>
      </c>
      <c r="B688" s="9" t="str">
        <f t="shared" si="21"/>
        <v>SC001643ATPSCliente em FocoPG_Pequenos Negócios Atendidos - Número - Obter</v>
      </c>
      <c r="C688" t="s">
        <v>429</v>
      </c>
      <c r="D688" s="9" t="s">
        <v>334</v>
      </c>
      <c r="E688" s="9" t="s">
        <v>471</v>
      </c>
      <c r="F688" s="9" t="s">
        <v>21</v>
      </c>
      <c r="G688" s="25" t="s">
        <v>706</v>
      </c>
      <c r="H688" s="28">
        <v>151985</v>
      </c>
      <c r="I688" s="28">
        <v>234048</v>
      </c>
    </row>
    <row r="689" spans="1:9" x14ac:dyDescent="0.25">
      <c r="A689" s="9" t="str">
        <f t="shared" si="20"/>
        <v>SC001643ATPSCliente em Foco</v>
      </c>
      <c r="B689" s="9" t="str">
        <f t="shared" si="21"/>
        <v>SC001643ATPSCliente em FocoPG_Recomendação (NPS) - pontos - Obter</v>
      </c>
      <c r="C689" t="s">
        <v>429</v>
      </c>
      <c r="D689" s="9" t="s">
        <v>334</v>
      </c>
      <c r="E689" s="9" t="s">
        <v>471</v>
      </c>
      <c r="F689" s="9" t="s">
        <v>22</v>
      </c>
      <c r="G689" s="25" t="s">
        <v>706</v>
      </c>
      <c r="H689" s="28">
        <v>80</v>
      </c>
      <c r="I689" s="28">
        <v>83.45</v>
      </c>
    </row>
    <row r="690" spans="1:9" x14ac:dyDescent="0.25">
      <c r="A690" s="9" t="str">
        <f t="shared" si="20"/>
        <v>SC001644ATPSSebrae + Finanças</v>
      </c>
      <c r="B690" s="9" t="str">
        <f t="shared" si="21"/>
        <v>SC001644ATPSSebrae + FinançasPG_Clientes com garantia do Fampe assistidos na fase pós-crédito - % - Obter</v>
      </c>
      <c r="C690" t="s">
        <v>429</v>
      </c>
      <c r="D690" s="9" t="s">
        <v>335</v>
      </c>
      <c r="E690" s="9" t="s">
        <v>477</v>
      </c>
      <c r="F690" s="9" t="s">
        <v>71</v>
      </c>
      <c r="G690" s="25" t="s">
        <v>705</v>
      </c>
      <c r="H690" s="28">
        <v>83</v>
      </c>
      <c r="I690" s="28">
        <v>84.25</v>
      </c>
    </row>
    <row r="691" spans="1:9" x14ac:dyDescent="0.25">
      <c r="A691" s="9" t="str">
        <f t="shared" si="20"/>
        <v>SC001649ATPSAmbiente de Negócios</v>
      </c>
      <c r="B691" s="9" t="str">
        <f t="shared" si="21"/>
        <v>SC001649ATPSAmbiente de NegóciosPG_Município com presença continuada de técnico residente do Sebrae na microrregião. - Número - Obter</v>
      </c>
      <c r="C691" t="s">
        <v>429</v>
      </c>
      <c r="D691" s="9" t="s">
        <v>336</v>
      </c>
      <c r="E691" s="9" t="s">
        <v>473</v>
      </c>
      <c r="F691" s="9" t="s">
        <v>14</v>
      </c>
      <c r="G691" s="25" t="s">
        <v>705</v>
      </c>
      <c r="H691" s="28">
        <v>150</v>
      </c>
      <c r="I691" s="28">
        <v>134</v>
      </c>
    </row>
    <row r="692" spans="1:9" x14ac:dyDescent="0.25">
      <c r="A692" s="9" t="str">
        <f t="shared" si="20"/>
        <v>SC001649ATPSAmbiente de Negócios</v>
      </c>
      <c r="B692" s="9" t="str">
        <f t="shared" si="21"/>
        <v>SC001649ATPSAmbiente de NegóciosPG_Municípios com conjunto de políticas públicas para melhoria do ambiente de negócios implementado - Número - Obter</v>
      </c>
      <c r="C692" t="s">
        <v>429</v>
      </c>
      <c r="D692" s="9" t="s">
        <v>336</v>
      </c>
      <c r="E692" s="9" t="s">
        <v>473</v>
      </c>
      <c r="F692" s="9" t="s">
        <v>15</v>
      </c>
      <c r="G692" s="25" t="s">
        <v>705</v>
      </c>
      <c r="H692" s="28">
        <v>150</v>
      </c>
      <c r="I692" s="28">
        <v>134</v>
      </c>
    </row>
    <row r="693" spans="1:9" x14ac:dyDescent="0.25">
      <c r="A693" s="9" t="str">
        <f t="shared" si="20"/>
        <v>SC001649ATPSAmbiente de Negócios</v>
      </c>
      <c r="B693" s="9" t="str">
        <f t="shared" si="21"/>
        <v>SC001649ATPSAmbiente de NegóciosPG_Municípios com projetos de mobilização e articulação de lideranças implementados - Número - Obter</v>
      </c>
      <c r="C693" t="s">
        <v>429</v>
      </c>
      <c r="D693" s="9" t="s">
        <v>336</v>
      </c>
      <c r="E693" s="9" t="s">
        <v>473</v>
      </c>
      <c r="F693" s="9" t="s">
        <v>16</v>
      </c>
      <c r="G693" s="25" t="s">
        <v>705</v>
      </c>
      <c r="H693" s="28">
        <v>150</v>
      </c>
      <c r="I693" s="28">
        <v>134</v>
      </c>
    </row>
    <row r="694" spans="1:9" x14ac:dyDescent="0.25">
      <c r="A694" s="9" t="str">
        <f t="shared" si="20"/>
        <v>SC001649ATPSAmbiente de Negócios</v>
      </c>
      <c r="B694" s="9" t="str">
        <f t="shared" si="21"/>
        <v>SC001649ATPSAmbiente de NegóciosPG_Tempo de abertura de empresas - horas - Obter</v>
      </c>
      <c r="C694" t="s">
        <v>429</v>
      </c>
      <c r="D694" s="9" t="s">
        <v>336</v>
      </c>
      <c r="E694" s="9" t="s">
        <v>473</v>
      </c>
      <c r="F694" s="9" t="s">
        <v>17</v>
      </c>
      <c r="G694" s="25" t="s">
        <v>705</v>
      </c>
      <c r="H694" s="28">
        <v>75</v>
      </c>
      <c r="I694" s="28">
        <v>39.950000000000003</v>
      </c>
    </row>
    <row r="695" spans="1:9" x14ac:dyDescent="0.25">
      <c r="A695" s="9" t="str">
        <f t="shared" si="20"/>
        <v>SC001656ATPSPROGRAMA NACIONAL - Transformação Organizacional</v>
      </c>
      <c r="B695" s="9" t="str">
        <f t="shared" si="21"/>
        <v>SC001656ATPSPROGRAMA NACIONAL - Transformação OrganizacionalProcessos mapeados e padronizados - Número - Aumentar</v>
      </c>
      <c r="C695" t="s">
        <v>429</v>
      </c>
      <c r="D695" s="9" t="s">
        <v>337</v>
      </c>
      <c r="E695" s="9" t="s">
        <v>73</v>
      </c>
      <c r="F695" s="9" t="s">
        <v>338</v>
      </c>
      <c r="G695" s="25" t="s">
        <v>705</v>
      </c>
      <c r="H695" s="28">
        <v>10</v>
      </c>
      <c r="I695" s="28">
        <v>11</v>
      </c>
    </row>
    <row r="696" spans="1:9" x14ac:dyDescent="0.25">
      <c r="A696" s="9" t="str">
        <f t="shared" si="20"/>
        <v>SC001794ATPSGestão da Marca Sebrae</v>
      </c>
      <c r="B696" s="9" t="str">
        <f t="shared" si="21"/>
        <v>SC001794ATPSGestão da Marca SebraePG_Imagem junto à Sociedade - Pontos (0 a 10) - Obter</v>
      </c>
      <c r="C696" t="s">
        <v>429</v>
      </c>
      <c r="D696" s="9" t="s">
        <v>339</v>
      </c>
      <c r="E696" s="9" t="s">
        <v>475</v>
      </c>
      <c r="F696" s="9" t="s">
        <v>30</v>
      </c>
      <c r="G696" s="25" t="s">
        <v>707</v>
      </c>
      <c r="H696" s="28">
        <v>8.1</v>
      </c>
      <c r="I696" s="28">
        <v>8</v>
      </c>
    </row>
    <row r="697" spans="1:9" x14ac:dyDescent="0.25">
      <c r="A697" s="9" t="str">
        <f t="shared" si="20"/>
        <v>SC001794ATPSGestão da Marca Sebrae</v>
      </c>
      <c r="B697" s="9" t="str">
        <f t="shared" si="21"/>
        <v>SC001794ATPSGestão da Marca SebraePG_Imagem junto aos Pequenos Negócios - Pontos (0 a 10) - Obter</v>
      </c>
      <c r="C697" t="s">
        <v>429</v>
      </c>
      <c r="D697" s="9" t="s">
        <v>339</v>
      </c>
      <c r="E697" s="9" t="s">
        <v>475</v>
      </c>
      <c r="F697" s="9" t="s">
        <v>31</v>
      </c>
      <c r="G697" s="25" t="s">
        <v>707</v>
      </c>
      <c r="H697" s="28">
        <v>8.6</v>
      </c>
      <c r="I697" s="28">
        <v>8.6</v>
      </c>
    </row>
    <row r="698" spans="1:9" x14ac:dyDescent="0.25">
      <c r="A698" s="9" t="str">
        <f t="shared" si="20"/>
        <v>SC001801ATPSEducação Empreendedora</v>
      </c>
      <c r="B698" s="9" t="str">
        <f t="shared" si="21"/>
        <v>SC001801ATPSEducação EmpreendedoraPG_Atendimento a estudantes em soluções de Educação Empreendedora - Número - Obter</v>
      </c>
      <c r="C698" t="s">
        <v>429</v>
      </c>
      <c r="D698" s="9" t="s">
        <v>340</v>
      </c>
      <c r="E698" s="9" t="s">
        <v>476</v>
      </c>
      <c r="F698" s="9" t="s">
        <v>32</v>
      </c>
      <c r="G698" s="25" t="s">
        <v>740</v>
      </c>
      <c r="H698" s="28">
        <v>60000</v>
      </c>
      <c r="I698" s="28">
        <v>102788</v>
      </c>
    </row>
    <row r="699" spans="1:9" x14ac:dyDescent="0.25">
      <c r="A699" s="9" t="str">
        <f t="shared" si="20"/>
        <v>SC001801ATPSEducação Empreendedora</v>
      </c>
      <c r="B699" s="9" t="str">
        <f t="shared" si="21"/>
        <v>SC001801ATPSEducação EmpreendedoraPG_Escolas com projeto Escola Empreendedora implementado - Número - Obter</v>
      </c>
      <c r="C699" t="s">
        <v>429</v>
      </c>
      <c r="D699" s="9" t="s">
        <v>340</v>
      </c>
      <c r="E699" s="9" t="s">
        <v>476</v>
      </c>
      <c r="F699" s="9" t="s">
        <v>33</v>
      </c>
      <c r="G699" s="25" t="s">
        <v>740</v>
      </c>
      <c r="H699" s="28">
        <v>5</v>
      </c>
      <c r="I699" s="28">
        <v>5</v>
      </c>
    </row>
    <row r="700" spans="1:9" x14ac:dyDescent="0.25">
      <c r="A700" s="9" t="str">
        <f t="shared" si="20"/>
        <v>SC001801ATPSEducação Empreendedora</v>
      </c>
      <c r="B700" s="9" t="str">
        <f t="shared" si="21"/>
        <v>SC001801ATPSEducação EmpreendedoraPG_Professores atendidos em soluções de Educação Empreendedora - professores - Obter</v>
      </c>
      <c r="C700" t="s">
        <v>429</v>
      </c>
      <c r="D700" s="9" t="s">
        <v>340</v>
      </c>
      <c r="E700" s="9" t="s">
        <v>476</v>
      </c>
      <c r="F700" s="9" t="s">
        <v>34</v>
      </c>
      <c r="G700" s="25" t="s">
        <v>740</v>
      </c>
      <c r="H700" s="28">
        <v>6000</v>
      </c>
      <c r="I700" s="28">
        <v>6931</v>
      </c>
    </row>
    <row r="701" spans="1:9" x14ac:dyDescent="0.25">
      <c r="A701" s="9" t="str">
        <f t="shared" si="20"/>
        <v>SC001801ATPSEducação Empreendedora</v>
      </c>
      <c r="B701" s="9" t="str">
        <f t="shared" si="21"/>
        <v>SC001801ATPSEducação EmpreendedoraPG_Recomendação (NPS) - Professores - pontos - Obter</v>
      </c>
      <c r="C701" t="s">
        <v>429</v>
      </c>
      <c r="D701" s="9" t="s">
        <v>340</v>
      </c>
      <c r="E701" s="9" t="s">
        <v>476</v>
      </c>
      <c r="F701" s="9" t="s">
        <v>35</v>
      </c>
      <c r="G701" s="25" t="s">
        <v>740</v>
      </c>
      <c r="H701" s="28">
        <v>80</v>
      </c>
      <c r="I701" s="28">
        <v>87</v>
      </c>
    </row>
    <row r="702" spans="1:9" x14ac:dyDescent="0.25">
      <c r="A702" s="9" t="str">
        <f t="shared" si="20"/>
        <v>SC001802ATPSInteligência de Dados</v>
      </c>
      <c r="B702" s="9" t="str">
        <f t="shared" si="21"/>
        <v>SC001802ATPSInteligência de DadosPG_Índice Gartner de Data &amp; Analytics - Pontos (1 a 5) - Aumentar</v>
      </c>
      <c r="C702" t="s">
        <v>429</v>
      </c>
      <c r="D702" s="9" t="s">
        <v>341</v>
      </c>
      <c r="E702" s="9" t="s">
        <v>479</v>
      </c>
      <c r="F702" s="9" t="s">
        <v>26</v>
      </c>
      <c r="G702" s="25" t="s">
        <v>705</v>
      </c>
      <c r="H702" s="28">
        <v>3</v>
      </c>
      <c r="I702" s="28">
        <v>3.52</v>
      </c>
    </row>
    <row r="703" spans="1:9" x14ac:dyDescent="0.25">
      <c r="A703" s="9" t="str">
        <f t="shared" si="20"/>
        <v>SC001803ATPSPROGRAMA NACIONAL - Transformação Digital</v>
      </c>
      <c r="B703" s="9" t="str">
        <f t="shared" si="21"/>
        <v>SC001803ATPSPROGRAMA NACIONAL - Transformação DigitalPG_Clientes atendidos por serviços digitais - Número - Obter</v>
      </c>
      <c r="C703" t="s">
        <v>429</v>
      </c>
      <c r="D703" s="9" t="s">
        <v>342</v>
      </c>
      <c r="E703" s="9" t="s">
        <v>51</v>
      </c>
      <c r="F703" s="9" t="s">
        <v>19</v>
      </c>
      <c r="G703" s="25" t="s">
        <v>708</v>
      </c>
      <c r="H703" s="28">
        <v>225000</v>
      </c>
      <c r="I703" s="28">
        <v>337197</v>
      </c>
    </row>
    <row r="704" spans="1:9" x14ac:dyDescent="0.25">
      <c r="A704" s="9" t="str">
        <f t="shared" si="20"/>
        <v>SC001803ATPSPROGRAMA NACIONAL - Transformação Digital</v>
      </c>
      <c r="B704" s="9" t="str">
        <f t="shared" si="21"/>
        <v>SC001803ATPSPROGRAMA NACIONAL - Transformação DigitalPG_Downloads do aplicativo Sebrae - Número - Obter</v>
      </c>
      <c r="C704" t="s">
        <v>429</v>
      </c>
      <c r="D704" s="9" t="s">
        <v>342</v>
      </c>
      <c r="E704" s="9" t="s">
        <v>51</v>
      </c>
      <c r="F704" s="9" t="s">
        <v>52</v>
      </c>
      <c r="G704" s="25" t="s">
        <v>708</v>
      </c>
      <c r="H704" s="28">
        <v>9000</v>
      </c>
      <c r="I704" s="28">
        <v>19812</v>
      </c>
    </row>
    <row r="705" spans="1:9" x14ac:dyDescent="0.25">
      <c r="A705" s="9" t="str">
        <f t="shared" si="20"/>
        <v>SC001803ATPSPROGRAMA NACIONAL - Transformação Digital</v>
      </c>
      <c r="B705" s="9" t="str">
        <f t="shared" si="21"/>
        <v>SC001803ATPSPROGRAMA NACIONAL - Transformação DigitalPG_Índice de Maturidade Digital do Sistema Sebrae - Pontos (1 a 5) - Obter</v>
      </c>
      <c r="C705" t="s">
        <v>429</v>
      </c>
      <c r="D705" s="9" t="s">
        <v>342</v>
      </c>
      <c r="E705" s="9" t="s">
        <v>51</v>
      </c>
      <c r="F705" s="9" t="s">
        <v>53</v>
      </c>
      <c r="G705" s="25" t="s">
        <v>708</v>
      </c>
      <c r="H705" s="28">
        <v>3</v>
      </c>
      <c r="I705" s="28">
        <v>3.12</v>
      </c>
    </row>
    <row r="706" spans="1:9" x14ac:dyDescent="0.25">
      <c r="A706" s="9" t="str">
        <f t="shared" si="20"/>
        <v>SC001804ATPSPROGRAMA NACIONAL - Sebrae + Receitas</v>
      </c>
      <c r="B706" s="9" t="str">
        <f t="shared" si="21"/>
        <v>SC001804ATPSPROGRAMA NACIONAL - Sebrae + ReceitasPG_Geração de Receita Própria - % - Obter</v>
      </c>
      <c r="C706" t="s">
        <v>429</v>
      </c>
      <c r="D706" s="9" t="s">
        <v>343</v>
      </c>
      <c r="E706" s="9" t="s">
        <v>41</v>
      </c>
      <c r="F706" s="9" t="s">
        <v>29</v>
      </c>
      <c r="G706" s="25" t="s">
        <v>709</v>
      </c>
      <c r="H706" s="28">
        <v>30</v>
      </c>
      <c r="I706" s="28">
        <v>34</v>
      </c>
    </row>
    <row r="707" spans="1:9" x14ac:dyDescent="0.25">
      <c r="A707" s="9" t="str">
        <f t="shared" si="20"/>
        <v>SC001805ATPSPortfólio em Rede</v>
      </c>
      <c r="B707" s="9" t="str">
        <f t="shared" si="21"/>
        <v>SC001805ATPSPortfólio em RedePG_Aplicabilidade - Pontos (0 a 10) - Obter</v>
      </c>
      <c r="C707" t="s">
        <v>429</v>
      </c>
      <c r="D707" s="9" t="s">
        <v>344</v>
      </c>
      <c r="E707" s="9" t="s">
        <v>474</v>
      </c>
      <c r="F707" s="9" t="s">
        <v>57</v>
      </c>
      <c r="G707" s="25" t="s">
        <v>705</v>
      </c>
      <c r="H707" s="28">
        <v>8</v>
      </c>
      <c r="I707" s="28">
        <v>7.6</v>
      </c>
    </row>
    <row r="708" spans="1:9" x14ac:dyDescent="0.25">
      <c r="A708" s="9" t="str">
        <f t="shared" si="20"/>
        <v>SC001805ATPSPortfólio em Rede</v>
      </c>
      <c r="B708" s="9" t="str">
        <f t="shared" si="21"/>
        <v>SC001805ATPSPortfólio em RedePG_Efetividade - Pontos (0 a 10) - Obter</v>
      </c>
      <c r="C708" t="s">
        <v>429</v>
      </c>
      <c r="D708" s="9" t="s">
        <v>344</v>
      </c>
      <c r="E708" s="9" t="s">
        <v>474</v>
      </c>
      <c r="F708" s="9" t="s">
        <v>58</v>
      </c>
      <c r="G708" s="25" t="s">
        <v>705</v>
      </c>
      <c r="H708" s="28">
        <v>8</v>
      </c>
      <c r="I708" s="28">
        <v>7.8</v>
      </c>
    </row>
    <row r="709" spans="1:9" x14ac:dyDescent="0.25">
      <c r="A709" s="9" t="str">
        <f t="shared" si="20"/>
        <v>SC001805ATPSPortfólio em Rede</v>
      </c>
      <c r="B709" s="9" t="str">
        <f t="shared" si="21"/>
        <v>SC001805ATPSPortfólio em RedePG_NPS (Net Promoter Score) de Produto ou Serviço - pontos - Obter</v>
      </c>
      <c r="C709" t="s">
        <v>429</v>
      </c>
      <c r="D709" s="9" t="s">
        <v>344</v>
      </c>
      <c r="E709" s="9" t="s">
        <v>474</v>
      </c>
      <c r="F709" s="9" t="s">
        <v>59</v>
      </c>
      <c r="G709" s="25" t="s">
        <v>705</v>
      </c>
      <c r="H709" s="28">
        <v>60</v>
      </c>
      <c r="I709" s="28">
        <v>83.7</v>
      </c>
    </row>
    <row r="710" spans="1:9" x14ac:dyDescent="0.25">
      <c r="A710" s="9" t="str">
        <f t="shared" si="20"/>
        <v>SE000868ATPSGestão da Marca Sebrae</v>
      </c>
      <c r="B710" s="9" t="str">
        <f t="shared" si="21"/>
        <v>SE000868ATPSGestão da Marca SebraePG_Imagem junto à Sociedade - Pontos (0 a 10) - Obter</v>
      </c>
      <c r="C710" t="s">
        <v>430</v>
      </c>
      <c r="D710" s="9" t="s">
        <v>345</v>
      </c>
      <c r="E710" s="9" t="s">
        <v>475</v>
      </c>
      <c r="F710" s="9" t="s">
        <v>30</v>
      </c>
      <c r="G710" s="25" t="s">
        <v>710</v>
      </c>
      <c r="H710" s="28">
        <v>8.4</v>
      </c>
      <c r="I710" s="28">
        <v>8.6</v>
      </c>
    </row>
    <row r="711" spans="1:9" x14ac:dyDescent="0.25">
      <c r="A711" s="9" t="str">
        <f t="shared" si="20"/>
        <v>SE000868ATPSGestão da Marca Sebrae</v>
      </c>
      <c r="B711" s="9" t="str">
        <f t="shared" si="21"/>
        <v>SE000868ATPSGestão da Marca SebraePG_Imagem junto aos Pequenos Negócios - Pontos (0 a 10) - Obter</v>
      </c>
      <c r="C711" t="s">
        <v>430</v>
      </c>
      <c r="D711" s="9" t="s">
        <v>345</v>
      </c>
      <c r="E711" s="9" t="s">
        <v>475</v>
      </c>
      <c r="F711" s="9" t="s">
        <v>31</v>
      </c>
      <c r="G711" s="25" t="s">
        <v>710</v>
      </c>
      <c r="H711" s="28">
        <v>8.6999999999999993</v>
      </c>
      <c r="I711" s="28">
        <v>8.4</v>
      </c>
    </row>
    <row r="712" spans="1:9" x14ac:dyDescent="0.25">
      <c r="A712" s="9" t="str">
        <f t="shared" si="20"/>
        <v>SE000875ATPSGestão Estratégica de Pessoas</v>
      </c>
      <c r="B712" s="9" t="str">
        <f t="shared" si="21"/>
        <v>SE000875ATPSGestão Estratégica de PessoasPG_Diagnóstico de Maturidade dos processos de gestão de pessoas - pontos - Obter</v>
      </c>
      <c r="C712" t="s">
        <v>430</v>
      </c>
      <c r="D712" s="9" t="s">
        <v>346</v>
      </c>
      <c r="E712" s="9" t="s">
        <v>470</v>
      </c>
      <c r="F712" s="9" t="s">
        <v>67</v>
      </c>
      <c r="G712" s="25" t="s">
        <v>711</v>
      </c>
      <c r="H712" s="28">
        <v>3.3</v>
      </c>
      <c r="I712" s="28">
        <v>3.63</v>
      </c>
    </row>
    <row r="713" spans="1:9" x14ac:dyDescent="0.25">
      <c r="A713" s="9" t="str">
        <f t="shared" si="20"/>
        <v>SE000875ATPSGestão Estratégica de Pessoas</v>
      </c>
      <c r="B713" s="9" t="str">
        <f t="shared" si="21"/>
        <v>SE000875ATPSGestão Estratégica de PessoasPG_Grau de implementação do SGP 9.0 no Sistema Sebrae - % - Obter</v>
      </c>
      <c r="C713" t="s">
        <v>430</v>
      </c>
      <c r="D713" s="9" t="s">
        <v>346</v>
      </c>
      <c r="E713" s="9" t="s">
        <v>470</v>
      </c>
      <c r="F713" s="9" t="s">
        <v>68</v>
      </c>
      <c r="G713" s="25" t="s">
        <v>711</v>
      </c>
      <c r="H713" s="28">
        <v>77</v>
      </c>
      <c r="I713" s="28">
        <v>44.44</v>
      </c>
    </row>
    <row r="714" spans="1:9" x14ac:dyDescent="0.25">
      <c r="A714" s="9" t="str">
        <f t="shared" si="20"/>
        <v>SE000876ATPSAmbiente de Negócios</v>
      </c>
      <c r="B714" s="9" t="str">
        <f t="shared" si="21"/>
        <v>SE000876ATPSAmbiente de NegóciosPG_Município com presença continuada de técnico residente do Sebrae na microrregião. - Número - Obter</v>
      </c>
      <c r="C714" t="s">
        <v>430</v>
      </c>
      <c r="D714" s="9" t="s">
        <v>347</v>
      </c>
      <c r="E714" s="9" t="s">
        <v>473</v>
      </c>
      <c r="F714" s="9" t="s">
        <v>14</v>
      </c>
      <c r="G714" s="25" t="s">
        <v>712</v>
      </c>
      <c r="H714" s="28">
        <v>4</v>
      </c>
      <c r="I714" s="28">
        <v>1</v>
      </c>
    </row>
    <row r="715" spans="1:9" x14ac:dyDescent="0.25">
      <c r="A715" s="9" t="str">
        <f t="shared" si="20"/>
        <v>SE000876ATPSAmbiente de Negócios</v>
      </c>
      <c r="B715" s="9" t="str">
        <f t="shared" si="21"/>
        <v>SE000876ATPSAmbiente de NegóciosPG_Municípios com conjunto de políticas públicas para melhoria do ambiente de negócios implementado - Número - Obter</v>
      </c>
      <c r="C715" t="s">
        <v>430</v>
      </c>
      <c r="D715" s="9" t="s">
        <v>347</v>
      </c>
      <c r="E715" s="9" t="s">
        <v>473</v>
      </c>
      <c r="F715" s="9" t="s">
        <v>15</v>
      </c>
      <c r="G715" s="25" t="s">
        <v>712</v>
      </c>
      <c r="H715" s="28">
        <v>9</v>
      </c>
      <c r="I715" s="28">
        <v>10</v>
      </c>
    </row>
    <row r="716" spans="1:9" x14ac:dyDescent="0.25">
      <c r="A716" s="9" t="str">
        <f t="shared" si="20"/>
        <v>SE000876ATPSAmbiente de Negócios</v>
      </c>
      <c r="B716" s="9" t="str">
        <f t="shared" si="21"/>
        <v>SE000876ATPSAmbiente de NegóciosPG_Municípios com projetos de mobilização e articulação de lideranças implementados - Número - Obter</v>
      </c>
      <c r="C716" t="s">
        <v>430</v>
      </c>
      <c r="D716" s="9" t="s">
        <v>347</v>
      </c>
      <c r="E716" s="9" t="s">
        <v>473</v>
      </c>
      <c r="F716" s="9" t="s">
        <v>16</v>
      </c>
      <c r="G716" s="25" t="s">
        <v>712</v>
      </c>
      <c r="H716" s="28">
        <v>4</v>
      </c>
      <c r="I716" s="28">
        <v>6</v>
      </c>
    </row>
    <row r="717" spans="1:9" x14ac:dyDescent="0.25">
      <c r="A717" s="9" t="str">
        <f t="shared" ref="A717:A780" si="22">CONCATENATE(D717,E717)</f>
        <v>SE000876ATPSAmbiente de Negócios</v>
      </c>
      <c r="B717" s="9" t="str">
        <f t="shared" ref="B717:B780" si="23">CONCATENATE(D717,E717,F717)</f>
        <v>SE000876ATPSAmbiente de NegóciosPG_Tempo de abertura de empresas - horas - Obter</v>
      </c>
      <c r="C717" t="s">
        <v>430</v>
      </c>
      <c r="D717" s="9" t="s">
        <v>347</v>
      </c>
      <c r="E717" s="9" t="s">
        <v>473</v>
      </c>
      <c r="F717" s="9" t="s">
        <v>17</v>
      </c>
      <c r="G717" s="25" t="s">
        <v>712</v>
      </c>
      <c r="H717" s="28">
        <v>24</v>
      </c>
      <c r="I717" s="28">
        <v>12.78</v>
      </c>
    </row>
    <row r="718" spans="1:9" x14ac:dyDescent="0.25">
      <c r="A718" s="9" t="str">
        <f t="shared" si="22"/>
        <v>SE000877ATPSEducação Empreendedora</v>
      </c>
      <c r="B718" s="9" t="str">
        <f t="shared" si="23"/>
        <v>SE000877ATPSEducação EmpreendedoraPG_Atendimento a estudantes em soluções de Educação Empreendedora - Número - Obter</v>
      </c>
      <c r="C718" t="s">
        <v>430</v>
      </c>
      <c r="D718" s="9" t="s">
        <v>348</v>
      </c>
      <c r="E718" s="9" t="s">
        <v>476</v>
      </c>
      <c r="F718" s="9" t="s">
        <v>32</v>
      </c>
      <c r="G718" s="25" t="s">
        <v>713</v>
      </c>
      <c r="H718" s="28">
        <v>25000</v>
      </c>
      <c r="I718" s="28">
        <v>48306</v>
      </c>
    </row>
    <row r="719" spans="1:9" x14ac:dyDescent="0.25">
      <c r="A719" s="9" t="str">
        <f t="shared" si="22"/>
        <v>SE000877ATPSEducação Empreendedora</v>
      </c>
      <c r="B719" s="9" t="str">
        <f t="shared" si="23"/>
        <v>SE000877ATPSEducação EmpreendedoraPG_Escolas com projeto Escola Empreendedora implementado - Número - Obter</v>
      </c>
      <c r="C719" t="s">
        <v>430</v>
      </c>
      <c r="D719" s="9" t="s">
        <v>348</v>
      </c>
      <c r="E719" s="9" t="s">
        <v>476</v>
      </c>
      <c r="F719" s="9" t="s">
        <v>33</v>
      </c>
      <c r="G719" s="25" t="s">
        <v>713</v>
      </c>
      <c r="H719" s="28">
        <v>5</v>
      </c>
      <c r="I719" s="28">
        <v>5</v>
      </c>
    </row>
    <row r="720" spans="1:9" x14ac:dyDescent="0.25">
      <c r="A720" s="9" t="str">
        <f t="shared" si="22"/>
        <v>SE000877ATPSEducação Empreendedora</v>
      </c>
      <c r="B720" s="9" t="str">
        <f t="shared" si="23"/>
        <v>SE000877ATPSEducação EmpreendedoraPG_Professores atendidos em soluções de Educação Empreendedora - professores - Obter</v>
      </c>
      <c r="C720" t="s">
        <v>430</v>
      </c>
      <c r="D720" s="9" t="s">
        <v>348</v>
      </c>
      <c r="E720" s="9" t="s">
        <v>476</v>
      </c>
      <c r="F720" s="9" t="s">
        <v>34</v>
      </c>
      <c r="G720" s="25" t="s">
        <v>713</v>
      </c>
      <c r="H720" s="28">
        <v>3500</v>
      </c>
      <c r="I720" s="28">
        <v>4953</v>
      </c>
    </row>
    <row r="721" spans="1:9" x14ac:dyDescent="0.25">
      <c r="A721" s="9" t="str">
        <f t="shared" si="22"/>
        <v>SE000877ATPSEducação Empreendedora</v>
      </c>
      <c r="B721" s="9" t="str">
        <f t="shared" si="23"/>
        <v>SE000877ATPSEducação EmpreendedoraPG_Recomendação (NPS) - Professores - pontos - Obter</v>
      </c>
      <c r="C721" t="s">
        <v>430</v>
      </c>
      <c r="D721" s="9" t="s">
        <v>348</v>
      </c>
      <c r="E721" s="9" t="s">
        <v>476</v>
      </c>
      <c r="F721" s="9" t="s">
        <v>35</v>
      </c>
      <c r="G721" s="25" t="s">
        <v>713</v>
      </c>
      <c r="H721" s="28">
        <v>80</v>
      </c>
      <c r="I721" s="28">
        <v>73.400000000000006</v>
      </c>
    </row>
    <row r="722" spans="1:9" x14ac:dyDescent="0.25">
      <c r="A722" s="9" t="str">
        <f t="shared" si="22"/>
        <v>SE000878ATPSCliente em Foco</v>
      </c>
      <c r="B722" s="9" t="str">
        <f t="shared" si="23"/>
        <v>SE000878ATPSCliente em FocoPG_Atendimento por cliente - Número - Obter</v>
      </c>
      <c r="C722" t="s">
        <v>430</v>
      </c>
      <c r="D722" s="9" t="s">
        <v>349</v>
      </c>
      <c r="E722" s="9" t="s">
        <v>471</v>
      </c>
      <c r="F722" s="9" t="s">
        <v>18</v>
      </c>
      <c r="G722" s="25" t="s">
        <v>711</v>
      </c>
      <c r="H722" s="28">
        <v>2.2000000000000002</v>
      </c>
      <c r="I722" s="28">
        <v>2.2999999999999998</v>
      </c>
    </row>
    <row r="723" spans="1:9" x14ac:dyDescent="0.25">
      <c r="A723" s="9" t="str">
        <f t="shared" si="22"/>
        <v>SE000878ATPSCliente em Foco</v>
      </c>
      <c r="B723" s="9" t="str">
        <f t="shared" si="23"/>
        <v>SE000878ATPSCliente em FocoPG_Clientes atendidos por serviços digitais - Número - Obter</v>
      </c>
      <c r="C723" t="s">
        <v>430</v>
      </c>
      <c r="D723" s="9" t="s">
        <v>349</v>
      </c>
      <c r="E723" s="9" t="s">
        <v>471</v>
      </c>
      <c r="F723" s="9" t="s">
        <v>19</v>
      </c>
      <c r="G723" s="25" t="s">
        <v>711</v>
      </c>
      <c r="H723" s="28">
        <v>28392</v>
      </c>
      <c r="I723" s="28">
        <v>23703</v>
      </c>
    </row>
    <row r="724" spans="1:9" x14ac:dyDescent="0.25">
      <c r="A724" s="9" t="str">
        <f t="shared" si="22"/>
        <v>SE000878ATPSCliente em Foco</v>
      </c>
      <c r="B724" s="9" t="str">
        <f t="shared" si="23"/>
        <v>SE000878ATPSCliente em FocoPG_Cobertura do Atendimento (microempresas e empresas de pequeno porte) - % - Obter</v>
      </c>
      <c r="C724" t="s">
        <v>430</v>
      </c>
      <c r="D724" s="9" t="s">
        <v>349</v>
      </c>
      <c r="E724" s="9" t="s">
        <v>471</v>
      </c>
      <c r="F724" s="9" t="s">
        <v>20</v>
      </c>
      <c r="G724" s="25" t="s">
        <v>711</v>
      </c>
      <c r="H724" s="28">
        <v>25</v>
      </c>
      <c r="I724" s="28">
        <v>21.25</v>
      </c>
    </row>
    <row r="725" spans="1:9" x14ac:dyDescent="0.25">
      <c r="A725" s="9" t="str">
        <f t="shared" si="22"/>
        <v>SE000878ATPSCliente em Foco</v>
      </c>
      <c r="B725" s="9" t="str">
        <f t="shared" si="23"/>
        <v>SE000878ATPSCliente em FocoPG_Pequenos Negócios Atendidos - Número - Obter</v>
      </c>
      <c r="C725" t="s">
        <v>430</v>
      </c>
      <c r="D725" s="9" t="s">
        <v>349</v>
      </c>
      <c r="E725" s="9" t="s">
        <v>471</v>
      </c>
      <c r="F725" s="9" t="s">
        <v>21</v>
      </c>
      <c r="G725" s="25" t="s">
        <v>711</v>
      </c>
      <c r="H725" s="28">
        <v>21885</v>
      </c>
      <c r="I725" s="28">
        <v>24402</v>
      </c>
    </row>
    <row r="726" spans="1:9" x14ac:dyDescent="0.25">
      <c r="A726" s="9" t="str">
        <f t="shared" si="22"/>
        <v>SE000878ATPSCliente em Foco</v>
      </c>
      <c r="B726" s="9" t="str">
        <f t="shared" si="23"/>
        <v>SE000878ATPSCliente em FocoPG_Recomendação (NPS) - pontos - Obter</v>
      </c>
      <c r="C726" t="s">
        <v>430</v>
      </c>
      <c r="D726" s="9" t="s">
        <v>349</v>
      </c>
      <c r="E726" s="9" t="s">
        <v>471</v>
      </c>
      <c r="F726" s="9" t="s">
        <v>22</v>
      </c>
      <c r="G726" s="25" t="s">
        <v>711</v>
      </c>
      <c r="H726" s="28">
        <v>80</v>
      </c>
      <c r="I726" s="28">
        <v>84.12</v>
      </c>
    </row>
    <row r="727" spans="1:9" x14ac:dyDescent="0.25">
      <c r="A727" s="9" t="str">
        <f t="shared" si="22"/>
        <v>SE000879ATPSBrasil + Competitivo</v>
      </c>
      <c r="B727" s="9" t="str">
        <f t="shared" si="23"/>
        <v>SE000879ATPSBrasil + CompetitivoPG_Produtividade do Trabalho - % - Aumentar</v>
      </c>
      <c r="C727" t="s">
        <v>430</v>
      </c>
      <c r="D727" s="9" t="s">
        <v>350</v>
      </c>
      <c r="E727" s="9" t="s">
        <v>478</v>
      </c>
      <c r="F727" s="9" t="s">
        <v>27</v>
      </c>
      <c r="G727" s="25" t="s">
        <v>711</v>
      </c>
      <c r="H727" s="28">
        <v>10</v>
      </c>
      <c r="I727" s="28">
        <v>27.2</v>
      </c>
    </row>
    <row r="728" spans="1:9" x14ac:dyDescent="0.25">
      <c r="A728" s="9" t="str">
        <f t="shared" si="22"/>
        <v>SE000879ATPSBrasil + Competitivo</v>
      </c>
      <c r="B728" s="9" t="str">
        <f t="shared" si="23"/>
        <v>SE000879ATPSBrasil + CompetitivoPG_Taxa de Alcance - Faturamento - % - Obter</v>
      </c>
      <c r="C728" t="s">
        <v>430</v>
      </c>
      <c r="D728" s="9" t="s">
        <v>350</v>
      </c>
      <c r="E728" s="9" t="s">
        <v>478</v>
      </c>
      <c r="F728" s="9" t="s">
        <v>28</v>
      </c>
      <c r="G728" s="25" t="s">
        <v>711</v>
      </c>
      <c r="H728" s="28">
        <v>75</v>
      </c>
      <c r="I728" s="28">
        <v>100</v>
      </c>
    </row>
    <row r="729" spans="1:9" x14ac:dyDescent="0.25">
      <c r="A729" s="9" t="str">
        <f t="shared" si="22"/>
        <v>SE000880ATPSBrasil + Inovador</v>
      </c>
      <c r="B729" s="9" t="str">
        <f t="shared" si="23"/>
        <v>SE000880ATPSBrasil + InovadorPG_Inovação e Modernização - % - Obter</v>
      </c>
      <c r="C729" t="s">
        <v>430</v>
      </c>
      <c r="D729" s="9" t="s">
        <v>351</v>
      </c>
      <c r="E729" s="9" t="s">
        <v>472</v>
      </c>
      <c r="F729" s="9" t="s">
        <v>23</v>
      </c>
      <c r="G729" s="25" t="s">
        <v>711</v>
      </c>
      <c r="H729" s="28">
        <v>70</v>
      </c>
      <c r="I729" s="28">
        <v>0</v>
      </c>
    </row>
    <row r="730" spans="1:9" x14ac:dyDescent="0.25">
      <c r="A730" s="9" t="str">
        <f t="shared" si="22"/>
        <v>SE000880ATPSBrasil + Inovador</v>
      </c>
      <c r="B730" s="9" t="str">
        <f t="shared" si="23"/>
        <v>SE000880ATPSBrasil + InovadorPG_Municípios com ecossistemas de inovação mapeados - Número - Obter</v>
      </c>
      <c r="C730" t="s">
        <v>430</v>
      </c>
      <c r="D730" s="9" t="s">
        <v>351</v>
      </c>
      <c r="E730" s="9" t="s">
        <v>472</v>
      </c>
      <c r="F730" s="9" t="s">
        <v>24</v>
      </c>
      <c r="G730" s="25" t="s">
        <v>711</v>
      </c>
      <c r="H730" s="28">
        <v>2</v>
      </c>
      <c r="I730" s="28">
        <v>0</v>
      </c>
    </row>
    <row r="731" spans="1:9" x14ac:dyDescent="0.25">
      <c r="A731" s="9" t="str">
        <f t="shared" si="22"/>
        <v>SE000880ATPSBrasil + Inovador</v>
      </c>
      <c r="B731" s="9" t="str">
        <f t="shared" si="23"/>
        <v>SE000880ATPSBrasil + InovadorPG_Pequenos Negócios atendidos com solução de Inovação - Número - Obter</v>
      </c>
      <c r="C731" t="s">
        <v>430</v>
      </c>
      <c r="D731" s="9" t="s">
        <v>351</v>
      </c>
      <c r="E731" s="9" t="s">
        <v>472</v>
      </c>
      <c r="F731" s="9" t="s">
        <v>25</v>
      </c>
      <c r="G731" s="25" t="s">
        <v>711</v>
      </c>
      <c r="H731" s="28">
        <v>2350</v>
      </c>
      <c r="I731" s="28">
        <v>5093</v>
      </c>
    </row>
    <row r="732" spans="1:9" x14ac:dyDescent="0.25">
      <c r="A732" s="9" t="str">
        <f t="shared" si="22"/>
        <v>SE000882ATPSInteligência de Dados</v>
      </c>
      <c r="B732" s="9" t="str">
        <f t="shared" si="23"/>
        <v>SE000882ATPSInteligência de DadosPG_Índice Gartner de Data &amp; Analytics - Pontos (1 a 5) - Aumentar</v>
      </c>
      <c r="C732" t="s">
        <v>430</v>
      </c>
      <c r="D732" s="9" t="s">
        <v>352</v>
      </c>
      <c r="E732" s="9" t="s">
        <v>479</v>
      </c>
      <c r="F732" s="9" t="s">
        <v>26</v>
      </c>
      <c r="G732" s="25" t="s">
        <v>711</v>
      </c>
      <c r="H732" s="28">
        <v>1.7</v>
      </c>
      <c r="I732" s="28">
        <v>1.31</v>
      </c>
    </row>
    <row r="733" spans="1:9" x14ac:dyDescent="0.25">
      <c r="A733" s="9" t="str">
        <f t="shared" si="22"/>
        <v>SE000883ATPSPROGRAMA NACIONAL - Transformação Digital</v>
      </c>
      <c r="B733" s="9" t="str">
        <f t="shared" si="23"/>
        <v>SE000883ATPSPROGRAMA NACIONAL - Transformação DigitalPG_Clientes atendidos por serviços digitais - Número - Obter</v>
      </c>
      <c r="C733" t="s">
        <v>430</v>
      </c>
      <c r="D733" s="9" t="s">
        <v>353</v>
      </c>
      <c r="E733" s="9" t="s">
        <v>51</v>
      </c>
      <c r="F733" s="9" t="s">
        <v>19</v>
      </c>
      <c r="G733" s="25" t="s">
        <v>711</v>
      </c>
      <c r="H733" s="28">
        <v>28392</v>
      </c>
      <c r="I733" s="28">
        <v>23703</v>
      </c>
    </row>
    <row r="734" spans="1:9" x14ac:dyDescent="0.25">
      <c r="A734" s="9" t="str">
        <f t="shared" si="22"/>
        <v>SE000883ATPSPROGRAMA NACIONAL - Transformação Digital</v>
      </c>
      <c r="B734" s="9" t="str">
        <f t="shared" si="23"/>
        <v>SE000883ATPSPROGRAMA NACIONAL - Transformação DigitalPG_Downloads do aplicativo Sebrae - Número - Obter</v>
      </c>
      <c r="C734" t="s">
        <v>430</v>
      </c>
      <c r="D734" s="9" t="s">
        <v>353</v>
      </c>
      <c r="E734" s="9" t="s">
        <v>51</v>
      </c>
      <c r="F734" s="9" t="s">
        <v>52</v>
      </c>
      <c r="G734" s="25" t="s">
        <v>711</v>
      </c>
      <c r="H734" s="28">
        <v>9000</v>
      </c>
      <c r="I734" s="28">
        <v>7323</v>
      </c>
    </row>
    <row r="735" spans="1:9" x14ac:dyDescent="0.25">
      <c r="A735" s="9" t="str">
        <f t="shared" si="22"/>
        <v>SE000883ATPSPROGRAMA NACIONAL - Transformação Digital</v>
      </c>
      <c r="B735" s="9" t="str">
        <f t="shared" si="23"/>
        <v>SE000883ATPSPROGRAMA NACIONAL - Transformação DigitalPG_Índice de Maturidade Digital do Sistema Sebrae - Pontos (1 a 5) - Obter</v>
      </c>
      <c r="C735" t="s">
        <v>430</v>
      </c>
      <c r="D735" s="9" t="s">
        <v>353</v>
      </c>
      <c r="E735" s="9" t="s">
        <v>51</v>
      </c>
      <c r="F735" s="9" t="s">
        <v>53</v>
      </c>
      <c r="G735" s="25" t="s">
        <v>711</v>
      </c>
      <c r="H735" s="28">
        <v>1.9</v>
      </c>
      <c r="I735" s="28">
        <v>1.64</v>
      </c>
    </row>
    <row r="736" spans="1:9" x14ac:dyDescent="0.25">
      <c r="A736" s="9" t="str">
        <f t="shared" si="22"/>
        <v>SE000884ATPSPROGRAMA NACIONAL - Transformação Organizacional</v>
      </c>
      <c r="B736" s="9" t="str">
        <f t="shared" si="23"/>
        <v>SE000884ATPSPROGRAMA NACIONAL - Transformação OrganizacionalPG_Incidentes de segurança tratados - % - Obter</v>
      </c>
      <c r="C736" t="s">
        <v>430</v>
      </c>
      <c r="D736" s="9" t="s">
        <v>354</v>
      </c>
      <c r="E736" s="9" t="s">
        <v>73</v>
      </c>
      <c r="F736" s="9" t="s">
        <v>75</v>
      </c>
      <c r="G736" s="25" t="s">
        <v>711</v>
      </c>
      <c r="H736" s="28">
        <v>90</v>
      </c>
      <c r="I736" s="28">
        <v>75</v>
      </c>
    </row>
    <row r="737" spans="1:9" x14ac:dyDescent="0.25">
      <c r="A737" s="9" t="str">
        <f t="shared" si="22"/>
        <v>SE000885ATPSPROGRAMA NACIONAL - Sebrae + Receitas</v>
      </c>
      <c r="B737" s="9" t="str">
        <f t="shared" si="23"/>
        <v>SE000885ATPSPROGRAMA NACIONAL - Sebrae + ReceitasPG_Geração de Receita Própria - % - Obter</v>
      </c>
      <c r="C737" t="s">
        <v>430</v>
      </c>
      <c r="D737" s="9" t="s">
        <v>355</v>
      </c>
      <c r="E737" s="9" t="s">
        <v>41</v>
      </c>
      <c r="F737" s="9" t="s">
        <v>29</v>
      </c>
      <c r="G737" s="25" t="s">
        <v>711</v>
      </c>
      <c r="H737" s="28">
        <v>5</v>
      </c>
      <c r="I737" s="28">
        <v>2.34</v>
      </c>
    </row>
    <row r="738" spans="1:9" x14ac:dyDescent="0.25">
      <c r="A738" s="9" t="str">
        <f t="shared" si="22"/>
        <v>SP005389ATPSEducação Empreendedora</v>
      </c>
      <c r="B738" s="9" t="str">
        <f t="shared" si="23"/>
        <v>SP005389ATPSEducação EmpreendedoraPG_Atendimento a estudantes em soluções de Educação Empreendedora - Número - Obter</v>
      </c>
      <c r="C738" t="s">
        <v>431</v>
      </c>
      <c r="D738" s="9" t="s">
        <v>356</v>
      </c>
      <c r="E738" s="9" t="s">
        <v>476</v>
      </c>
      <c r="F738" s="9" t="s">
        <v>32</v>
      </c>
      <c r="G738" s="25" t="s">
        <v>715</v>
      </c>
      <c r="H738" s="28">
        <v>460000</v>
      </c>
      <c r="I738" s="28">
        <v>658859</v>
      </c>
    </row>
    <row r="739" spans="1:9" x14ac:dyDescent="0.25">
      <c r="A739" s="9" t="str">
        <f t="shared" si="22"/>
        <v>SP005389ATPSEducação Empreendedora</v>
      </c>
      <c r="B739" s="9" t="str">
        <f t="shared" si="23"/>
        <v>SP005389ATPSEducação EmpreendedoraPG_Escolas com projeto Escola Empreendedora implementado - Número - Obter</v>
      </c>
      <c r="C739" t="s">
        <v>431</v>
      </c>
      <c r="D739" s="9" t="s">
        <v>356</v>
      </c>
      <c r="E739" s="9" t="s">
        <v>476</v>
      </c>
      <c r="F739" s="9" t="s">
        <v>33</v>
      </c>
      <c r="G739" s="25" t="s">
        <v>715</v>
      </c>
      <c r="H739" s="28">
        <v>5</v>
      </c>
      <c r="I739" s="28">
        <v>5</v>
      </c>
    </row>
    <row r="740" spans="1:9" x14ac:dyDescent="0.25">
      <c r="A740" s="9" t="str">
        <f t="shared" si="22"/>
        <v>SP005389ATPSEducação Empreendedora</v>
      </c>
      <c r="B740" s="9" t="str">
        <f t="shared" si="23"/>
        <v>SP005389ATPSEducação EmpreendedoraPG_Professores atendidos em soluções de Educação Empreendedora - professores - Obter</v>
      </c>
      <c r="C740" t="s">
        <v>431</v>
      </c>
      <c r="D740" s="9" t="s">
        <v>356</v>
      </c>
      <c r="E740" s="9" t="s">
        <v>476</v>
      </c>
      <c r="F740" s="9" t="s">
        <v>34</v>
      </c>
      <c r="G740" s="25" t="s">
        <v>715</v>
      </c>
      <c r="H740" s="28">
        <v>7000</v>
      </c>
      <c r="I740" s="28">
        <v>18783</v>
      </c>
    </row>
    <row r="741" spans="1:9" x14ac:dyDescent="0.25">
      <c r="A741" s="9" t="str">
        <f t="shared" si="22"/>
        <v>SP005389ATPSEducação Empreendedora</v>
      </c>
      <c r="B741" s="9" t="str">
        <f t="shared" si="23"/>
        <v>SP005389ATPSEducação EmpreendedoraPG_Recomendação (NPS) - Professores - pontos - Obter</v>
      </c>
      <c r="C741" t="s">
        <v>431</v>
      </c>
      <c r="D741" s="9" t="s">
        <v>356</v>
      </c>
      <c r="E741" s="9" t="s">
        <v>476</v>
      </c>
      <c r="F741" s="9" t="s">
        <v>35</v>
      </c>
      <c r="G741" s="25" t="s">
        <v>715</v>
      </c>
      <c r="H741" s="28">
        <v>75</v>
      </c>
      <c r="I741" s="28">
        <v>78.900000000000006</v>
      </c>
    </row>
    <row r="742" spans="1:9" x14ac:dyDescent="0.25">
      <c r="A742" s="9" t="str">
        <f t="shared" si="22"/>
        <v>SP005390ATPSGestão da Marca Sebrae</v>
      </c>
      <c r="B742" s="9" t="str">
        <f t="shared" si="23"/>
        <v>SP005390ATPSGestão da Marca SebraePG_Imagem junto à Sociedade - Pontos (0 a 10) - Obter</v>
      </c>
      <c r="C742" t="s">
        <v>431</v>
      </c>
      <c r="D742" s="9" t="s">
        <v>357</v>
      </c>
      <c r="E742" s="9" t="s">
        <v>475</v>
      </c>
      <c r="F742" s="9" t="s">
        <v>30</v>
      </c>
      <c r="G742" s="25" t="s">
        <v>715</v>
      </c>
      <c r="H742" s="28">
        <v>7.9</v>
      </c>
      <c r="I742" s="28">
        <v>8.1999999999999993</v>
      </c>
    </row>
    <row r="743" spans="1:9" x14ac:dyDescent="0.25">
      <c r="A743" s="9" t="str">
        <f t="shared" si="22"/>
        <v>SP005390ATPSGestão da Marca Sebrae</v>
      </c>
      <c r="B743" s="9" t="str">
        <f t="shared" si="23"/>
        <v>SP005390ATPSGestão da Marca SebraePG_Imagem junto aos Pequenos Negócios - Pontos (0 a 10) - Obter</v>
      </c>
      <c r="C743" t="s">
        <v>431</v>
      </c>
      <c r="D743" s="9" t="s">
        <v>357</v>
      </c>
      <c r="E743" s="9" t="s">
        <v>475</v>
      </c>
      <c r="F743" s="9" t="s">
        <v>31</v>
      </c>
      <c r="G743" s="25" t="s">
        <v>715</v>
      </c>
      <c r="H743" s="28">
        <v>8.6999999999999993</v>
      </c>
      <c r="I743" s="28">
        <v>8.8000000000000007</v>
      </c>
    </row>
    <row r="744" spans="1:9" x14ac:dyDescent="0.25">
      <c r="A744" s="9" t="str">
        <f t="shared" si="22"/>
        <v>SP005391ATPSGestão Estratégica de Pessoas</v>
      </c>
      <c r="B744" s="9" t="str">
        <f t="shared" si="23"/>
        <v>SP005391ATPSGestão Estratégica de PessoasPG_Diagnóstico de Maturidade dos processos de gestão de pessoas - pontos - Obter</v>
      </c>
      <c r="C744" t="s">
        <v>431</v>
      </c>
      <c r="D744" s="9" t="s">
        <v>358</v>
      </c>
      <c r="E744" s="9" t="s">
        <v>470</v>
      </c>
      <c r="F744" s="9" t="s">
        <v>67</v>
      </c>
      <c r="G744" s="25" t="s">
        <v>716</v>
      </c>
      <c r="H744" s="28">
        <v>3</v>
      </c>
      <c r="I744" s="28">
        <v>3.63</v>
      </c>
    </row>
    <row r="745" spans="1:9" x14ac:dyDescent="0.25">
      <c r="A745" s="9" t="str">
        <f t="shared" si="22"/>
        <v>SP005391ATPSGestão Estratégica de Pessoas</v>
      </c>
      <c r="B745" s="9" t="str">
        <f t="shared" si="23"/>
        <v>SP005391ATPSGestão Estratégica de PessoasPG_Grau de implementação do SGP 9.0 no Sistema Sebrae - % - Obter</v>
      </c>
      <c r="C745" t="s">
        <v>431</v>
      </c>
      <c r="D745" s="9" t="s">
        <v>358</v>
      </c>
      <c r="E745" s="9" t="s">
        <v>470</v>
      </c>
      <c r="F745" s="9" t="s">
        <v>68</v>
      </c>
      <c r="G745" s="25" t="s">
        <v>716</v>
      </c>
      <c r="H745" s="28">
        <v>100</v>
      </c>
      <c r="I745" s="28">
        <v>100</v>
      </c>
    </row>
    <row r="746" spans="1:9" x14ac:dyDescent="0.25">
      <c r="A746" s="9" t="str">
        <f t="shared" si="22"/>
        <v>SP005393ATPSPROGRAMA NACIONAL - Transformação Organizacional</v>
      </c>
      <c r="B746" s="9" t="str">
        <f t="shared" si="23"/>
        <v>SP005393ATPSPROGRAMA NACIONAL - Transformação OrganizacionalPG_Aumentar a Maturidade informacional a partir do ambiente colaborativo de dados - pontos - Aumentar</v>
      </c>
      <c r="C746" t="s">
        <v>431</v>
      </c>
      <c r="D746" s="9" t="s">
        <v>359</v>
      </c>
      <c r="E746" s="9" t="s">
        <v>73</v>
      </c>
      <c r="F746" s="9" t="s">
        <v>360</v>
      </c>
      <c r="G746" s="25" t="s">
        <v>741</v>
      </c>
      <c r="H746" s="28">
        <v>0</v>
      </c>
      <c r="I746" s="28">
        <v>0</v>
      </c>
    </row>
    <row r="747" spans="1:9" x14ac:dyDescent="0.25">
      <c r="A747" s="9" t="str">
        <f t="shared" si="22"/>
        <v>SP005394ATPSPortfólio em Rede</v>
      </c>
      <c r="B747" s="9" t="str">
        <f t="shared" si="23"/>
        <v>SP005394ATPSPortfólio em RedePG_Aplicabilidade - Pontos (0 a 10) - Obter</v>
      </c>
      <c r="C747" t="s">
        <v>431</v>
      </c>
      <c r="D747" s="9" t="s">
        <v>361</v>
      </c>
      <c r="E747" s="9" t="s">
        <v>474</v>
      </c>
      <c r="F747" s="9" t="s">
        <v>57</v>
      </c>
      <c r="G747" s="25" t="s">
        <v>741</v>
      </c>
      <c r="H747" s="28">
        <v>7</v>
      </c>
      <c r="I747" s="28">
        <v>7.9</v>
      </c>
    </row>
    <row r="748" spans="1:9" x14ac:dyDescent="0.25">
      <c r="A748" s="9" t="str">
        <f t="shared" si="22"/>
        <v>SP005394ATPSPortfólio em Rede</v>
      </c>
      <c r="B748" s="9" t="str">
        <f t="shared" si="23"/>
        <v>SP005394ATPSPortfólio em RedePG_Efetividade - Pontos (0 a 10) - Obter</v>
      </c>
      <c r="C748" t="s">
        <v>431</v>
      </c>
      <c r="D748" s="9" t="s">
        <v>361</v>
      </c>
      <c r="E748" s="9" t="s">
        <v>474</v>
      </c>
      <c r="F748" s="9" t="s">
        <v>58</v>
      </c>
      <c r="G748" s="25" t="s">
        <v>741</v>
      </c>
      <c r="H748" s="28">
        <v>7</v>
      </c>
      <c r="I748" s="28">
        <v>8.1999999999999993</v>
      </c>
    </row>
    <row r="749" spans="1:9" x14ac:dyDescent="0.25">
      <c r="A749" s="9" t="str">
        <f t="shared" si="22"/>
        <v>SP005394ATPSPortfólio em Rede</v>
      </c>
      <c r="B749" s="9" t="str">
        <f t="shared" si="23"/>
        <v>SP005394ATPSPortfólio em RedePG_NPS (Net Promoter Score) de Produto ou Serviço - pontos - Obter</v>
      </c>
      <c r="C749" t="s">
        <v>431</v>
      </c>
      <c r="D749" s="9" t="s">
        <v>361</v>
      </c>
      <c r="E749" s="9" t="s">
        <v>474</v>
      </c>
      <c r="F749" s="9" t="s">
        <v>59</v>
      </c>
      <c r="G749" s="25" t="s">
        <v>741</v>
      </c>
      <c r="H749" s="28">
        <v>60</v>
      </c>
      <c r="I749" s="28">
        <v>84</v>
      </c>
    </row>
    <row r="750" spans="1:9" x14ac:dyDescent="0.25">
      <c r="A750" s="9" t="str">
        <f t="shared" si="22"/>
        <v>SP005395ATPSInteligência de Dados</v>
      </c>
      <c r="B750" s="9" t="str">
        <f t="shared" si="23"/>
        <v>SP005395ATPSInteligência de DadosPG_Índice Gartner de Data &amp; Analytics - Pontos (1 a 5) - Aumentar</v>
      </c>
      <c r="C750" t="s">
        <v>431</v>
      </c>
      <c r="D750" s="9" t="s">
        <v>362</v>
      </c>
      <c r="E750" s="9" t="s">
        <v>479</v>
      </c>
      <c r="F750" s="9" t="s">
        <v>26</v>
      </c>
      <c r="G750" s="25" t="s">
        <v>715</v>
      </c>
      <c r="H750" s="28">
        <v>2.1</v>
      </c>
      <c r="I750" s="28">
        <v>2</v>
      </c>
    </row>
    <row r="751" spans="1:9" x14ac:dyDescent="0.25">
      <c r="A751" s="9" t="str">
        <f t="shared" si="22"/>
        <v>SP005396ATPSBrasil + Inovador</v>
      </c>
      <c r="B751" s="9" t="str">
        <f t="shared" si="23"/>
        <v>SP005396ATPSBrasil + InovadorPG_Inovação e Modernização - % - Obter</v>
      </c>
      <c r="C751" t="s">
        <v>431</v>
      </c>
      <c r="D751" s="9" t="s">
        <v>363</v>
      </c>
      <c r="E751" s="9" t="s">
        <v>472</v>
      </c>
      <c r="F751" s="9" t="s">
        <v>23</v>
      </c>
      <c r="G751" s="25" t="s">
        <v>714</v>
      </c>
      <c r="H751" s="28">
        <v>70</v>
      </c>
      <c r="I751" s="28">
        <v>0</v>
      </c>
    </row>
    <row r="752" spans="1:9" x14ac:dyDescent="0.25">
      <c r="A752" s="9" t="str">
        <f t="shared" si="22"/>
        <v>SP005396ATPSBrasil + Inovador</v>
      </c>
      <c r="B752" s="9" t="str">
        <f t="shared" si="23"/>
        <v>SP005396ATPSBrasil + InovadorPG_Municípios com ecossistemas de inovação mapeados - Número - Obter</v>
      </c>
      <c r="C752" t="s">
        <v>431</v>
      </c>
      <c r="D752" s="9" t="s">
        <v>363</v>
      </c>
      <c r="E752" s="9" t="s">
        <v>472</v>
      </c>
      <c r="F752" s="9" t="s">
        <v>24</v>
      </c>
      <c r="G752" s="25" t="s">
        <v>714</v>
      </c>
      <c r="H752" s="28">
        <v>0</v>
      </c>
      <c r="I752" s="28">
        <v>10</v>
      </c>
    </row>
    <row r="753" spans="1:9" x14ac:dyDescent="0.25">
      <c r="A753" s="9" t="str">
        <f t="shared" si="22"/>
        <v>SP005396ATPSBrasil + Inovador</v>
      </c>
      <c r="B753" s="9" t="str">
        <f t="shared" si="23"/>
        <v>SP005396ATPSBrasil + InovadorPG_Pequenos Negócios atendidos com solução de Inovação - Número - Obter</v>
      </c>
      <c r="C753" t="s">
        <v>431</v>
      </c>
      <c r="D753" s="9" t="s">
        <v>363</v>
      </c>
      <c r="E753" s="9" t="s">
        <v>472</v>
      </c>
      <c r="F753" s="9" t="s">
        <v>25</v>
      </c>
      <c r="G753" s="25" t="s">
        <v>714</v>
      </c>
      <c r="H753" s="28">
        <v>66000</v>
      </c>
      <c r="I753" s="28">
        <v>87957</v>
      </c>
    </row>
    <row r="754" spans="1:9" x14ac:dyDescent="0.25">
      <c r="A754" s="9" t="str">
        <f t="shared" si="22"/>
        <v>SP005397ATPSCliente em Foco</v>
      </c>
      <c r="B754" s="9" t="str">
        <f t="shared" si="23"/>
        <v>SP005397ATPSCliente em FocoPG_Atendimento por cliente - Número - Obter</v>
      </c>
      <c r="C754" t="s">
        <v>431</v>
      </c>
      <c r="D754" s="9" t="s">
        <v>364</v>
      </c>
      <c r="E754" s="9" t="s">
        <v>471</v>
      </c>
      <c r="F754" s="9" t="s">
        <v>18</v>
      </c>
      <c r="G754" s="25" t="s">
        <v>741</v>
      </c>
      <c r="H754" s="28">
        <v>2</v>
      </c>
      <c r="I754" s="28">
        <v>2.8</v>
      </c>
    </row>
    <row r="755" spans="1:9" x14ac:dyDescent="0.25">
      <c r="A755" s="9" t="str">
        <f t="shared" si="22"/>
        <v>SP005397ATPSCliente em Foco</v>
      </c>
      <c r="B755" s="9" t="str">
        <f t="shared" si="23"/>
        <v>SP005397ATPSCliente em FocoPG_Clientes atendidos por serviços digitais - Número - Obter</v>
      </c>
      <c r="C755" t="s">
        <v>431</v>
      </c>
      <c r="D755" s="9" t="s">
        <v>364</v>
      </c>
      <c r="E755" s="9" t="s">
        <v>471</v>
      </c>
      <c r="F755" s="9" t="s">
        <v>19</v>
      </c>
      <c r="G755" s="25" t="s">
        <v>741</v>
      </c>
      <c r="H755" s="28">
        <v>950000</v>
      </c>
      <c r="I755" s="28">
        <v>1550513</v>
      </c>
    </row>
    <row r="756" spans="1:9" x14ac:dyDescent="0.25">
      <c r="A756" s="9" t="str">
        <f t="shared" si="22"/>
        <v>SP005397ATPSCliente em Foco</v>
      </c>
      <c r="B756" s="9" t="str">
        <f t="shared" si="23"/>
        <v>SP005397ATPSCliente em FocoPG_Cobertura do Atendimento (microempresas e empresas de pequeno porte) - % - Obter</v>
      </c>
      <c r="C756" t="s">
        <v>431</v>
      </c>
      <c r="D756" s="9" t="s">
        <v>364</v>
      </c>
      <c r="E756" s="9" t="s">
        <v>471</v>
      </c>
      <c r="F756" s="9" t="s">
        <v>20</v>
      </c>
      <c r="G756" s="25" t="s">
        <v>741</v>
      </c>
      <c r="H756" s="28">
        <v>18</v>
      </c>
      <c r="I756" s="28">
        <v>20</v>
      </c>
    </row>
    <row r="757" spans="1:9" x14ac:dyDescent="0.25">
      <c r="A757" s="9" t="str">
        <f t="shared" si="22"/>
        <v>SP005397ATPSCliente em Foco</v>
      </c>
      <c r="B757" s="9" t="str">
        <f t="shared" si="23"/>
        <v>SP005397ATPSCliente em FocoPG_Pequenos Negócios Atendidos - Número - Obter</v>
      </c>
      <c r="C757" t="s">
        <v>431</v>
      </c>
      <c r="D757" s="9" t="s">
        <v>364</v>
      </c>
      <c r="E757" s="9" t="s">
        <v>471</v>
      </c>
      <c r="F757" s="9" t="s">
        <v>21</v>
      </c>
      <c r="G757" s="25" t="s">
        <v>741</v>
      </c>
      <c r="H757" s="28">
        <v>939904</v>
      </c>
      <c r="I757" s="28">
        <v>1026020</v>
      </c>
    </row>
    <row r="758" spans="1:9" x14ac:dyDescent="0.25">
      <c r="A758" s="9" t="str">
        <f t="shared" si="22"/>
        <v>SP005397ATPSCliente em Foco</v>
      </c>
      <c r="B758" s="9" t="str">
        <f t="shared" si="23"/>
        <v>SP005397ATPSCliente em FocoPG_Recomendação (NPS) - pontos - Obter</v>
      </c>
      <c r="C758" t="s">
        <v>431</v>
      </c>
      <c r="D758" s="9" t="s">
        <v>364</v>
      </c>
      <c r="E758" s="9" t="s">
        <v>471</v>
      </c>
      <c r="F758" s="9" t="s">
        <v>22</v>
      </c>
      <c r="G758" s="25" t="s">
        <v>741</v>
      </c>
      <c r="H758" s="28">
        <v>80</v>
      </c>
      <c r="I758" s="28">
        <v>86</v>
      </c>
    </row>
    <row r="759" spans="1:9" x14ac:dyDescent="0.25">
      <c r="A759" s="9" t="str">
        <f t="shared" si="22"/>
        <v>SP005399ATPSBrasil + Competitivo</v>
      </c>
      <c r="B759" s="9" t="str">
        <f t="shared" si="23"/>
        <v>SP005399ATPSBrasil + CompetitivoPG_Produtividade do Trabalho - % - Aumentar</v>
      </c>
      <c r="C759" t="s">
        <v>431</v>
      </c>
      <c r="D759" s="9" t="s">
        <v>365</v>
      </c>
      <c r="E759" s="9" t="s">
        <v>478</v>
      </c>
      <c r="F759" s="9" t="s">
        <v>27</v>
      </c>
      <c r="G759" s="25" t="s">
        <v>741</v>
      </c>
      <c r="H759" s="28">
        <v>5</v>
      </c>
      <c r="I759" s="28">
        <v>29.4</v>
      </c>
    </row>
    <row r="760" spans="1:9" x14ac:dyDescent="0.25">
      <c r="A760" s="9" t="str">
        <f t="shared" si="22"/>
        <v>SP005399ATPSBrasil + Competitivo</v>
      </c>
      <c r="B760" s="9" t="str">
        <f t="shared" si="23"/>
        <v>SP005399ATPSBrasil + CompetitivoPG_Taxa de Alcance - Faturamento - % - Obter</v>
      </c>
      <c r="C760" t="s">
        <v>431</v>
      </c>
      <c r="D760" s="9" t="s">
        <v>365</v>
      </c>
      <c r="E760" s="9" t="s">
        <v>478</v>
      </c>
      <c r="F760" s="9" t="s">
        <v>28</v>
      </c>
      <c r="G760" s="25" t="s">
        <v>741</v>
      </c>
      <c r="H760" s="28">
        <v>79</v>
      </c>
      <c r="I760" s="28">
        <v>93.9</v>
      </c>
    </row>
    <row r="761" spans="1:9" x14ac:dyDescent="0.25">
      <c r="A761" s="9" t="str">
        <f t="shared" si="22"/>
        <v>SP005400ATPSPROGRAMA NACIONAL - Transformação Digital</v>
      </c>
      <c r="B761" s="9" t="str">
        <f t="shared" si="23"/>
        <v>SP005400ATPSPROGRAMA NACIONAL - Transformação DigitalPG_Clientes atendidos por serviços digitais - Número - Obter</v>
      </c>
      <c r="C761" t="s">
        <v>431</v>
      </c>
      <c r="D761" s="9" t="s">
        <v>366</v>
      </c>
      <c r="E761" s="9" t="s">
        <v>51</v>
      </c>
      <c r="F761" s="9" t="s">
        <v>19</v>
      </c>
      <c r="G761" s="25" t="s">
        <v>715</v>
      </c>
      <c r="H761" s="28">
        <v>950000</v>
      </c>
      <c r="I761" s="28">
        <v>1550513</v>
      </c>
    </row>
    <row r="762" spans="1:9" x14ac:dyDescent="0.25">
      <c r="A762" s="9" t="str">
        <f t="shared" si="22"/>
        <v>SP005400ATPSPROGRAMA NACIONAL - Transformação Digital</v>
      </c>
      <c r="B762" s="9" t="str">
        <f t="shared" si="23"/>
        <v>SP005400ATPSPROGRAMA NACIONAL - Transformação DigitalPG_Downloads do aplicativo Sebrae - Número - Obter</v>
      </c>
      <c r="C762" t="s">
        <v>431</v>
      </c>
      <c r="D762" s="9" t="s">
        <v>366</v>
      </c>
      <c r="E762" s="9" t="s">
        <v>51</v>
      </c>
      <c r="F762" s="9" t="s">
        <v>52</v>
      </c>
      <c r="G762" s="25" t="s">
        <v>715</v>
      </c>
      <c r="H762" s="28">
        <v>270000</v>
      </c>
      <c r="I762" s="28">
        <v>193774</v>
      </c>
    </row>
    <row r="763" spans="1:9" x14ac:dyDescent="0.25">
      <c r="A763" s="9" t="str">
        <f t="shared" si="22"/>
        <v>SP005400ATPSPROGRAMA NACIONAL - Transformação Digital</v>
      </c>
      <c r="B763" s="9" t="str">
        <f t="shared" si="23"/>
        <v>SP005400ATPSPROGRAMA NACIONAL - Transformação DigitalPG_Índice de Maturidade Digital do Sistema Sebrae - Pontos (1 a 5) - Obter</v>
      </c>
      <c r="C763" t="s">
        <v>431</v>
      </c>
      <c r="D763" s="9" t="s">
        <v>366</v>
      </c>
      <c r="E763" s="9" t="s">
        <v>51</v>
      </c>
      <c r="F763" s="9" t="s">
        <v>53</v>
      </c>
      <c r="G763" s="25" t="s">
        <v>715</v>
      </c>
      <c r="H763" s="28">
        <v>2.0099999999999998</v>
      </c>
      <c r="I763" s="28">
        <v>2.66</v>
      </c>
    </row>
    <row r="764" spans="1:9" x14ac:dyDescent="0.25">
      <c r="A764" s="9" t="str">
        <f t="shared" si="22"/>
        <v>SP005401ATPSSebrae + Finanças</v>
      </c>
      <c r="B764" s="9" t="str">
        <f t="shared" si="23"/>
        <v>SP005401ATPSSebrae + FinançasPG_Clientes com garantia do Fampe assistidos na fase pós-crédito - % - Obter</v>
      </c>
      <c r="C764" t="s">
        <v>431</v>
      </c>
      <c r="D764" s="9" t="s">
        <v>367</v>
      </c>
      <c r="E764" s="9" t="s">
        <v>477</v>
      </c>
      <c r="F764" s="9" t="s">
        <v>71</v>
      </c>
      <c r="G764" s="25" t="s">
        <v>717</v>
      </c>
      <c r="H764" s="28">
        <v>77</v>
      </c>
      <c r="I764" s="28">
        <v>84</v>
      </c>
    </row>
    <row r="765" spans="1:9" x14ac:dyDescent="0.25">
      <c r="A765" s="9" t="str">
        <f t="shared" si="22"/>
        <v>TO001145ATPSSebrae + Finanças</v>
      </c>
      <c r="B765" s="9" t="str">
        <f t="shared" si="23"/>
        <v>TO001145ATPSSebrae + FinançasPG_Clientes com garantia do Fampe assistidos na fase pós-crédito - % - Obter</v>
      </c>
      <c r="C765" t="s">
        <v>432</v>
      </c>
      <c r="D765" s="9" t="s">
        <v>368</v>
      </c>
      <c r="E765" t="s">
        <v>477</v>
      </c>
      <c r="F765" t="s">
        <v>71</v>
      </c>
      <c r="G765" s="25" t="s">
        <v>718</v>
      </c>
      <c r="H765" s="28">
        <v>90</v>
      </c>
      <c r="I765" s="28">
        <v>93.8</v>
      </c>
    </row>
    <row r="766" spans="1:9" x14ac:dyDescent="0.25">
      <c r="A766" s="9" t="str">
        <f t="shared" si="22"/>
        <v>TO001145ATPSSebrae + Finanças</v>
      </c>
      <c r="B766" s="9" t="str">
        <f t="shared" si="23"/>
        <v>TO001145ATPSSebrae + FinançasPG_Cobertura do atendimento no tema &amp;#8220;Finanças&amp;#8221; (% sobre o total) - % - Obter</v>
      </c>
      <c r="C766" t="s">
        <v>432</v>
      </c>
      <c r="D766" s="9" t="s">
        <v>368</v>
      </c>
      <c r="E766" t="s">
        <v>477</v>
      </c>
      <c r="F766" s="9" t="s">
        <v>369</v>
      </c>
      <c r="G766" s="25" t="s">
        <v>718</v>
      </c>
      <c r="H766" s="28">
        <v>18</v>
      </c>
      <c r="I766" s="28">
        <v>0</v>
      </c>
    </row>
    <row r="767" spans="1:9" x14ac:dyDescent="0.25">
      <c r="A767" s="9" t="str">
        <f t="shared" si="22"/>
        <v>TO001145ATPSSebrae + Finanças</v>
      </c>
      <c r="B767" s="9" t="str">
        <f t="shared" si="23"/>
        <v>TO001145ATPSSebrae + FinançasPG_Inclusão Financeira - % - Aumentar</v>
      </c>
      <c r="C767" t="s">
        <v>432</v>
      </c>
      <c r="D767" s="9" t="s">
        <v>368</v>
      </c>
      <c r="E767" t="s">
        <v>477</v>
      </c>
      <c r="F767" s="9" t="s">
        <v>370</v>
      </c>
      <c r="G767" s="25" t="s">
        <v>718</v>
      </c>
      <c r="H767" s="28">
        <v>15</v>
      </c>
      <c r="I767" s="28">
        <v>-1.58</v>
      </c>
    </row>
    <row r="768" spans="1:9" x14ac:dyDescent="0.25">
      <c r="A768" s="9" t="str">
        <f t="shared" si="22"/>
        <v>TO001150ATPSBrasil + Competitivo</v>
      </c>
      <c r="B768" s="9" t="str">
        <f t="shared" si="23"/>
        <v>TO001150ATPSBrasil + CompetitivoPG_Produtividade do Trabalho - % - Aumentar</v>
      </c>
      <c r="C768" t="s">
        <v>432</v>
      </c>
      <c r="D768" s="9" t="s">
        <v>371</v>
      </c>
      <c r="E768" s="9" t="s">
        <v>478</v>
      </c>
      <c r="F768" s="9" t="s">
        <v>27</v>
      </c>
      <c r="G768" s="25" t="s">
        <v>719</v>
      </c>
      <c r="H768" s="28">
        <v>5</v>
      </c>
      <c r="I768" s="28">
        <v>26.4</v>
      </c>
    </row>
    <row r="769" spans="1:9" x14ac:dyDescent="0.25">
      <c r="A769" s="9" t="str">
        <f t="shared" si="22"/>
        <v>TO001150ATPSBrasil + Competitivo</v>
      </c>
      <c r="B769" s="9" t="str">
        <f t="shared" si="23"/>
        <v>TO001150ATPSBrasil + CompetitivoPG_Taxa de Alcance - Faturamento - % - Obter</v>
      </c>
      <c r="C769" t="s">
        <v>432</v>
      </c>
      <c r="D769" s="9" t="s">
        <v>371</v>
      </c>
      <c r="E769" s="9" t="s">
        <v>478</v>
      </c>
      <c r="F769" s="9" t="s">
        <v>28</v>
      </c>
      <c r="G769" s="25" t="s">
        <v>719</v>
      </c>
      <c r="H769" s="28">
        <v>79</v>
      </c>
      <c r="I769" s="28">
        <v>60</v>
      </c>
    </row>
    <row r="770" spans="1:9" x14ac:dyDescent="0.25">
      <c r="A770" s="9" t="str">
        <f t="shared" si="22"/>
        <v>TO001152ATPSGestão Estratégica de Pessoas</v>
      </c>
      <c r="B770" s="9" t="str">
        <f t="shared" si="23"/>
        <v>TO001152ATPSGestão Estratégica de PessoasPG_Diagnóstico de Maturidade dos processos de gestão de pessoas - pontos - Obter</v>
      </c>
      <c r="C770" t="s">
        <v>432</v>
      </c>
      <c r="D770" s="9" t="s">
        <v>372</v>
      </c>
      <c r="E770" s="9" t="s">
        <v>470</v>
      </c>
      <c r="F770" s="9" t="s">
        <v>67</v>
      </c>
      <c r="G770" s="25" t="s">
        <v>720</v>
      </c>
      <c r="H770" s="28">
        <v>4.2</v>
      </c>
      <c r="I770" s="28">
        <v>4.05</v>
      </c>
    </row>
    <row r="771" spans="1:9" x14ac:dyDescent="0.25">
      <c r="A771" s="9" t="str">
        <f t="shared" si="22"/>
        <v>TO001152ATPSGestão Estratégica de Pessoas</v>
      </c>
      <c r="B771" s="9" t="str">
        <f t="shared" si="23"/>
        <v>TO001152ATPSGestão Estratégica de PessoasPG_Grau de implementação do SGP 9.0 no Sistema Sebrae - % - Obter</v>
      </c>
      <c r="C771" t="s">
        <v>432</v>
      </c>
      <c r="D771" s="9" t="s">
        <v>372</v>
      </c>
      <c r="E771" s="9" t="s">
        <v>470</v>
      </c>
      <c r="F771" s="9" t="s">
        <v>68</v>
      </c>
      <c r="G771" s="25" t="s">
        <v>720</v>
      </c>
      <c r="H771" s="28">
        <v>100</v>
      </c>
      <c r="I771" s="28">
        <v>100</v>
      </c>
    </row>
    <row r="772" spans="1:9" x14ac:dyDescent="0.25">
      <c r="A772" s="9" t="str">
        <f t="shared" si="22"/>
        <v>TO001154ATPSCliente em Foco</v>
      </c>
      <c r="B772" s="9" t="str">
        <f t="shared" si="23"/>
        <v>TO001154ATPSCliente em FocoClientes atendidos por parceiros - Número - Obter</v>
      </c>
      <c r="C772" t="s">
        <v>432</v>
      </c>
      <c r="D772" s="9" t="s">
        <v>373</v>
      </c>
      <c r="E772" s="9" t="s">
        <v>471</v>
      </c>
      <c r="F772" s="9" t="s">
        <v>305</v>
      </c>
      <c r="G772" s="25" t="s">
        <v>721</v>
      </c>
      <c r="H772" s="28">
        <v>7000</v>
      </c>
      <c r="I772" s="28">
        <v>16463</v>
      </c>
    </row>
    <row r="773" spans="1:9" x14ac:dyDescent="0.25">
      <c r="A773" s="9" t="str">
        <f t="shared" si="22"/>
        <v>TO001154ATPSCliente em Foco</v>
      </c>
      <c r="B773" s="9" t="str">
        <f t="shared" si="23"/>
        <v>TO001154ATPSCliente em FocoPG_Atendimento por cliente - Número - Obter</v>
      </c>
      <c r="C773" t="s">
        <v>432</v>
      </c>
      <c r="D773" s="9" t="s">
        <v>373</v>
      </c>
      <c r="E773" s="9" t="s">
        <v>471</v>
      </c>
      <c r="F773" s="9" t="s">
        <v>18</v>
      </c>
      <c r="G773" s="25" t="s">
        <v>721</v>
      </c>
      <c r="H773" s="28">
        <v>2.1</v>
      </c>
      <c r="I773" s="28">
        <v>2.09</v>
      </c>
    </row>
    <row r="774" spans="1:9" x14ac:dyDescent="0.25">
      <c r="A774" s="9" t="str">
        <f t="shared" si="22"/>
        <v>TO001154ATPSCliente em Foco</v>
      </c>
      <c r="B774" s="9" t="str">
        <f t="shared" si="23"/>
        <v>TO001154ATPSCliente em FocoPG_Clientes atendidos por serviços digitais - Número - Obter</v>
      </c>
      <c r="C774" t="s">
        <v>432</v>
      </c>
      <c r="D774" s="9" t="s">
        <v>373</v>
      </c>
      <c r="E774" s="9" t="s">
        <v>471</v>
      </c>
      <c r="F774" s="9" t="s">
        <v>19</v>
      </c>
      <c r="G774" s="25" t="s">
        <v>721</v>
      </c>
      <c r="H774" s="28">
        <v>26000</v>
      </c>
      <c r="I774" s="28">
        <v>28072</v>
      </c>
    </row>
    <row r="775" spans="1:9" x14ac:dyDescent="0.25">
      <c r="A775" s="9" t="str">
        <f t="shared" si="22"/>
        <v>TO001154ATPSCliente em Foco</v>
      </c>
      <c r="B775" s="9" t="str">
        <f t="shared" si="23"/>
        <v>TO001154ATPSCliente em FocoPG_Cobertura do Atendimento (microempresas e empresas de pequeno porte) - % - Obter</v>
      </c>
      <c r="C775" t="s">
        <v>432</v>
      </c>
      <c r="D775" s="9" t="s">
        <v>373</v>
      </c>
      <c r="E775" s="9" t="s">
        <v>471</v>
      </c>
      <c r="F775" s="9" t="s">
        <v>20</v>
      </c>
      <c r="G775" s="25" t="s">
        <v>721</v>
      </c>
      <c r="H775" s="28">
        <v>17.98</v>
      </c>
      <c r="I775" s="28">
        <v>28.03</v>
      </c>
    </row>
    <row r="776" spans="1:9" x14ac:dyDescent="0.25">
      <c r="A776" s="9" t="str">
        <f t="shared" si="22"/>
        <v>TO001154ATPSCliente em Foco</v>
      </c>
      <c r="B776" s="9" t="str">
        <f t="shared" si="23"/>
        <v>TO001154ATPSCliente em FocoPG_Pequenos Negócios Atendidos - Número - Obter</v>
      </c>
      <c r="C776" t="s">
        <v>432</v>
      </c>
      <c r="D776" s="9" t="s">
        <v>373</v>
      </c>
      <c r="E776" s="9" t="s">
        <v>471</v>
      </c>
      <c r="F776" s="9" t="s">
        <v>21</v>
      </c>
      <c r="G776" s="25" t="s">
        <v>721</v>
      </c>
      <c r="H776" s="28">
        <v>30772</v>
      </c>
      <c r="I776" s="28">
        <v>36596</v>
      </c>
    </row>
    <row r="777" spans="1:9" x14ac:dyDescent="0.25">
      <c r="A777" s="9" t="str">
        <f t="shared" si="22"/>
        <v>TO001154ATPSCliente em Foco</v>
      </c>
      <c r="B777" s="9" t="str">
        <f t="shared" si="23"/>
        <v>TO001154ATPSCliente em FocoPG_Recomendação (NPS) - pontos - Obter</v>
      </c>
      <c r="C777" t="s">
        <v>432</v>
      </c>
      <c r="D777" s="9" t="s">
        <v>373</v>
      </c>
      <c r="E777" s="9" t="s">
        <v>471</v>
      </c>
      <c r="F777" s="9" t="s">
        <v>22</v>
      </c>
      <c r="G777" s="25" t="s">
        <v>721</v>
      </c>
      <c r="H777" s="28">
        <v>85</v>
      </c>
      <c r="I777" s="28">
        <v>84.4</v>
      </c>
    </row>
    <row r="778" spans="1:9" x14ac:dyDescent="0.25">
      <c r="A778" s="9" t="str">
        <f t="shared" si="22"/>
        <v>TO001180ATPSAmbiente de Negócios</v>
      </c>
      <c r="B778" s="9" t="str">
        <f t="shared" si="23"/>
        <v>TO001180ATPSAmbiente de NegóciosPG_Município com presença continuada de técnico residente do Sebrae na microrregião. - Número - Obter</v>
      </c>
      <c r="C778" t="s">
        <v>432</v>
      </c>
      <c r="D778" s="9" t="s">
        <v>374</v>
      </c>
      <c r="E778" s="9" t="s">
        <v>473</v>
      </c>
      <c r="F778" s="9" t="s">
        <v>14</v>
      </c>
      <c r="G778" s="25" t="s">
        <v>722</v>
      </c>
      <c r="H778" s="28">
        <v>45</v>
      </c>
      <c r="I778" s="28">
        <v>47</v>
      </c>
    </row>
    <row r="779" spans="1:9" x14ac:dyDescent="0.25">
      <c r="A779" s="9" t="str">
        <f t="shared" si="22"/>
        <v>TO001180ATPSAmbiente de Negócios</v>
      </c>
      <c r="B779" s="9" t="str">
        <f t="shared" si="23"/>
        <v>TO001180ATPSAmbiente de NegóciosPG_Municípios com conjunto de políticas públicas para melhoria do ambiente de negócios implementado - Número - Obter</v>
      </c>
      <c r="C779" t="s">
        <v>432</v>
      </c>
      <c r="D779" s="9" t="s">
        <v>374</v>
      </c>
      <c r="E779" s="9" t="s">
        <v>473</v>
      </c>
      <c r="F779" s="9" t="s">
        <v>15</v>
      </c>
      <c r="G779" s="25" t="s">
        <v>722</v>
      </c>
      <c r="H779" s="28">
        <v>45</v>
      </c>
      <c r="I779" s="28">
        <v>47</v>
      </c>
    </row>
    <row r="780" spans="1:9" x14ac:dyDescent="0.25">
      <c r="A780" s="9" t="str">
        <f t="shared" si="22"/>
        <v>TO001180ATPSAmbiente de Negócios</v>
      </c>
      <c r="B780" s="9" t="str">
        <f t="shared" si="23"/>
        <v>TO001180ATPSAmbiente de NegóciosPG_Municípios com projetos de mobilização e articulação de lideranças implementados - Número - Obter</v>
      </c>
      <c r="C780" t="s">
        <v>432</v>
      </c>
      <c r="D780" s="9" t="s">
        <v>374</v>
      </c>
      <c r="E780" s="9" t="s">
        <v>473</v>
      </c>
      <c r="F780" s="9" t="s">
        <v>16</v>
      </c>
      <c r="G780" s="25" t="s">
        <v>722</v>
      </c>
      <c r="H780" s="28">
        <v>45</v>
      </c>
      <c r="I780" s="28">
        <v>47</v>
      </c>
    </row>
    <row r="781" spans="1:9" x14ac:dyDescent="0.25">
      <c r="A781" s="9" t="str">
        <f t="shared" ref="A781:A844" si="24">CONCATENATE(D781,E781)</f>
        <v>TO001180ATPSAmbiente de Negócios</v>
      </c>
      <c r="B781" s="9" t="str">
        <f t="shared" ref="B781:B844" si="25">CONCATENATE(D781,E781,F781)</f>
        <v>TO001180ATPSAmbiente de NegóciosPG_Tempo de abertura de empresas - horas - Obter</v>
      </c>
      <c r="C781" t="s">
        <v>432</v>
      </c>
      <c r="D781" s="9" t="s">
        <v>374</v>
      </c>
      <c r="E781" s="9" t="s">
        <v>473</v>
      </c>
      <c r="F781" s="9" t="s">
        <v>17</v>
      </c>
      <c r="G781" s="25" t="s">
        <v>722</v>
      </c>
      <c r="H781" s="28">
        <v>33</v>
      </c>
      <c r="I781" s="28">
        <v>24.16</v>
      </c>
    </row>
    <row r="782" spans="1:9" x14ac:dyDescent="0.25">
      <c r="A782" s="9" t="str">
        <f t="shared" si="24"/>
        <v>TO001229ATPSGestão da Marca Sebrae</v>
      </c>
      <c r="B782" s="9" t="str">
        <f t="shared" si="25"/>
        <v>TO001229ATPSGestão da Marca SebraePG_Imagem junto à Sociedade - Pontos (0 a 10) - Obter</v>
      </c>
      <c r="C782" t="s">
        <v>432</v>
      </c>
      <c r="D782" s="9" t="s">
        <v>375</v>
      </c>
      <c r="E782" s="9" t="s">
        <v>475</v>
      </c>
      <c r="F782" s="9" t="s">
        <v>30</v>
      </c>
      <c r="G782" s="25" t="s">
        <v>723</v>
      </c>
      <c r="H782" s="28">
        <v>8.5</v>
      </c>
      <c r="I782" s="28">
        <v>8.6999999999999993</v>
      </c>
    </row>
    <row r="783" spans="1:9" x14ac:dyDescent="0.25">
      <c r="A783" s="9" t="str">
        <f t="shared" si="24"/>
        <v>TO001229ATPSGestão da Marca Sebrae</v>
      </c>
      <c r="B783" s="9" t="str">
        <f t="shared" si="25"/>
        <v>TO001229ATPSGestão da Marca SebraePG_Imagem junto aos Pequenos Negócios - Pontos (0 a 10) - Obter</v>
      </c>
      <c r="C783" t="s">
        <v>432</v>
      </c>
      <c r="D783" s="9" t="s">
        <v>375</v>
      </c>
      <c r="E783" s="9" t="s">
        <v>475</v>
      </c>
      <c r="F783" s="9" t="s">
        <v>31</v>
      </c>
      <c r="G783" s="25" t="s">
        <v>723</v>
      </c>
      <c r="H783" s="28">
        <v>8.8000000000000007</v>
      </c>
      <c r="I783" s="28">
        <v>8.8000000000000007</v>
      </c>
    </row>
    <row r="784" spans="1:9" x14ac:dyDescent="0.25">
      <c r="A784" s="9" t="str">
        <f t="shared" si="24"/>
        <v>TO001281ATPSEducação Empreendedora</v>
      </c>
      <c r="B784" s="9" t="str">
        <f t="shared" si="25"/>
        <v>TO001281ATPSEducação EmpreendedoraPG_Atendimento a estudantes em soluções de Educação Empreendedora - Número - Obter</v>
      </c>
      <c r="C784" t="s">
        <v>432</v>
      </c>
      <c r="D784" s="9" t="s">
        <v>376</v>
      </c>
      <c r="E784" s="9" t="s">
        <v>476</v>
      </c>
      <c r="F784" s="9" t="s">
        <v>32</v>
      </c>
      <c r="G784" s="25" t="s">
        <v>724</v>
      </c>
      <c r="H784" s="28">
        <v>32300</v>
      </c>
      <c r="I784" s="28">
        <v>62261</v>
      </c>
    </row>
    <row r="785" spans="1:9" x14ac:dyDescent="0.25">
      <c r="A785" s="9" t="str">
        <f t="shared" si="24"/>
        <v>TO001281ATPSEducação Empreendedora</v>
      </c>
      <c r="B785" s="9" t="str">
        <f t="shared" si="25"/>
        <v>TO001281ATPSEducação EmpreendedoraPG_Escolas com projeto Escola Empreendedora implementado - Número - Obter</v>
      </c>
      <c r="C785" t="s">
        <v>432</v>
      </c>
      <c r="D785" s="9" t="s">
        <v>376</v>
      </c>
      <c r="E785" s="9" t="s">
        <v>476</v>
      </c>
      <c r="F785" s="9" t="s">
        <v>33</v>
      </c>
      <c r="G785" s="25" t="s">
        <v>724</v>
      </c>
      <c r="H785" s="28">
        <v>5</v>
      </c>
      <c r="I785" s="28">
        <v>5</v>
      </c>
    </row>
    <row r="786" spans="1:9" x14ac:dyDescent="0.25">
      <c r="A786" s="9" t="str">
        <f t="shared" si="24"/>
        <v>TO001281ATPSEducação Empreendedora</v>
      </c>
      <c r="B786" s="9" t="str">
        <f t="shared" si="25"/>
        <v>TO001281ATPSEducação EmpreendedoraPG_Professores atendidos em soluções de Educação Empreendedora - professores - Obter</v>
      </c>
      <c r="C786" t="s">
        <v>432</v>
      </c>
      <c r="D786" s="9" t="s">
        <v>376</v>
      </c>
      <c r="E786" s="9" t="s">
        <v>476</v>
      </c>
      <c r="F786" s="9" t="s">
        <v>34</v>
      </c>
      <c r="G786" s="25" t="s">
        <v>724</v>
      </c>
      <c r="H786" s="28">
        <v>7700</v>
      </c>
      <c r="I786" s="28">
        <v>8844</v>
      </c>
    </row>
    <row r="787" spans="1:9" x14ac:dyDescent="0.25">
      <c r="A787" s="9" t="str">
        <f t="shared" si="24"/>
        <v>TO001281ATPSEducação Empreendedora</v>
      </c>
      <c r="B787" s="9" t="str">
        <f t="shared" si="25"/>
        <v>TO001281ATPSEducação EmpreendedoraPG_Recomendação (NPS) - Professores - pontos - Obter</v>
      </c>
      <c r="C787" t="s">
        <v>432</v>
      </c>
      <c r="D787" s="9" t="s">
        <v>376</v>
      </c>
      <c r="E787" s="9" t="s">
        <v>476</v>
      </c>
      <c r="F787" s="9" t="s">
        <v>35</v>
      </c>
      <c r="G787" s="25" t="s">
        <v>724</v>
      </c>
      <c r="H787" s="28">
        <v>80</v>
      </c>
      <c r="I787" s="28">
        <v>75</v>
      </c>
    </row>
    <row r="788" spans="1:9" x14ac:dyDescent="0.25">
      <c r="A788" s="9" t="str">
        <f t="shared" si="24"/>
        <v>TO001282ATPSBrasil + Inovador</v>
      </c>
      <c r="B788" s="9" t="str">
        <f t="shared" si="25"/>
        <v>TO001282ATPSBrasil + InovadorPG_Inovação e Modernização - % - Obter</v>
      </c>
      <c r="C788" t="s">
        <v>432</v>
      </c>
      <c r="D788" s="9" t="s">
        <v>377</v>
      </c>
      <c r="E788" s="9" t="s">
        <v>472</v>
      </c>
      <c r="F788" s="9" t="s">
        <v>23</v>
      </c>
      <c r="G788" s="25" t="s">
        <v>719</v>
      </c>
      <c r="H788" s="28">
        <v>70</v>
      </c>
      <c r="I788" s="28">
        <v>0</v>
      </c>
    </row>
    <row r="789" spans="1:9" x14ac:dyDescent="0.25">
      <c r="A789" s="9" t="str">
        <f t="shared" si="24"/>
        <v>TO001282ATPSBrasil + Inovador</v>
      </c>
      <c r="B789" s="9" t="str">
        <f t="shared" si="25"/>
        <v>TO001282ATPSBrasil + InovadorPG_Municípios com ecossistemas de inovação mapeados - Número - Obter</v>
      </c>
      <c r="C789" t="s">
        <v>432</v>
      </c>
      <c r="D789" s="9" t="s">
        <v>377</v>
      </c>
      <c r="E789" s="9" t="s">
        <v>472</v>
      </c>
      <c r="F789" s="9" t="s">
        <v>24</v>
      </c>
      <c r="G789" s="25" t="s">
        <v>719</v>
      </c>
      <c r="H789" s="28">
        <v>4</v>
      </c>
      <c r="I789" s="28">
        <v>3</v>
      </c>
    </row>
    <row r="790" spans="1:9" x14ac:dyDescent="0.25">
      <c r="A790" s="9" t="str">
        <f t="shared" si="24"/>
        <v>TO001282ATPSBrasil + Inovador</v>
      </c>
      <c r="B790" s="9" t="str">
        <f t="shared" si="25"/>
        <v>TO001282ATPSBrasil + InovadorPG_Pequenos Negócios atendidos com solução de Inovação - Número - Obter</v>
      </c>
      <c r="C790" t="s">
        <v>432</v>
      </c>
      <c r="D790" s="9" t="s">
        <v>377</v>
      </c>
      <c r="E790" s="9" t="s">
        <v>472</v>
      </c>
      <c r="F790" s="9" t="s">
        <v>25</v>
      </c>
      <c r="G790" s="25" t="s">
        <v>719</v>
      </c>
      <c r="H790" s="28">
        <v>6060</v>
      </c>
      <c r="I790" s="28">
        <v>8670</v>
      </c>
    </row>
    <row r="791" spans="1:9" x14ac:dyDescent="0.25">
      <c r="A791" s="9" t="str">
        <f t="shared" si="24"/>
        <v>TO001282ATPSBrasil + Inovador</v>
      </c>
      <c r="B791" s="9" t="str">
        <f t="shared" si="25"/>
        <v>TO001282ATPSBrasil + InovadorPG_Pequenos negócios formalizados - % - Obter</v>
      </c>
      <c r="C791" t="s">
        <v>432</v>
      </c>
      <c r="D791" s="9" t="s">
        <v>377</v>
      </c>
      <c r="E791" s="9" t="s">
        <v>472</v>
      </c>
      <c r="F791" s="9" t="s">
        <v>321</v>
      </c>
      <c r="G791" s="25" t="s">
        <v>719</v>
      </c>
      <c r="H791" s="28">
        <v>3</v>
      </c>
      <c r="I791" s="28">
        <v>0</v>
      </c>
    </row>
    <row r="792" spans="1:9" x14ac:dyDescent="0.25">
      <c r="A792" s="9" t="str">
        <f t="shared" si="24"/>
        <v>TO001285ATPSPROGRAMA NACIONAL - Transformação Organizacional</v>
      </c>
      <c r="B792" s="9" t="str">
        <f t="shared" si="25"/>
        <v>TO001285ATPSPROGRAMA NACIONAL - Transformação OrganizacionalPG_Equipamentos de TI com vida útil exaurida - % - Obter</v>
      </c>
      <c r="C792" t="s">
        <v>432</v>
      </c>
      <c r="D792" s="9" t="s">
        <v>378</v>
      </c>
      <c r="E792" s="9" t="s">
        <v>73</v>
      </c>
      <c r="F792" s="9" t="s">
        <v>74</v>
      </c>
      <c r="G792" s="25" t="s">
        <v>725</v>
      </c>
      <c r="H792" s="28">
        <v>5</v>
      </c>
      <c r="I792" s="28">
        <v>0</v>
      </c>
    </row>
    <row r="793" spans="1:9" x14ac:dyDescent="0.25">
      <c r="A793" s="9" t="str">
        <f t="shared" si="24"/>
        <v>TO001285ATPSPROGRAMA NACIONAL - Transformação Organizacional</v>
      </c>
      <c r="B793" s="9" t="str">
        <f t="shared" si="25"/>
        <v>TO001285ATPSPROGRAMA NACIONAL - Transformação OrganizacionalPG_Incidentes de segurança tratados - % - Obter</v>
      </c>
      <c r="C793" t="s">
        <v>432</v>
      </c>
      <c r="D793" s="9" t="s">
        <v>378</v>
      </c>
      <c r="E793" s="9" t="s">
        <v>73</v>
      </c>
      <c r="F793" s="9" t="s">
        <v>75</v>
      </c>
      <c r="G793" s="25" t="s">
        <v>725</v>
      </c>
      <c r="H793" s="28">
        <v>90</v>
      </c>
      <c r="I793" s="28">
        <v>0</v>
      </c>
    </row>
    <row r="794" spans="1:9" x14ac:dyDescent="0.25">
      <c r="A794" s="9" t="str">
        <f t="shared" si="24"/>
        <v>TO001285ATPSPROGRAMA NACIONAL - Transformação Organizacional</v>
      </c>
      <c r="B794" s="9" t="str">
        <f t="shared" si="25"/>
        <v>TO001285ATPSPROGRAMA NACIONAL - Transformação OrganizacionalPG_Unidades do Sebrae com Office 365 implementado - % - Obter</v>
      </c>
      <c r="C794" t="s">
        <v>432</v>
      </c>
      <c r="D794" s="9" t="s">
        <v>378</v>
      </c>
      <c r="E794" s="9" t="s">
        <v>73</v>
      </c>
      <c r="F794" s="9" t="s">
        <v>76</v>
      </c>
      <c r="G794" s="25" t="s">
        <v>725</v>
      </c>
      <c r="H794" s="28">
        <v>100</v>
      </c>
      <c r="I794" s="28">
        <v>0</v>
      </c>
    </row>
    <row r="795" spans="1:9" x14ac:dyDescent="0.25">
      <c r="A795" s="9" t="str">
        <f t="shared" si="24"/>
        <v>TO001286ATPSPROGRAMA NACIONAL - Transformação Digital</v>
      </c>
      <c r="B795" s="9" t="str">
        <f t="shared" si="25"/>
        <v>TO001286ATPSPROGRAMA NACIONAL - Transformação DigitalPG_Clientes atendidos por serviços digitais - Número - Obter</v>
      </c>
      <c r="C795" t="s">
        <v>432</v>
      </c>
      <c r="D795" s="9" t="s">
        <v>379</v>
      </c>
      <c r="E795" s="9" t="s">
        <v>51</v>
      </c>
      <c r="F795" s="9" t="s">
        <v>19</v>
      </c>
      <c r="G795" s="25" t="s">
        <v>726</v>
      </c>
      <c r="H795" s="28">
        <v>26000</v>
      </c>
      <c r="I795" s="28">
        <v>28232</v>
      </c>
    </row>
    <row r="796" spans="1:9" x14ac:dyDescent="0.25">
      <c r="A796" s="9" t="str">
        <f t="shared" si="24"/>
        <v>TO001286ATPSPROGRAMA NACIONAL - Transformação Digital</v>
      </c>
      <c r="B796" s="9" t="str">
        <f t="shared" si="25"/>
        <v>TO001286ATPSPROGRAMA NACIONAL - Transformação DigitalPG_Downloads do aplicativo Sebrae - Número - Obter</v>
      </c>
      <c r="C796" t="s">
        <v>432</v>
      </c>
      <c r="D796" s="9" t="s">
        <v>379</v>
      </c>
      <c r="E796" s="9" t="s">
        <v>51</v>
      </c>
      <c r="F796" s="9" t="s">
        <v>52</v>
      </c>
      <c r="G796" s="25" t="s">
        <v>726</v>
      </c>
      <c r="H796" s="28">
        <v>2000</v>
      </c>
      <c r="I796" s="28">
        <v>3845</v>
      </c>
    </row>
    <row r="797" spans="1:9" x14ac:dyDescent="0.25">
      <c r="A797" s="9" t="str">
        <f t="shared" si="24"/>
        <v>TO001286ATPSPROGRAMA NACIONAL - Transformação Digital</v>
      </c>
      <c r="B797" s="9" t="str">
        <f t="shared" si="25"/>
        <v>TO001286ATPSPROGRAMA NACIONAL - Transformação DigitalPG_Índice de Maturidade Digital do Sistema Sebrae - Pontos (1 a 5) - Obter</v>
      </c>
      <c r="C797" t="s">
        <v>432</v>
      </c>
      <c r="D797" s="9" t="s">
        <v>379</v>
      </c>
      <c r="E797" s="9" t="s">
        <v>51</v>
      </c>
      <c r="F797" s="9" t="s">
        <v>53</v>
      </c>
      <c r="G797" s="25" t="s">
        <v>726</v>
      </c>
      <c r="H797" s="28">
        <v>1.72</v>
      </c>
      <c r="I797" s="28">
        <v>3.16</v>
      </c>
    </row>
    <row r="798" spans="1:9" x14ac:dyDescent="0.25">
      <c r="A798" s="9" t="str">
        <f t="shared" si="24"/>
        <v>TO001287ATPSInteligência de Dados</v>
      </c>
      <c r="B798" s="9" t="str">
        <f t="shared" si="25"/>
        <v>TO001287ATPSInteligência de DadosPG_Índice Gartner de Data &amp; Analytics - Pontos (1 a 5) - Aumentar</v>
      </c>
      <c r="C798" t="s">
        <v>432</v>
      </c>
      <c r="D798" s="9" t="s">
        <v>380</v>
      </c>
      <c r="E798" s="9" t="s">
        <v>479</v>
      </c>
      <c r="F798" s="9" t="s">
        <v>26</v>
      </c>
      <c r="G798" s="25" t="s">
        <v>727</v>
      </c>
      <c r="H798" s="28">
        <v>1.72</v>
      </c>
      <c r="I798" s="28">
        <v>2.02</v>
      </c>
    </row>
    <row r="799" spans="1:9" x14ac:dyDescent="0.25">
      <c r="A799" s="9" t="str">
        <f t="shared" si="24"/>
        <v>TO001288ATPSPROGRAMA NACIONAL - Sebrae + Receitas</v>
      </c>
      <c r="B799" s="9" t="str">
        <f t="shared" si="25"/>
        <v>TO001288ATPSPROGRAMA NACIONAL - Sebrae + ReceitasPG_Geração de Receita Própria - % - Obter</v>
      </c>
      <c r="C799" t="s">
        <v>432</v>
      </c>
      <c r="D799" s="9" t="s">
        <v>381</v>
      </c>
      <c r="E799" s="9" t="s">
        <v>41</v>
      </c>
      <c r="F799" s="9" t="s">
        <v>29</v>
      </c>
      <c r="G799" s="25" t="s">
        <v>718</v>
      </c>
      <c r="H799" s="28">
        <v>10</v>
      </c>
      <c r="I799" s="28">
        <v>128.72999999999999</v>
      </c>
    </row>
    <row r="800" spans="1:9" x14ac:dyDescent="0.25">
      <c r="A800" s="9" t="str">
        <f t="shared" si="24"/>
        <v>NA002670ATPSPROGRAMA NACIONAL - Sebrae + Receitas</v>
      </c>
      <c r="B800" s="9" t="str">
        <f t="shared" si="25"/>
        <v>NA002670ATPSPROGRAMA NACIONAL - Sebrae + ReceitasPG_Geração de Receita Própria - % - Obter</v>
      </c>
      <c r="C800" t="s">
        <v>433</v>
      </c>
      <c r="D800" s="9" t="s">
        <v>382</v>
      </c>
      <c r="E800" s="9" t="s">
        <v>41</v>
      </c>
      <c r="F800" s="9" t="s">
        <v>29</v>
      </c>
      <c r="G800" s="25" t="s">
        <v>618</v>
      </c>
      <c r="H800" s="28">
        <v>18.5</v>
      </c>
      <c r="I800" s="28">
        <v>0</v>
      </c>
    </row>
    <row r="801" spans="1:9" x14ac:dyDescent="0.25">
      <c r="A801" s="9" t="str">
        <f t="shared" si="24"/>
        <v>NA002696ATPSInteligência de Dados</v>
      </c>
      <c r="B801" s="9" t="str">
        <f t="shared" si="25"/>
        <v>NA002696ATPSInteligência de DadosPG_Índice Gartner de Data &amp; Analytics - Pontos (1 a 5) - Aumentar</v>
      </c>
      <c r="C801" t="s">
        <v>433</v>
      </c>
      <c r="D801" s="9" t="s">
        <v>383</v>
      </c>
      <c r="E801" s="9" t="s">
        <v>479</v>
      </c>
      <c r="F801" s="9" t="s">
        <v>26</v>
      </c>
      <c r="G801" s="25" t="s">
        <v>619</v>
      </c>
      <c r="H801" s="28">
        <v>2.29</v>
      </c>
      <c r="I801" s="28">
        <v>0</v>
      </c>
    </row>
    <row r="802" spans="1:9" x14ac:dyDescent="0.25">
      <c r="A802" s="9" t="str">
        <f t="shared" si="24"/>
        <v>NA002702ATPSAmbiente de Negócios</v>
      </c>
      <c r="B802" s="9" t="str">
        <f t="shared" si="25"/>
        <v>NA002702ATPSAmbiente de NegóciosPG_Município com presença continuada de técnico residente do Sebrae na microrregião. - Número - Obter</v>
      </c>
      <c r="C802" t="s">
        <v>433</v>
      </c>
      <c r="D802" s="9" t="s">
        <v>384</v>
      </c>
      <c r="E802" s="9" t="s">
        <v>473</v>
      </c>
      <c r="F802" s="9" t="s">
        <v>14</v>
      </c>
      <c r="G802" s="25" t="s">
        <v>620</v>
      </c>
      <c r="H802" s="28">
        <v>969</v>
      </c>
      <c r="I802" s="28">
        <v>1259</v>
      </c>
    </row>
    <row r="803" spans="1:9" x14ac:dyDescent="0.25">
      <c r="A803" s="9" t="str">
        <f t="shared" si="24"/>
        <v>NA002702ATPSAmbiente de Negócios</v>
      </c>
      <c r="B803" s="9" t="str">
        <f t="shared" si="25"/>
        <v>NA002702ATPSAmbiente de NegóciosPG_Municípios com conjunto de políticas públicas para melhoria do ambiente de negócios implementado - Número - Obter</v>
      </c>
      <c r="C803" t="s">
        <v>433</v>
      </c>
      <c r="D803" s="9" t="s">
        <v>384</v>
      </c>
      <c r="E803" s="9" t="s">
        <v>473</v>
      </c>
      <c r="F803" s="9" t="s">
        <v>15</v>
      </c>
      <c r="G803" s="25" t="s">
        <v>620</v>
      </c>
      <c r="H803" s="28">
        <v>815</v>
      </c>
      <c r="I803" s="28">
        <v>989</v>
      </c>
    </row>
    <row r="804" spans="1:9" x14ac:dyDescent="0.25">
      <c r="A804" s="9" t="str">
        <f t="shared" si="24"/>
        <v>NA002702ATPSAmbiente de Negócios</v>
      </c>
      <c r="B804" s="9" t="str">
        <f t="shared" si="25"/>
        <v>NA002702ATPSAmbiente de NegóciosPG_Municípios com projetos de mobilização e articulação de lideranças implementados - Número - Obter</v>
      </c>
      <c r="C804" t="s">
        <v>433</v>
      </c>
      <c r="D804" s="9" t="s">
        <v>384</v>
      </c>
      <c r="E804" s="9" t="s">
        <v>473</v>
      </c>
      <c r="F804" s="9" t="s">
        <v>16</v>
      </c>
      <c r="G804" s="25" t="s">
        <v>620</v>
      </c>
      <c r="H804" s="28">
        <v>769</v>
      </c>
      <c r="I804" s="28">
        <v>970</v>
      </c>
    </row>
    <row r="805" spans="1:9" x14ac:dyDescent="0.25">
      <c r="A805" s="9" t="str">
        <f t="shared" si="24"/>
        <v>NA002702ATPSAmbiente de Negócios</v>
      </c>
      <c r="B805" s="9" t="str">
        <f t="shared" si="25"/>
        <v>NA002702ATPSAmbiente de NegóciosPG_Tempo de abertura de empresas - horas - Obter</v>
      </c>
      <c r="C805" t="s">
        <v>433</v>
      </c>
      <c r="D805" s="9" t="s">
        <v>384</v>
      </c>
      <c r="E805" s="9" t="s">
        <v>473</v>
      </c>
      <c r="F805" s="9" t="s">
        <v>17</v>
      </c>
      <c r="G805" s="25" t="s">
        <v>620</v>
      </c>
      <c r="H805" s="28">
        <v>43.5</v>
      </c>
      <c r="I805" s="28">
        <v>34.1</v>
      </c>
    </row>
    <row r="806" spans="1:9" x14ac:dyDescent="0.25">
      <c r="A806" s="9" t="str">
        <f t="shared" si="24"/>
        <v>NA002708ATPSGestão Estratégica de Pessoas</v>
      </c>
      <c r="B806" s="9" t="str">
        <f t="shared" si="25"/>
        <v>NA002708ATPSGestão Estratégica de PessoasPG_Diagnóstico de Maturidade dos processos de gestão de pessoas - pontos - Obter</v>
      </c>
      <c r="C806" t="s">
        <v>433</v>
      </c>
      <c r="D806" s="9" t="s">
        <v>385</v>
      </c>
      <c r="E806" s="9" t="s">
        <v>470</v>
      </c>
      <c r="F806" s="9" t="s">
        <v>67</v>
      </c>
      <c r="G806" s="25" t="s">
        <v>742</v>
      </c>
      <c r="H806" s="28">
        <v>4</v>
      </c>
      <c r="I806" s="28">
        <v>4</v>
      </c>
    </row>
    <row r="807" spans="1:9" x14ac:dyDescent="0.25">
      <c r="A807" s="9" t="str">
        <f t="shared" si="24"/>
        <v>NA002708ATPSGestão Estratégica de Pessoas</v>
      </c>
      <c r="B807" s="9" t="str">
        <f t="shared" si="25"/>
        <v>NA002708ATPSGestão Estratégica de PessoasPG_Grau de implementação do SGP 9.0 no Sistema Sebrae - % - Obter</v>
      </c>
      <c r="C807" t="s">
        <v>433</v>
      </c>
      <c r="D807" s="9" t="s">
        <v>385</v>
      </c>
      <c r="E807" s="9" t="s">
        <v>470</v>
      </c>
      <c r="F807" s="9" t="s">
        <v>68</v>
      </c>
      <c r="G807" s="25" t="s">
        <v>742</v>
      </c>
      <c r="H807" s="28">
        <v>88.8</v>
      </c>
      <c r="I807" s="28">
        <v>0</v>
      </c>
    </row>
    <row r="808" spans="1:9" x14ac:dyDescent="0.25">
      <c r="A808" s="9" t="str">
        <f t="shared" si="24"/>
        <v>NA002711ATPSPortfólio em Rede</v>
      </c>
      <c r="B808" s="9" t="str">
        <f t="shared" si="25"/>
        <v>NA002711ATPSPortfólio em RedeParticipação do portfólio no atendimento - % - Aumentar</v>
      </c>
      <c r="C808" t="s">
        <v>433</v>
      </c>
      <c r="D808" s="9" t="s">
        <v>386</v>
      </c>
      <c r="E808" s="9" t="s">
        <v>474</v>
      </c>
      <c r="F808" s="9" t="s">
        <v>387</v>
      </c>
      <c r="G808" s="25" t="s">
        <v>621</v>
      </c>
      <c r="H808" s="28">
        <v>3</v>
      </c>
      <c r="I808" s="28">
        <v>0</v>
      </c>
    </row>
    <row r="809" spans="1:9" x14ac:dyDescent="0.25">
      <c r="A809" s="9" t="str">
        <f t="shared" si="24"/>
        <v>NA002711ATPSPortfólio em Rede</v>
      </c>
      <c r="B809" s="9" t="str">
        <f t="shared" si="25"/>
        <v>NA002711ATPSPortfólio em RedePG_Aplicabilidade - Pontos (0 a 10) - Obter</v>
      </c>
      <c r="C809" t="s">
        <v>433</v>
      </c>
      <c r="D809" s="9" t="s">
        <v>386</v>
      </c>
      <c r="E809" s="9" t="s">
        <v>474</v>
      </c>
      <c r="F809" s="9" t="s">
        <v>57</v>
      </c>
      <c r="G809" s="25" t="s">
        <v>621</v>
      </c>
      <c r="H809" s="28">
        <v>7.5</v>
      </c>
      <c r="I809" s="28">
        <v>8.1</v>
      </c>
    </row>
    <row r="810" spans="1:9" x14ac:dyDescent="0.25">
      <c r="A810" s="9" t="str">
        <f t="shared" si="24"/>
        <v>NA002711ATPSPortfólio em Rede</v>
      </c>
      <c r="B810" s="9" t="str">
        <f t="shared" si="25"/>
        <v>NA002711ATPSPortfólio em RedePG_Efetividade - Pontos (0 a 10) - Obter</v>
      </c>
      <c r="C810" t="s">
        <v>433</v>
      </c>
      <c r="D810" s="9" t="s">
        <v>386</v>
      </c>
      <c r="E810" s="9" t="s">
        <v>474</v>
      </c>
      <c r="F810" s="9" t="s">
        <v>58</v>
      </c>
      <c r="G810" s="25" t="s">
        <v>621</v>
      </c>
      <c r="H810" s="28">
        <v>7.5</v>
      </c>
      <c r="I810" s="28">
        <v>8.6</v>
      </c>
    </row>
    <row r="811" spans="1:9" x14ac:dyDescent="0.25">
      <c r="A811" s="9" t="str">
        <f t="shared" si="24"/>
        <v>NA002711ATPSPortfólio em Rede</v>
      </c>
      <c r="B811" s="9" t="str">
        <f t="shared" si="25"/>
        <v>NA002711ATPSPortfólio em RedePG_NPS (Net Promoter Score) de Produto ou Serviço - pontos - Obter</v>
      </c>
      <c r="C811" t="s">
        <v>433</v>
      </c>
      <c r="D811" s="9" t="s">
        <v>386</v>
      </c>
      <c r="E811" s="9" t="s">
        <v>474</v>
      </c>
      <c r="F811" s="9" t="s">
        <v>59</v>
      </c>
      <c r="G811" s="25" t="s">
        <v>621</v>
      </c>
      <c r="H811" s="28">
        <v>65</v>
      </c>
      <c r="I811" s="28">
        <v>91.7</v>
      </c>
    </row>
    <row r="812" spans="1:9" x14ac:dyDescent="0.25">
      <c r="A812" s="9" t="str">
        <f t="shared" si="24"/>
        <v>NA002712ATPSCliente em Foco</v>
      </c>
      <c r="B812" s="9" t="str">
        <f t="shared" si="25"/>
        <v>NA002712ATPSCliente em FocoPG_Atendimento por cliente - Número - Obter</v>
      </c>
      <c r="C812" t="s">
        <v>433</v>
      </c>
      <c r="D812" s="9" t="s">
        <v>388</v>
      </c>
      <c r="E812" s="9" t="s">
        <v>471</v>
      </c>
      <c r="F812" s="9" t="s">
        <v>18</v>
      </c>
      <c r="G812" s="25" t="s">
        <v>622</v>
      </c>
      <c r="H812" s="28">
        <v>2.0699999999999998</v>
      </c>
      <c r="I812" s="28">
        <v>0</v>
      </c>
    </row>
    <row r="813" spans="1:9" x14ac:dyDescent="0.25">
      <c r="A813" s="9" t="str">
        <f t="shared" si="24"/>
        <v>NA002712ATPSCliente em Foco</v>
      </c>
      <c r="B813" s="9" t="str">
        <f t="shared" si="25"/>
        <v>NA002712ATPSCliente em FocoPG_Clientes atendidos por serviços digitais - Número - Obter</v>
      </c>
      <c r="C813" t="s">
        <v>433</v>
      </c>
      <c r="D813" s="9" t="s">
        <v>388</v>
      </c>
      <c r="E813" s="9" t="s">
        <v>471</v>
      </c>
      <c r="F813" s="9" t="s">
        <v>19</v>
      </c>
      <c r="G813" s="25" t="s">
        <v>622</v>
      </c>
      <c r="H813" s="28">
        <v>3942373</v>
      </c>
      <c r="I813" s="28">
        <v>0</v>
      </c>
    </row>
    <row r="814" spans="1:9" x14ac:dyDescent="0.25">
      <c r="A814" s="9" t="str">
        <f t="shared" si="24"/>
        <v>NA002712ATPSCliente em Foco</v>
      </c>
      <c r="B814" s="9" t="str">
        <f t="shared" si="25"/>
        <v>NA002712ATPSCliente em FocoPG_Cobertura do Atendimento (microempresas e empresas de pequeno porte) - % - Obter</v>
      </c>
      <c r="C814" t="s">
        <v>433</v>
      </c>
      <c r="D814" s="9" t="s">
        <v>388</v>
      </c>
      <c r="E814" s="9" t="s">
        <v>471</v>
      </c>
      <c r="F814" s="9" t="s">
        <v>20</v>
      </c>
      <c r="G814" s="25" t="s">
        <v>622</v>
      </c>
      <c r="H814" s="28">
        <v>20.9</v>
      </c>
      <c r="I814" s="28">
        <v>0</v>
      </c>
    </row>
    <row r="815" spans="1:9" x14ac:dyDescent="0.25">
      <c r="A815" s="9" t="str">
        <f t="shared" si="24"/>
        <v>NA002712ATPSCliente em Foco</v>
      </c>
      <c r="B815" s="9" t="str">
        <f t="shared" si="25"/>
        <v>NA002712ATPSCliente em FocoPG_Pequenos Negócios Atendidos - Número - Obter</v>
      </c>
      <c r="C815" t="s">
        <v>433</v>
      </c>
      <c r="D815" s="9" t="s">
        <v>388</v>
      </c>
      <c r="E815" s="9" t="s">
        <v>471</v>
      </c>
      <c r="F815" s="9" t="s">
        <v>21</v>
      </c>
      <c r="G815" s="25" t="s">
        <v>622</v>
      </c>
      <c r="H815" s="28">
        <v>3292486</v>
      </c>
      <c r="I815" s="28">
        <v>0</v>
      </c>
    </row>
    <row r="816" spans="1:9" x14ac:dyDescent="0.25">
      <c r="A816" s="9" t="str">
        <f t="shared" si="24"/>
        <v>NA002712ATPSCliente em Foco</v>
      </c>
      <c r="B816" s="9" t="str">
        <f t="shared" si="25"/>
        <v>NA002712ATPSCliente em FocoPG_Recomendação (NPS) - pontos - Obter</v>
      </c>
      <c r="C816" t="s">
        <v>433</v>
      </c>
      <c r="D816" s="9" t="s">
        <v>388</v>
      </c>
      <c r="E816" s="9" t="s">
        <v>471</v>
      </c>
      <c r="F816" s="9" t="s">
        <v>22</v>
      </c>
      <c r="G816" s="25" t="s">
        <v>622</v>
      </c>
      <c r="H816" s="28">
        <v>80</v>
      </c>
      <c r="I816" s="28">
        <v>0</v>
      </c>
    </row>
    <row r="817" spans="1:9" x14ac:dyDescent="0.25">
      <c r="A817" s="9" t="str">
        <f t="shared" si="24"/>
        <v>NA002713ATPSSebrae + Finanças</v>
      </c>
      <c r="B817" s="9" t="str">
        <f t="shared" si="25"/>
        <v>NA002713ATPSSebrae + FinançasPG_Clientes com garantia do Fampe assistidos na fase pós-crédito - % - Obter</v>
      </c>
      <c r="C817" t="s">
        <v>433</v>
      </c>
      <c r="D817" s="9" t="s">
        <v>389</v>
      </c>
      <c r="E817" s="9" t="s">
        <v>477</v>
      </c>
      <c r="F817" s="9" t="s">
        <v>71</v>
      </c>
      <c r="G817" s="25" t="s">
        <v>623</v>
      </c>
      <c r="H817" s="28">
        <v>73</v>
      </c>
      <c r="I817" s="28">
        <v>0</v>
      </c>
    </row>
    <row r="818" spans="1:9" x14ac:dyDescent="0.25">
      <c r="A818" s="9" t="str">
        <f t="shared" si="24"/>
        <v>NA002713ATPSSebrae + Finanças</v>
      </c>
      <c r="B818" s="9" t="str">
        <f t="shared" si="25"/>
        <v>NA002713ATPSSebrae + FinançasPG_Volume de Crédito Concedido com Garantia do FAMPE - % - Obter</v>
      </c>
      <c r="C818" t="s">
        <v>433</v>
      </c>
      <c r="D818" s="9" t="s">
        <v>389</v>
      </c>
      <c r="E818" s="9" t="s">
        <v>477</v>
      </c>
      <c r="F818" s="9" t="s">
        <v>180</v>
      </c>
      <c r="G818" s="25" t="s">
        <v>623</v>
      </c>
      <c r="H818" s="28">
        <v>0</v>
      </c>
      <c r="I818" s="28">
        <v>-12.47</v>
      </c>
    </row>
    <row r="819" spans="1:9" x14ac:dyDescent="0.25">
      <c r="A819" s="9" t="str">
        <f t="shared" si="24"/>
        <v>NA002748ATPSGestão da Marca Sebrae</v>
      </c>
      <c r="B819" s="9" t="str">
        <f t="shared" si="25"/>
        <v>NA002748ATPSGestão da Marca SebraePG_Imagem junto à Sociedade - Pontos (0 a 10) - Obter</v>
      </c>
      <c r="C819" t="s">
        <v>433</v>
      </c>
      <c r="D819" s="9" t="s">
        <v>390</v>
      </c>
      <c r="E819" s="9" t="s">
        <v>475</v>
      </c>
      <c r="F819" s="9" t="s">
        <v>30</v>
      </c>
      <c r="G819" s="25" t="s">
        <v>624</v>
      </c>
      <c r="H819" s="28">
        <v>8.3000000000000007</v>
      </c>
      <c r="I819" s="28">
        <v>8.4</v>
      </c>
    </row>
    <row r="820" spans="1:9" x14ac:dyDescent="0.25">
      <c r="A820" s="9" t="str">
        <f t="shared" si="24"/>
        <v>NA002748ATPSGestão da Marca Sebrae</v>
      </c>
      <c r="B820" s="9" t="str">
        <f t="shared" si="25"/>
        <v>NA002748ATPSGestão da Marca SebraePG_Imagem junto aos Pequenos Negócios - Pontos (0 a 10) - Obter</v>
      </c>
      <c r="C820" t="s">
        <v>433</v>
      </c>
      <c r="D820" s="9" t="s">
        <v>390</v>
      </c>
      <c r="E820" s="9" t="s">
        <v>475</v>
      </c>
      <c r="F820" s="9" t="s">
        <v>31</v>
      </c>
      <c r="G820" s="25" t="s">
        <v>624</v>
      </c>
      <c r="H820" s="28">
        <v>8.6999999999999993</v>
      </c>
      <c r="I820" s="28">
        <v>8.6999999999999993</v>
      </c>
    </row>
    <row r="821" spans="1:9" x14ac:dyDescent="0.25">
      <c r="A821" s="9" t="str">
        <f t="shared" si="24"/>
        <v>NA002751ATPSBrasil + Inovador</v>
      </c>
      <c r="B821" s="9" t="str">
        <f t="shared" si="25"/>
        <v>NA002751ATPSBrasil + InovadorPG_Inovação e Modernização - % - Obter</v>
      </c>
      <c r="C821" t="s">
        <v>433</v>
      </c>
      <c r="D821" s="9" t="s">
        <v>391</v>
      </c>
      <c r="E821" s="9" t="s">
        <v>472</v>
      </c>
      <c r="F821" s="9" t="s">
        <v>23</v>
      </c>
      <c r="G821" s="25" t="s">
        <v>625</v>
      </c>
      <c r="H821" s="28">
        <v>70</v>
      </c>
      <c r="I821" s="28">
        <v>95</v>
      </c>
    </row>
    <row r="822" spans="1:9" x14ac:dyDescent="0.25">
      <c r="A822" s="9" t="str">
        <f t="shared" si="24"/>
        <v>NA002751ATPSBrasil + Inovador</v>
      </c>
      <c r="B822" s="9" t="str">
        <f t="shared" si="25"/>
        <v>NA002751ATPSBrasil + InovadorPG_Municípios com ecossistemas de inovação mapeados - Número - Obter</v>
      </c>
      <c r="C822" t="s">
        <v>433</v>
      </c>
      <c r="D822" s="9" t="s">
        <v>391</v>
      </c>
      <c r="E822" s="9" t="s">
        <v>472</v>
      </c>
      <c r="F822" s="9" t="s">
        <v>24</v>
      </c>
      <c r="G822" s="25" t="s">
        <v>625</v>
      </c>
      <c r="H822" s="28">
        <v>47</v>
      </c>
      <c r="I822" s="28">
        <v>0</v>
      </c>
    </row>
    <row r="823" spans="1:9" x14ac:dyDescent="0.25">
      <c r="A823" s="9" t="str">
        <f t="shared" si="24"/>
        <v>NA002751ATPSBrasil + Inovador</v>
      </c>
      <c r="B823" s="9" t="str">
        <f t="shared" si="25"/>
        <v>NA002751ATPSBrasil + InovadorPG_Pequenos Negócios atendidos com solução de Inovação - Número - Obter</v>
      </c>
      <c r="C823" t="s">
        <v>433</v>
      </c>
      <c r="D823" s="9" t="s">
        <v>391</v>
      </c>
      <c r="E823" s="9" t="s">
        <v>472</v>
      </c>
      <c r="F823" s="9" t="s">
        <v>25</v>
      </c>
      <c r="G823" s="25" t="s">
        <v>625</v>
      </c>
      <c r="H823" s="28">
        <v>438824</v>
      </c>
      <c r="I823" s="28">
        <v>0</v>
      </c>
    </row>
    <row r="824" spans="1:9" x14ac:dyDescent="0.25">
      <c r="A824" s="9" t="str">
        <f t="shared" si="24"/>
        <v>NA002819ATPSEducação Empreendedora</v>
      </c>
      <c r="B824" s="9" t="str">
        <f t="shared" si="25"/>
        <v>NA002819ATPSEducação EmpreendedoraPG_Atendimento a estudantes em soluções de Educação Empreendedora - Número - Obter</v>
      </c>
      <c r="C824" t="s">
        <v>433</v>
      </c>
      <c r="D824" s="9" t="s">
        <v>392</v>
      </c>
      <c r="E824" s="9" t="s">
        <v>476</v>
      </c>
      <c r="F824" s="9" t="s">
        <v>32</v>
      </c>
      <c r="G824" s="25" t="s">
        <v>626</v>
      </c>
      <c r="H824" s="28">
        <v>1541946</v>
      </c>
      <c r="I824" s="28">
        <v>0</v>
      </c>
    </row>
    <row r="825" spans="1:9" x14ac:dyDescent="0.25">
      <c r="A825" s="9" t="str">
        <f t="shared" si="24"/>
        <v>NA002819ATPSEducação Empreendedora</v>
      </c>
      <c r="B825" s="9" t="str">
        <f t="shared" si="25"/>
        <v>NA002819ATPSEducação EmpreendedoraPG_Escolas com projeto Escola Empreendedora implementado - Número - Obter</v>
      </c>
      <c r="C825" t="s">
        <v>433</v>
      </c>
      <c r="D825" s="9" t="s">
        <v>392</v>
      </c>
      <c r="E825" s="9" t="s">
        <v>476</v>
      </c>
      <c r="F825" s="9" t="s">
        <v>33</v>
      </c>
      <c r="G825" s="25" t="s">
        <v>626</v>
      </c>
      <c r="H825" s="28">
        <v>135</v>
      </c>
      <c r="I825" s="28">
        <v>0</v>
      </c>
    </row>
    <row r="826" spans="1:9" x14ac:dyDescent="0.25">
      <c r="A826" s="9" t="str">
        <f t="shared" si="24"/>
        <v>NA002819ATPSEducação Empreendedora</v>
      </c>
      <c r="B826" s="9" t="str">
        <f t="shared" si="25"/>
        <v>NA002819ATPSEducação EmpreendedoraPG_Professores atendidos em soluções de Educação Empreendedora - professores - Obter</v>
      </c>
      <c r="C826" t="s">
        <v>433</v>
      </c>
      <c r="D826" s="9" t="s">
        <v>392</v>
      </c>
      <c r="E826" s="9" t="s">
        <v>476</v>
      </c>
      <c r="F826" s="9" t="s">
        <v>34</v>
      </c>
      <c r="G826" s="25" t="s">
        <v>626</v>
      </c>
      <c r="H826" s="28">
        <v>165561</v>
      </c>
      <c r="I826" s="28">
        <v>0</v>
      </c>
    </row>
    <row r="827" spans="1:9" x14ac:dyDescent="0.25">
      <c r="A827" s="9" t="str">
        <f t="shared" si="24"/>
        <v>NA002819ATPSEducação Empreendedora</v>
      </c>
      <c r="B827" s="9" t="str">
        <f t="shared" si="25"/>
        <v>NA002819ATPSEducação EmpreendedoraPG_Recomendação (NPS) - Professores - pontos - Obter</v>
      </c>
      <c r="C827" t="s">
        <v>433</v>
      </c>
      <c r="D827" s="9" t="s">
        <v>392</v>
      </c>
      <c r="E827" s="9" t="s">
        <v>476</v>
      </c>
      <c r="F827" s="9" t="s">
        <v>35</v>
      </c>
      <c r="G827" s="25" t="s">
        <v>626</v>
      </c>
      <c r="H827" s="28">
        <v>80</v>
      </c>
      <c r="I827" s="28">
        <v>0</v>
      </c>
    </row>
    <row r="828" spans="1:9" x14ac:dyDescent="0.25">
      <c r="A828" s="9" t="str">
        <f t="shared" si="24"/>
        <v>NA002863ATPSREDE DE AGENTES - Agente de Orientação Empresarial</v>
      </c>
      <c r="B828" s="9" t="str">
        <f t="shared" si="25"/>
        <v>NA002863ATPSREDE DE AGENTES - Agente de Orientação EmpresarialPG_Cobertura do Atendimento (microempresas e empresas de pequeno porte) - % - Obter</v>
      </c>
      <c r="C828" t="s">
        <v>433</v>
      </c>
      <c r="D828" s="9" t="s">
        <v>393</v>
      </c>
      <c r="E828" s="9" t="s">
        <v>394</v>
      </c>
      <c r="F828" s="9" t="s">
        <v>20</v>
      </c>
      <c r="G828" s="25" t="s">
        <v>627</v>
      </c>
      <c r="H828" s="28">
        <v>12</v>
      </c>
      <c r="I828" s="28">
        <v>0</v>
      </c>
    </row>
    <row r="829" spans="1:9" x14ac:dyDescent="0.25">
      <c r="A829" s="9" t="str">
        <f t="shared" si="24"/>
        <v>NA002863ATPSREDE DE AGENTES - Agente de Orientação Empresarial</v>
      </c>
      <c r="B829" s="9" t="str">
        <f t="shared" si="25"/>
        <v>NA002863ATPSREDE DE AGENTES - Agente de Orientação EmpresarialPG_Pequenos Negócios Atendidos - Número - Obter</v>
      </c>
      <c r="C829" t="s">
        <v>433</v>
      </c>
      <c r="D829" s="9" t="s">
        <v>393</v>
      </c>
      <c r="E829" s="9" t="s">
        <v>394</v>
      </c>
      <c r="F829" s="9" t="s">
        <v>21</v>
      </c>
      <c r="G829" s="25" t="s">
        <v>627</v>
      </c>
      <c r="H829" s="28">
        <v>600000</v>
      </c>
      <c r="I829" s="28">
        <v>0</v>
      </c>
    </row>
    <row r="830" spans="1:9" x14ac:dyDescent="0.25">
      <c r="A830" s="9" t="str">
        <f t="shared" si="24"/>
        <v>NA002863ATPSREDE DE AGENTES - Agente de Orientação Empresarial</v>
      </c>
      <c r="B830" s="9" t="str">
        <f t="shared" si="25"/>
        <v>NA002863ATPSREDE DE AGENTES - Agente de Orientação EmpresarialPG_Recomendação (NPS) - pontos - Obter</v>
      </c>
      <c r="C830" t="s">
        <v>433</v>
      </c>
      <c r="D830" s="9" t="s">
        <v>393</v>
      </c>
      <c r="E830" s="9" t="s">
        <v>394</v>
      </c>
      <c r="F830" s="9" t="s">
        <v>22</v>
      </c>
      <c r="G830" s="25" t="s">
        <v>627</v>
      </c>
      <c r="H830" s="28">
        <v>80</v>
      </c>
      <c r="I830" s="28">
        <v>0</v>
      </c>
    </row>
    <row r="831" spans="1:9" x14ac:dyDescent="0.25">
      <c r="A831" s="9" t="str">
        <f t="shared" si="24"/>
        <v>NA002868ATPSREDE DE AGENTES - Agente Territorial Setorial</v>
      </c>
      <c r="B831" s="9" t="str">
        <f t="shared" si="25"/>
        <v>NA002868ATPSREDE DE AGENTES - Agente Territorial SetorialEntregas de projetos - entregas - Obter</v>
      </c>
      <c r="C831" t="s">
        <v>433</v>
      </c>
      <c r="D831" s="9" t="s">
        <v>395</v>
      </c>
      <c r="E831" s="9" t="s">
        <v>396</v>
      </c>
      <c r="F831" s="9" t="s">
        <v>250</v>
      </c>
      <c r="G831" s="25" t="s">
        <v>620</v>
      </c>
      <c r="H831" s="28">
        <v>4164</v>
      </c>
      <c r="I831" s="28">
        <v>0</v>
      </c>
    </row>
    <row r="832" spans="1:9" x14ac:dyDescent="0.25">
      <c r="A832" s="9" t="str">
        <f t="shared" si="24"/>
        <v>NA002869ATPSREDE DE AGENTES - Agente de Mercado Nacional e Internacional</v>
      </c>
      <c r="B832" s="9" t="str">
        <f t="shared" si="25"/>
        <v>NA002869ATPSREDE DE AGENTES - Agente de Mercado Nacional e InternacionalPG_Faturamento - % - Aumentar</v>
      </c>
      <c r="C832" t="s">
        <v>433</v>
      </c>
      <c r="D832" s="9" t="s">
        <v>397</v>
      </c>
      <c r="E832" s="9" t="s">
        <v>398</v>
      </c>
      <c r="F832" s="9" t="s">
        <v>399</v>
      </c>
      <c r="G832" s="25" t="s">
        <v>628</v>
      </c>
      <c r="H832" s="28">
        <v>8</v>
      </c>
      <c r="I832" s="28">
        <v>0</v>
      </c>
    </row>
    <row r="833" spans="1:9" x14ac:dyDescent="0.25">
      <c r="A833" s="9" t="str">
        <f t="shared" si="24"/>
        <v>NA002871ATPSREDE DE AGENTES - Agente de Roteiros Turísticos</v>
      </c>
      <c r="B833" s="9" t="str">
        <f t="shared" si="25"/>
        <v>NA002871ATPSREDE DE AGENTES - Agente de Roteiros TurísticosEntregas de projetos - entregas - Obter</v>
      </c>
      <c r="C833" t="s">
        <v>433</v>
      </c>
      <c r="D833" s="9" t="s">
        <v>400</v>
      </c>
      <c r="E833" s="9" t="s">
        <v>401</v>
      </c>
      <c r="F833" s="9" t="s">
        <v>250</v>
      </c>
      <c r="G833" s="25" t="s">
        <v>629</v>
      </c>
      <c r="H833" s="28">
        <v>369</v>
      </c>
      <c r="I833" s="28">
        <v>0</v>
      </c>
    </row>
    <row r="834" spans="1:9" x14ac:dyDescent="0.25">
      <c r="A834" s="9" t="str">
        <f t="shared" si="24"/>
        <v>NA002872ATPSREDE DE AGENTES - Agente de Crédito e Finanças</v>
      </c>
      <c r="B834" s="9" t="str">
        <f t="shared" si="25"/>
        <v>NA002872ATPSREDE DE AGENTES - Agente de Crédito e FinançasPG_Clientes com garantia do Fampe assistidos na fase pós-crédito - % - Obter</v>
      </c>
      <c r="C834" t="s">
        <v>433</v>
      </c>
      <c r="D834" s="9" t="s">
        <v>402</v>
      </c>
      <c r="E834" s="9" t="s">
        <v>403</v>
      </c>
      <c r="F834" s="9" t="s">
        <v>71</v>
      </c>
      <c r="G834" s="25" t="s">
        <v>630</v>
      </c>
      <c r="H834" s="28">
        <v>58</v>
      </c>
      <c r="I834" s="28">
        <v>0</v>
      </c>
    </row>
    <row r="835" spans="1:9" x14ac:dyDescent="0.25">
      <c r="A835" s="9" t="str">
        <f t="shared" si="24"/>
        <v>NA002872ATPSREDE DE AGENTES - Agente de Crédito e Finanças</v>
      </c>
      <c r="B835" s="9" t="str">
        <f t="shared" si="25"/>
        <v>NA002872ATPSREDE DE AGENTES - Agente de Crédito e FinançasPG_Pequenos Negócios Atendidos - Número - Obter</v>
      </c>
      <c r="C835" t="s">
        <v>433</v>
      </c>
      <c r="D835" s="9" t="s">
        <v>402</v>
      </c>
      <c r="E835" s="9" t="s">
        <v>403</v>
      </c>
      <c r="F835" s="9" t="s">
        <v>21</v>
      </c>
      <c r="G835" s="25" t="s">
        <v>630</v>
      </c>
      <c r="H835" s="28">
        <v>37698</v>
      </c>
      <c r="I835" s="28">
        <v>0</v>
      </c>
    </row>
    <row r="836" spans="1:9" x14ac:dyDescent="0.25">
      <c r="A836" s="9" t="str">
        <f t="shared" si="24"/>
        <v>NA002872ATPSREDE DE AGENTES - Agente de Crédito e Finanças</v>
      </c>
      <c r="B836" s="9" t="str">
        <f t="shared" si="25"/>
        <v>NA002872ATPSREDE DE AGENTES - Agente de Crédito e FinançasPG_Recomendação (NPS) - pontos - Obter</v>
      </c>
      <c r="C836" t="s">
        <v>433</v>
      </c>
      <c r="D836" s="9" t="s">
        <v>402</v>
      </c>
      <c r="E836" s="9" t="s">
        <v>403</v>
      </c>
      <c r="F836" s="9" t="s">
        <v>22</v>
      </c>
      <c r="G836" s="25" t="s">
        <v>630</v>
      </c>
      <c r="H836" s="28">
        <v>80</v>
      </c>
      <c r="I836" s="28">
        <v>0</v>
      </c>
    </row>
    <row r="837" spans="1:9" x14ac:dyDescent="0.25">
      <c r="A837" s="9" t="str">
        <f t="shared" si="24"/>
        <v>NA002877ATPSPROGRAMA NACIONAL - Transformação Digital</v>
      </c>
      <c r="B837" s="9" t="str">
        <f t="shared" si="25"/>
        <v>NA002877ATPSPROGRAMA NACIONAL - Transformação DigitalPG_Clientes atendidos por serviços digitais - Número - Obter</v>
      </c>
      <c r="C837" t="s">
        <v>433</v>
      </c>
      <c r="D837" s="9" t="s">
        <v>404</v>
      </c>
      <c r="E837" s="9" t="s">
        <v>51</v>
      </c>
      <c r="F837" s="9" t="s">
        <v>19</v>
      </c>
      <c r="G837" s="25" t="s">
        <v>631</v>
      </c>
      <c r="H837" s="28">
        <v>1770269</v>
      </c>
      <c r="I837" s="28">
        <v>0</v>
      </c>
    </row>
    <row r="838" spans="1:9" x14ac:dyDescent="0.25">
      <c r="A838" s="9" t="str">
        <f t="shared" si="24"/>
        <v>NA002877ATPSPROGRAMA NACIONAL - Transformação Digital</v>
      </c>
      <c r="B838" s="9" t="str">
        <f t="shared" si="25"/>
        <v>NA002877ATPSPROGRAMA NACIONAL - Transformação DigitalPG_Downloads do aplicativo Sebrae - Número - Obter</v>
      </c>
      <c r="C838" t="s">
        <v>433</v>
      </c>
      <c r="D838" s="9" t="s">
        <v>404</v>
      </c>
      <c r="E838" s="9" t="s">
        <v>51</v>
      </c>
      <c r="F838" s="9" t="s">
        <v>52</v>
      </c>
      <c r="G838" s="25" t="s">
        <v>631</v>
      </c>
      <c r="H838" s="28">
        <v>470800</v>
      </c>
      <c r="I838" s="28">
        <v>0</v>
      </c>
    </row>
    <row r="839" spans="1:9" x14ac:dyDescent="0.25">
      <c r="A839" s="9" t="str">
        <f t="shared" si="24"/>
        <v>NA002877ATPSPROGRAMA NACIONAL - Transformação Digital</v>
      </c>
      <c r="B839" s="9" t="str">
        <f t="shared" si="25"/>
        <v>NA002877ATPSPROGRAMA NACIONAL - Transformação DigitalPG_Índice de Maturidade Digital do Sistema Sebrae - Pontos (1 a 5) - Obter</v>
      </c>
      <c r="C839" t="s">
        <v>433</v>
      </c>
      <c r="D839" s="9" t="s">
        <v>404</v>
      </c>
      <c r="E839" s="9" t="s">
        <v>51</v>
      </c>
      <c r="F839" s="9" t="s">
        <v>53</v>
      </c>
      <c r="G839" s="25" t="s">
        <v>631</v>
      </c>
      <c r="H839" s="28">
        <v>2.2000000000000002</v>
      </c>
      <c r="I839" s="28">
        <v>0</v>
      </c>
    </row>
    <row r="840" spans="1:9" x14ac:dyDescent="0.25">
      <c r="A840" s="9" t="str">
        <f t="shared" si="24"/>
        <v/>
      </c>
      <c r="B840" s="9" t="str">
        <f t="shared" si="25"/>
        <v/>
      </c>
    </row>
    <row r="841" spans="1:9" x14ac:dyDescent="0.25">
      <c r="A841" s="9" t="str">
        <f t="shared" si="24"/>
        <v/>
      </c>
      <c r="B841" s="9" t="str">
        <f t="shared" si="25"/>
        <v/>
      </c>
    </row>
    <row r="842" spans="1:9" x14ac:dyDescent="0.25">
      <c r="A842" s="9" t="str">
        <f t="shared" si="24"/>
        <v/>
      </c>
      <c r="B842" s="9" t="str">
        <f t="shared" si="25"/>
        <v/>
      </c>
    </row>
    <row r="843" spans="1:9" x14ac:dyDescent="0.25">
      <c r="A843" s="9" t="str">
        <f t="shared" si="24"/>
        <v/>
      </c>
      <c r="B843" s="9" t="str">
        <f t="shared" si="25"/>
        <v/>
      </c>
    </row>
    <row r="844" spans="1:9" x14ac:dyDescent="0.25">
      <c r="A844" t="str">
        <f t="shared" si="24"/>
        <v/>
      </c>
      <c r="B844" t="str">
        <f t="shared" si="25"/>
        <v/>
      </c>
    </row>
    <row r="845" spans="1:9" x14ac:dyDescent="0.25">
      <c r="A845" t="str">
        <f t="shared" ref="A845:A871" si="26">CONCATENATE(D845,E845)</f>
        <v/>
      </c>
      <c r="B845" t="str">
        <f t="shared" ref="B845:B871" si="27">CONCATENATE(D845,E845,F845)</f>
        <v/>
      </c>
    </row>
    <row r="846" spans="1:9" x14ac:dyDescent="0.25">
      <c r="A846" t="str">
        <f t="shared" si="26"/>
        <v/>
      </c>
      <c r="B846" t="str">
        <f t="shared" si="27"/>
        <v/>
      </c>
    </row>
    <row r="847" spans="1:9" x14ac:dyDescent="0.25">
      <c r="A847" t="str">
        <f t="shared" si="26"/>
        <v/>
      </c>
      <c r="B847" t="str">
        <f t="shared" si="27"/>
        <v/>
      </c>
    </row>
    <row r="848" spans="1:9" x14ac:dyDescent="0.25">
      <c r="A848" t="str">
        <f t="shared" si="26"/>
        <v/>
      </c>
      <c r="B848" t="str">
        <f t="shared" si="27"/>
        <v/>
      </c>
    </row>
    <row r="849" spans="1:2" x14ac:dyDescent="0.25">
      <c r="A849" t="str">
        <f t="shared" si="26"/>
        <v/>
      </c>
      <c r="B849" t="str">
        <f t="shared" si="27"/>
        <v/>
      </c>
    </row>
    <row r="850" spans="1:2" x14ac:dyDescent="0.25">
      <c r="A850" t="str">
        <f t="shared" si="26"/>
        <v/>
      </c>
      <c r="B850" t="str">
        <f t="shared" si="27"/>
        <v/>
      </c>
    </row>
    <row r="851" spans="1:2" x14ac:dyDescent="0.25">
      <c r="A851" t="str">
        <f t="shared" si="26"/>
        <v/>
      </c>
      <c r="B851" t="str">
        <f t="shared" si="27"/>
        <v/>
      </c>
    </row>
    <row r="852" spans="1:2" x14ac:dyDescent="0.25">
      <c r="A852" t="str">
        <f t="shared" si="26"/>
        <v/>
      </c>
      <c r="B852" t="str">
        <f t="shared" si="27"/>
        <v/>
      </c>
    </row>
    <row r="853" spans="1:2" x14ac:dyDescent="0.25">
      <c r="A853" t="str">
        <f t="shared" si="26"/>
        <v/>
      </c>
      <c r="B853" t="str">
        <f t="shared" si="27"/>
        <v/>
      </c>
    </row>
    <row r="854" spans="1:2" x14ac:dyDescent="0.25">
      <c r="A854" t="str">
        <f t="shared" si="26"/>
        <v/>
      </c>
      <c r="B854" t="str">
        <f t="shared" si="27"/>
        <v/>
      </c>
    </row>
    <row r="855" spans="1:2" x14ac:dyDescent="0.25">
      <c r="A855" t="str">
        <f t="shared" si="26"/>
        <v/>
      </c>
      <c r="B855" t="str">
        <f t="shared" si="27"/>
        <v/>
      </c>
    </row>
    <row r="856" spans="1:2" x14ac:dyDescent="0.25">
      <c r="A856" t="str">
        <f t="shared" si="26"/>
        <v/>
      </c>
      <c r="B856" t="str">
        <f t="shared" si="27"/>
        <v/>
      </c>
    </row>
    <row r="857" spans="1:2" x14ac:dyDescent="0.25">
      <c r="A857" t="str">
        <f t="shared" si="26"/>
        <v/>
      </c>
      <c r="B857" t="str">
        <f t="shared" si="27"/>
        <v/>
      </c>
    </row>
    <row r="858" spans="1:2" x14ac:dyDescent="0.25">
      <c r="A858" t="str">
        <f t="shared" si="26"/>
        <v/>
      </c>
      <c r="B858" t="str">
        <f t="shared" si="27"/>
        <v/>
      </c>
    </row>
    <row r="859" spans="1:2" x14ac:dyDescent="0.25">
      <c r="A859" t="str">
        <f t="shared" si="26"/>
        <v/>
      </c>
      <c r="B859" t="str">
        <f t="shared" si="27"/>
        <v/>
      </c>
    </row>
    <row r="860" spans="1:2" x14ac:dyDescent="0.25">
      <c r="A860" t="str">
        <f t="shared" si="26"/>
        <v/>
      </c>
      <c r="B860" t="str">
        <f t="shared" si="27"/>
        <v/>
      </c>
    </row>
    <row r="861" spans="1:2" x14ac:dyDescent="0.25">
      <c r="A861" t="str">
        <f t="shared" si="26"/>
        <v/>
      </c>
      <c r="B861" t="str">
        <f t="shared" si="27"/>
        <v/>
      </c>
    </row>
    <row r="862" spans="1:2" x14ac:dyDescent="0.25">
      <c r="A862" t="str">
        <f t="shared" si="26"/>
        <v/>
      </c>
      <c r="B862" t="str">
        <f t="shared" si="27"/>
        <v/>
      </c>
    </row>
    <row r="863" spans="1:2" x14ac:dyDescent="0.25">
      <c r="A863" t="str">
        <f t="shared" si="26"/>
        <v/>
      </c>
      <c r="B863" t="str">
        <f t="shared" si="27"/>
        <v/>
      </c>
    </row>
    <row r="864" spans="1:2" x14ac:dyDescent="0.25">
      <c r="A864" t="str">
        <f t="shared" si="26"/>
        <v/>
      </c>
      <c r="B864" t="str">
        <f t="shared" si="27"/>
        <v/>
      </c>
    </row>
    <row r="865" spans="1:2" x14ac:dyDescent="0.25">
      <c r="A865" t="str">
        <f t="shared" si="26"/>
        <v/>
      </c>
      <c r="B865" t="str">
        <f t="shared" si="27"/>
        <v/>
      </c>
    </row>
    <row r="866" spans="1:2" x14ac:dyDescent="0.25">
      <c r="A866" t="str">
        <f t="shared" si="26"/>
        <v/>
      </c>
      <c r="B866" t="str">
        <f t="shared" si="27"/>
        <v/>
      </c>
    </row>
    <row r="867" spans="1:2" x14ac:dyDescent="0.25">
      <c r="A867" t="str">
        <f t="shared" si="26"/>
        <v/>
      </c>
      <c r="B867" t="str">
        <f t="shared" si="27"/>
        <v/>
      </c>
    </row>
    <row r="868" spans="1:2" x14ac:dyDescent="0.25">
      <c r="A868" t="str">
        <f t="shared" si="26"/>
        <v/>
      </c>
      <c r="B868" t="str">
        <f t="shared" si="27"/>
        <v/>
      </c>
    </row>
    <row r="869" spans="1:2" x14ac:dyDescent="0.25">
      <c r="A869" t="str">
        <f t="shared" si="26"/>
        <v/>
      </c>
      <c r="B869" t="str">
        <f t="shared" si="27"/>
        <v/>
      </c>
    </row>
    <row r="870" spans="1:2" x14ac:dyDescent="0.25">
      <c r="A870" t="str">
        <f t="shared" si="26"/>
        <v/>
      </c>
      <c r="B870" t="str">
        <f t="shared" si="27"/>
        <v/>
      </c>
    </row>
    <row r="871" spans="1:2" x14ac:dyDescent="0.25">
      <c r="A871" t="str">
        <f t="shared" si="26"/>
        <v/>
      </c>
      <c r="B871" t="str">
        <f t="shared" si="27"/>
        <v/>
      </c>
    </row>
  </sheetData>
  <autoFilter ref="A11:H871" xr:uid="{E70DAFE1-6524-43C4-9D4D-7484789935A4}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2905-0F00-4AA6-8949-E3262BD973AA}">
  <sheetPr>
    <tabColor rgb="FFFF0000"/>
  </sheetPr>
  <dimension ref="A1:F840"/>
  <sheetViews>
    <sheetView zoomScale="80" zoomScaleNormal="80" workbookViewId="0">
      <selection activeCell="D251" sqref="D251"/>
    </sheetView>
  </sheetViews>
  <sheetFormatPr defaultRowHeight="15" x14ac:dyDescent="0.25"/>
  <cols>
    <col min="1" max="1" width="33.85546875" customWidth="1"/>
    <col min="2" max="2" width="55.42578125" customWidth="1"/>
    <col min="3" max="3" width="108" bestFit="1" customWidth="1"/>
    <col min="4" max="4" width="125.85546875" bestFit="1" customWidth="1"/>
    <col min="5" max="5" width="13" bestFit="1" customWidth="1"/>
    <col min="6" max="6" width="17.28515625" bestFit="1" customWidth="1"/>
  </cols>
  <sheetData>
    <row r="1" spans="1:6" ht="18.75" x14ac:dyDescent="0.3">
      <c r="A1" s="2" t="s">
        <v>48</v>
      </c>
    </row>
    <row r="3" spans="1:6" x14ac:dyDescent="0.25">
      <c r="A3" s="1" t="s">
        <v>0</v>
      </c>
      <c r="B3" t="s" vm="1">
        <v>2</v>
      </c>
    </row>
    <row r="4" spans="1:6" x14ac:dyDescent="0.25">
      <c r="A4" s="1" t="s">
        <v>1</v>
      </c>
      <c r="B4" t="s" vm="2">
        <v>3</v>
      </c>
    </row>
    <row r="5" spans="1:6" x14ac:dyDescent="0.25">
      <c r="A5" s="1" t="s">
        <v>4</v>
      </c>
      <c r="B5" t="s" vm="3">
        <v>728</v>
      </c>
    </row>
    <row r="6" spans="1:6" x14ac:dyDescent="0.25">
      <c r="A6" s="1" t="s">
        <v>5</v>
      </c>
      <c r="B6" t="s" vm="4">
        <v>6</v>
      </c>
    </row>
    <row r="7" spans="1:6" x14ac:dyDescent="0.25">
      <c r="A7" s="1" t="s">
        <v>7</v>
      </c>
      <c r="B7" t="s" vm="5">
        <v>9</v>
      </c>
    </row>
    <row r="8" spans="1:6" x14ac:dyDescent="0.25">
      <c r="A8" s="1" t="s">
        <v>8</v>
      </c>
      <c r="B8" t="s" vm="6">
        <v>10</v>
      </c>
    </row>
    <row r="10" spans="1:6" x14ac:dyDescent="0.25">
      <c r="E10" s="1" t="s">
        <v>44</v>
      </c>
    </row>
    <row r="11" spans="1:6" x14ac:dyDescent="0.25">
      <c r="A11" s="1" t="s">
        <v>405</v>
      </c>
      <c r="B11" s="1" t="s">
        <v>45</v>
      </c>
      <c r="C11" s="1" t="s">
        <v>46</v>
      </c>
      <c r="D11" s="1" t="s">
        <v>47</v>
      </c>
      <c r="E11" t="s">
        <v>12</v>
      </c>
      <c r="F11" t="s">
        <v>13</v>
      </c>
    </row>
    <row r="12" spans="1:6" x14ac:dyDescent="0.25">
      <c r="A12" t="s">
        <v>406</v>
      </c>
      <c r="B12" t="s">
        <v>79</v>
      </c>
      <c r="C12" t="s">
        <v>470</v>
      </c>
      <c r="D12" t="s">
        <v>67</v>
      </c>
      <c r="E12" s="27">
        <v>4.3</v>
      </c>
      <c r="F12" s="27">
        <v>3.61</v>
      </c>
    </row>
    <row r="13" spans="1:6" x14ac:dyDescent="0.25">
      <c r="A13" t="s">
        <v>406</v>
      </c>
      <c r="B13" t="s">
        <v>79</v>
      </c>
      <c r="C13" t="s">
        <v>470</v>
      </c>
      <c r="D13" t="s">
        <v>80</v>
      </c>
      <c r="E13" s="27">
        <v>71</v>
      </c>
      <c r="F13" s="27">
        <v>53.19</v>
      </c>
    </row>
    <row r="14" spans="1:6" x14ac:dyDescent="0.25">
      <c r="A14" t="s">
        <v>406</v>
      </c>
      <c r="B14" t="s">
        <v>79</v>
      </c>
      <c r="C14" t="s">
        <v>470</v>
      </c>
      <c r="D14" t="s">
        <v>68</v>
      </c>
      <c r="E14" s="27">
        <v>100</v>
      </c>
      <c r="F14" s="27">
        <v>0</v>
      </c>
    </row>
    <row r="15" spans="1:6" x14ac:dyDescent="0.25">
      <c r="A15" t="s">
        <v>406</v>
      </c>
      <c r="B15" t="s">
        <v>81</v>
      </c>
      <c r="C15" t="s">
        <v>471</v>
      </c>
      <c r="D15" t="s">
        <v>18</v>
      </c>
      <c r="E15" s="27">
        <v>2</v>
      </c>
      <c r="F15" s="27">
        <v>2.36</v>
      </c>
    </row>
    <row r="16" spans="1:6" x14ac:dyDescent="0.25">
      <c r="A16" t="s">
        <v>406</v>
      </c>
      <c r="B16" t="s">
        <v>81</v>
      </c>
      <c r="C16" t="s">
        <v>471</v>
      </c>
      <c r="D16" t="s">
        <v>19</v>
      </c>
      <c r="E16" s="27">
        <v>14000</v>
      </c>
      <c r="F16" s="27">
        <v>15860</v>
      </c>
    </row>
    <row r="17" spans="1:6" x14ac:dyDescent="0.25">
      <c r="A17" t="s">
        <v>406</v>
      </c>
      <c r="B17" t="s">
        <v>81</v>
      </c>
      <c r="C17" t="s">
        <v>471</v>
      </c>
      <c r="D17" t="s">
        <v>20</v>
      </c>
      <c r="E17" s="27">
        <v>28</v>
      </c>
      <c r="F17" s="27">
        <v>27.69</v>
      </c>
    </row>
    <row r="18" spans="1:6" x14ac:dyDescent="0.25">
      <c r="A18" t="s">
        <v>406</v>
      </c>
      <c r="B18" t="s">
        <v>81</v>
      </c>
      <c r="C18" t="s">
        <v>471</v>
      </c>
      <c r="D18" t="s">
        <v>21</v>
      </c>
      <c r="E18" s="27">
        <v>12800</v>
      </c>
      <c r="F18" s="27">
        <v>14540</v>
      </c>
    </row>
    <row r="19" spans="1:6" x14ac:dyDescent="0.25">
      <c r="A19" t="s">
        <v>406</v>
      </c>
      <c r="B19" t="s">
        <v>81</v>
      </c>
      <c r="C19" t="s">
        <v>471</v>
      </c>
      <c r="D19" t="s">
        <v>22</v>
      </c>
      <c r="E19" s="27">
        <v>85</v>
      </c>
      <c r="F19" s="27">
        <v>85.99</v>
      </c>
    </row>
    <row r="20" spans="1:6" x14ac:dyDescent="0.25">
      <c r="A20" t="s">
        <v>406</v>
      </c>
      <c r="B20" t="s">
        <v>82</v>
      </c>
      <c r="C20" t="s">
        <v>472</v>
      </c>
      <c r="D20" t="s">
        <v>23</v>
      </c>
      <c r="E20" s="27">
        <v>70</v>
      </c>
      <c r="F20" s="27">
        <v>0</v>
      </c>
    </row>
    <row r="21" spans="1:6" x14ac:dyDescent="0.25">
      <c r="A21" t="s">
        <v>406</v>
      </c>
      <c r="B21" t="s">
        <v>82</v>
      </c>
      <c r="C21" t="s">
        <v>472</v>
      </c>
      <c r="D21" t="s">
        <v>24</v>
      </c>
      <c r="E21" s="27">
        <v>1</v>
      </c>
      <c r="F21" s="27">
        <v>1</v>
      </c>
    </row>
    <row r="22" spans="1:6" x14ac:dyDescent="0.25">
      <c r="A22" t="s">
        <v>406</v>
      </c>
      <c r="B22" t="s">
        <v>82</v>
      </c>
      <c r="C22" t="s">
        <v>472</v>
      </c>
      <c r="D22" t="s">
        <v>25</v>
      </c>
      <c r="E22" s="27">
        <v>2000</v>
      </c>
      <c r="F22" s="27">
        <v>2697</v>
      </c>
    </row>
    <row r="23" spans="1:6" x14ac:dyDescent="0.25">
      <c r="A23" t="s">
        <v>406</v>
      </c>
      <c r="B23" t="s">
        <v>83</v>
      </c>
      <c r="C23" t="s">
        <v>473</v>
      </c>
      <c r="D23" t="s">
        <v>14</v>
      </c>
      <c r="E23" s="27">
        <v>10</v>
      </c>
      <c r="F23" s="27">
        <v>12</v>
      </c>
    </row>
    <row r="24" spans="1:6" x14ac:dyDescent="0.25">
      <c r="A24" t="s">
        <v>406</v>
      </c>
      <c r="B24" t="s">
        <v>83</v>
      </c>
      <c r="C24" t="s">
        <v>473</v>
      </c>
      <c r="D24" t="s">
        <v>15</v>
      </c>
      <c r="E24" s="27">
        <v>7</v>
      </c>
      <c r="F24" s="27">
        <v>8</v>
      </c>
    </row>
    <row r="25" spans="1:6" x14ac:dyDescent="0.25">
      <c r="A25" t="s">
        <v>406</v>
      </c>
      <c r="B25" t="s">
        <v>83</v>
      </c>
      <c r="C25" t="s">
        <v>473</v>
      </c>
      <c r="D25" t="s">
        <v>16</v>
      </c>
      <c r="E25" s="27">
        <v>11</v>
      </c>
      <c r="F25" s="27">
        <v>12</v>
      </c>
    </row>
    <row r="26" spans="1:6" x14ac:dyDescent="0.25">
      <c r="A26" t="s">
        <v>406</v>
      </c>
      <c r="B26" t="s">
        <v>83</v>
      </c>
      <c r="C26" t="s">
        <v>473</v>
      </c>
      <c r="D26" t="s">
        <v>17</v>
      </c>
      <c r="E26" s="27">
        <v>48</v>
      </c>
      <c r="F26" s="27">
        <v>33</v>
      </c>
    </row>
    <row r="27" spans="1:6" x14ac:dyDescent="0.25">
      <c r="A27" t="s">
        <v>406</v>
      </c>
      <c r="B27" t="s">
        <v>84</v>
      </c>
      <c r="C27" t="s">
        <v>474</v>
      </c>
      <c r="D27" t="s">
        <v>57</v>
      </c>
      <c r="E27" s="27">
        <v>7</v>
      </c>
      <c r="F27" s="27">
        <v>0</v>
      </c>
    </row>
    <row r="28" spans="1:6" x14ac:dyDescent="0.25">
      <c r="A28" t="s">
        <v>406</v>
      </c>
      <c r="B28" t="s">
        <v>84</v>
      </c>
      <c r="C28" t="s">
        <v>474</v>
      </c>
      <c r="D28" t="s">
        <v>58</v>
      </c>
      <c r="E28" s="27">
        <v>7</v>
      </c>
      <c r="F28" s="27">
        <v>0</v>
      </c>
    </row>
    <row r="29" spans="1:6" x14ac:dyDescent="0.25">
      <c r="A29" t="s">
        <v>406</v>
      </c>
      <c r="B29" t="s">
        <v>84</v>
      </c>
      <c r="C29" t="s">
        <v>474</v>
      </c>
      <c r="D29" t="s">
        <v>59</v>
      </c>
      <c r="E29" s="27">
        <v>80</v>
      </c>
      <c r="F29" s="27">
        <v>0</v>
      </c>
    </row>
    <row r="30" spans="1:6" x14ac:dyDescent="0.25">
      <c r="A30" t="s">
        <v>406</v>
      </c>
      <c r="B30" t="s">
        <v>85</v>
      </c>
      <c r="C30" t="s">
        <v>475</v>
      </c>
      <c r="D30" t="s">
        <v>30</v>
      </c>
      <c r="E30" s="27">
        <v>8.9</v>
      </c>
      <c r="F30" s="27">
        <v>8.6</v>
      </c>
    </row>
    <row r="31" spans="1:6" x14ac:dyDescent="0.25">
      <c r="A31" t="s">
        <v>406</v>
      </c>
      <c r="B31" t="s">
        <v>85</v>
      </c>
      <c r="C31" t="s">
        <v>475</v>
      </c>
      <c r="D31" t="s">
        <v>31</v>
      </c>
      <c r="E31" s="27">
        <v>8.6999999999999993</v>
      </c>
      <c r="F31" s="27">
        <v>8.9</v>
      </c>
    </row>
    <row r="32" spans="1:6" x14ac:dyDescent="0.25">
      <c r="A32" t="s">
        <v>406</v>
      </c>
      <c r="B32" t="s">
        <v>86</v>
      </c>
      <c r="C32" t="s">
        <v>476</v>
      </c>
      <c r="D32" t="s">
        <v>32</v>
      </c>
      <c r="E32" s="27">
        <v>14000</v>
      </c>
      <c r="F32" s="27">
        <v>15178</v>
      </c>
    </row>
    <row r="33" spans="1:6" x14ac:dyDescent="0.25">
      <c r="A33" t="s">
        <v>406</v>
      </c>
      <c r="B33" t="s">
        <v>86</v>
      </c>
      <c r="C33" t="s">
        <v>476</v>
      </c>
      <c r="D33" t="s">
        <v>33</v>
      </c>
      <c r="E33" s="27">
        <v>5</v>
      </c>
      <c r="F33" s="27">
        <v>5</v>
      </c>
    </row>
    <row r="34" spans="1:6" x14ac:dyDescent="0.25">
      <c r="A34" t="s">
        <v>406</v>
      </c>
      <c r="B34" t="s">
        <v>86</v>
      </c>
      <c r="C34" t="s">
        <v>476</v>
      </c>
      <c r="D34" t="s">
        <v>34</v>
      </c>
      <c r="E34" s="27">
        <v>1000</v>
      </c>
      <c r="F34" s="27">
        <v>1135</v>
      </c>
    </row>
    <row r="35" spans="1:6" x14ac:dyDescent="0.25">
      <c r="A35" t="s">
        <v>406</v>
      </c>
      <c r="B35" t="s">
        <v>86</v>
      </c>
      <c r="C35" t="s">
        <v>476</v>
      </c>
      <c r="D35" t="s">
        <v>35</v>
      </c>
      <c r="E35" s="27">
        <v>80</v>
      </c>
      <c r="F35" s="27">
        <v>87</v>
      </c>
    </row>
    <row r="36" spans="1:6" x14ac:dyDescent="0.25">
      <c r="A36" t="s">
        <v>406</v>
      </c>
      <c r="B36" t="s">
        <v>87</v>
      </c>
      <c r="C36" t="s">
        <v>477</v>
      </c>
      <c r="D36" t="s">
        <v>71</v>
      </c>
      <c r="E36" s="27">
        <v>90</v>
      </c>
      <c r="F36" s="27">
        <v>100</v>
      </c>
    </row>
    <row r="37" spans="1:6" x14ac:dyDescent="0.25">
      <c r="A37" t="s">
        <v>406</v>
      </c>
      <c r="B37" t="s">
        <v>88</v>
      </c>
      <c r="C37" t="s">
        <v>478</v>
      </c>
      <c r="D37" t="s">
        <v>27</v>
      </c>
      <c r="E37" s="27">
        <v>25</v>
      </c>
      <c r="F37" s="27">
        <v>31</v>
      </c>
    </row>
    <row r="38" spans="1:6" x14ac:dyDescent="0.25">
      <c r="A38" t="s">
        <v>406</v>
      </c>
      <c r="B38" t="s">
        <v>88</v>
      </c>
      <c r="C38" t="s">
        <v>478</v>
      </c>
      <c r="D38" t="s">
        <v>28</v>
      </c>
      <c r="E38" s="27">
        <v>79</v>
      </c>
      <c r="F38" s="27">
        <v>100</v>
      </c>
    </row>
    <row r="39" spans="1:6" x14ac:dyDescent="0.25">
      <c r="A39" t="s">
        <v>406</v>
      </c>
      <c r="B39" t="s">
        <v>89</v>
      </c>
      <c r="C39" t="s">
        <v>41</v>
      </c>
      <c r="D39" t="s">
        <v>29</v>
      </c>
      <c r="E39" s="27">
        <v>5</v>
      </c>
      <c r="F39" s="27">
        <v>5.5</v>
      </c>
    </row>
    <row r="40" spans="1:6" x14ac:dyDescent="0.25">
      <c r="A40" t="s">
        <v>406</v>
      </c>
      <c r="B40" t="s">
        <v>90</v>
      </c>
      <c r="C40" t="s">
        <v>73</v>
      </c>
      <c r="D40" t="s">
        <v>74</v>
      </c>
      <c r="E40" s="27">
        <v>6</v>
      </c>
      <c r="F40" s="27">
        <v>0</v>
      </c>
    </row>
    <row r="41" spans="1:6" x14ac:dyDescent="0.25">
      <c r="A41" t="s">
        <v>406</v>
      </c>
      <c r="B41" t="s">
        <v>90</v>
      </c>
      <c r="C41" t="s">
        <v>73</v>
      </c>
      <c r="D41" t="s">
        <v>75</v>
      </c>
      <c r="E41" s="27">
        <v>80</v>
      </c>
      <c r="F41" s="27">
        <v>0</v>
      </c>
    </row>
    <row r="42" spans="1:6" x14ac:dyDescent="0.25">
      <c r="A42" t="s">
        <v>406</v>
      </c>
      <c r="B42" t="s">
        <v>91</v>
      </c>
      <c r="C42" t="s">
        <v>479</v>
      </c>
      <c r="D42" t="s">
        <v>26</v>
      </c>
      <c r="E42" s="27">
        <v>2</v>
      </c>
      <c r="F42" s="27">
        <v>1.31</v>
      </c>
    </row>
    <row r="43" spans="1:6" x14ac:dyDescent="0.25">
      <c r="A43" t="s">
        <v>406</v>
      </c>
      <c r="B43" t="s">
        <v>92</v>
      </c>
      <c r="C43" t="s">
        <v>474</v>
      </c>
      <c r="D43" t="s">
        <v>57</v>
      </c>
      <c r="E43" s="27">
        <v>7</v>
      </c>
      <c r="F43" s="27">
        <v>8.1</v>
      </c>
    </row>
    <row r="44" spans="1:6" x14ac:dyDescent="0.25">
      <c r="A44" t="s">
        <v>406</v>
      </c>
      <c r="B44" t="s">
        <v>92</v>
      </c>
      <c r="C44" t="s">
        <v>474</v>
      </c>
      <c r="D44" t="s">
        <v>58</v>
      </c>
      <c r="E44" s="27">
        <v>7</v>
      </c>
      <c r="F44" s="27">
        <v>8.4</v>
      </c>
    </row>
    <row r="45" spans="1:6" x14ac:dyDescent="0.25">
      <c r="A45" t="s">
        <v>406</v>
      </c>
      <c r="B45" t="s">
        <v>92</v>
      </c>
      <c r="C45" t="s">
        <v>474</v>
      </c>
      <c r="D45" t="s">
        <v>59</v>
      </c>
      <c r="E45" s="27">
        <v>80</v>
      </c>
      <c r="F45" s="27">
        <v>0</v>
      </c>
    </row>
    <row r="46" spans="1:6" x14ac:dyDescent="0.25">
      <c r="A46" t="s">
        <v>406</v>
      </c>
      <c r="B46" t="s">
        <v>93</v>
      </c>
      <c r="C46" t="s">
        <v>51</v>
      </c>
      <c r="D46" t="s">
        <v>19</v>
      </c>
      <c r="E46" s="27">
        <v>13377</v>
      </c>
      <c r="F46" s="27">
        <v>15860</v>
      </c>
    </row>
    <row r="47" spans="1:6" x14ac:dyDescent="0.25">
      <c r="A47" t="s">
        <v>406</v>
      </c>
      <c r="B47" t="s">
        <v>93</v>
      </c>
      <c r="C47" t="s">
        <v>51</v>
      </c>
      <c r="D47" t="s">
        <v>52</v>
      </c>
      <c r="E47" s="27">
        <v>1000</v>
      </c>
      <c r="F47" s="27">
        <v>11551</v>
      </c>
    </row>
    <row r="48" spans="1:6" x14ac:dyDescent="0.25">
      <c r="A48" t="s">
        <v>406</v>
      </c>
      <c r="B48" t="s">
        <v>93</v>
      </c>
      <c r="C48" t="s">
        <v>51</v>
      </c>
      <c r="D48" t="s">
        <v>53</v>
      </c>
      <c r="E48" s="27">
        <v>2</v>
      </c>
      <c r="F48" s="27">
        <v>1.74</v>
      </c>
    </row>
    <row r="49" spans="1:6" x14ac:dyDescent="0.25">
      <c r="A49" t="s">
        <v>407</v>
      </c>
      <c r="B49" t="s">
        <v>94</v>
      </c>
      <c r="C49" t="s">
        <v>471</v>
      </c>
      <c r="D49" t="s">
        <v>18</v>
      </c>
      <c r="E49" s="27">
        <v>1.9</v>
      </c>
      <c r="F49" s="27">
        <v>2.2999999999999998</v>
      </c>
    </row>
    <row r="50" spans="1:6" x14ac:dyDescent="0.25">
      <c r="A50" t="s">
        <v>407</v>
      </c>
      <c r="B50" t="s">
        <v>94</v>
      </c>
      <c r="C50" t="s">
        <v>471</v>
      </c>
      <c r="D50" t="s">
        <v>19</v>
      </c>
      <c r="E50" s="27">
        <v>45000</v>
      </c>
      <c r="F50" s="27">
        <v>73243</v>
      </c>
    </row>
    <row r="51" spans="1:6" x14ac:dyDescent="0.25">
      <c r="A51" t="s">
        <v>407</v>
      </c>
      <c r="B51" t="s">
        <v>94</v>
      </c>
      <c r="C51" t="s">
        <v>471</v>
      </c>
      <c r="D51" t="s">
        <v>20</v>
      </c>
      <c r="E51" s="27">
        <v>20</v>
      </c>
      <c r="F51" s="27">
        <v>20.74</v>
      </c>
    </row>
    <row r="52" spans="1:6" x14ac:dyDescent="0.25">
      <c r="A52" t="s">
        <v>407</v>
      </c>
      <c r="B52" t="s">
        <v>94</v>
      </c>
      <c r="C52" t="s">
        <v>471</v>
      </c>
      <c r="D52" t="s">
        <v>21</v>
      </c>
      <c r="E52" s="27">
        <v>30000</v>
      </c>
      <c r="F52" s="27">
        <v>49530</v>
      </c>
    </row>
    <row r="53" spans="1:6" x14ac:dyDescent="0.25">
      <c r="A53" t="s">
        <v>407</v>
      </c>
      <c r="B53" t="s">
        <v>94</v>
      </c>
      <c r="C53" t="s">
        <v>471</v>
      </c>
      <c r="D53" t="s">
        <v>22</v>
      </c>
      <c r="E53" s="27">
        <v>80</v>
      </c>
      <c r="F53" s="27">
        <v>86.5</v>
      </c>
    </row>
    <row r="54" spans="1:6" x14ac:dyDescent="0.25">
      <c r="A54" t="s">
        <v>407</v>
      </c>
      <c r="B54" t="s">
        <v>95</v>
      </c>
      <c r="C54" t="s">
        <v>478</v>
      </c>
      <c r="D54" t="s">
        <v>27</v>
      </c>
      <c r="E54" s="27">
        <v>15</v>
      </c>
      <c r="F54" s="27">
        <v>0</v>
      </c>
    </row>
    <row r="55" spans="1:6" x14ac:dyDescent="0.25">
      <c r="A55" t="s">
        <v>407</v>
      </c>
      <c r="B55" t="s">
        <v>95</v>
      </c>
      <c r="C55" t="s">
        <v>478</v>
      </c>
      <c r="D55" t="s">
        <v>28</v>
      </c>
      <c r="E55" s="27">
        <v>79</v>
      </c>
      <c r="F55" s="27">
        <v>0</v>
      </c>
    </row>
    <row r="56" spans="1:6" x14ac:dyDescent="0.25">
      <c r="A56" t="s">
        <v>407</v>
      </c>
      <c r="B56" t="s">
        <v>96</v>
      </c>
      <c r="C56" t="s">
        <v>473</v>
      </c>
      <c r="D56" t="s">
        <v>14</v>
      </c>
      <c r="E56" s="27">
        <v>21</v>
      </c>
      <c r="F56" s="27">
        <v>21</v>
      </c>
    </row>
    <row r="57" spans="1:6" x14ac:dyDescent="0.25">
      <c r="A57" t="s">
        <v>407</v>
      </c>
      <c r="B57" t="s">
        <v>96</v>
      </c>
      <c r="C57" t="s">
        <v>473</v>
      </c>
      <c r="D57" t="s">
        <v>15</v>
      </c>
      <c r="E57" s="27">
        <v>21</v>
      </c>
      <c r="F57" s="27">
        <v>20</v>
      </c>
    </row>
    <row r="58" spans="1:6" x14ac:dyDescent="0.25">
      <c r="A58" t="s">
        <v>407</v>
      </c>
      <c r="B58" t="s">
        <v>96</v>
      </c>
      <c r="C58" t="s">
        <v>473</v>
      </c>
      <c r="D58" t="s">
        <v>16</v>
      </c>
      <c r="E58" s="27">
        <v>21</v>
      </c>
      <c r="F58" s="27">
        <v>21</v>
      </c>
    </row>
    <row r="59" spans="1:6" x14ac:dyDescent="0.25">
      <c r="A59" t="s">
        <v>407</v>
      </c>
      <c r="B59" t="s">
        <v>96</v>
      </c>
      <c r="C59" t="s">
        <v>473</v>
      </c>
      <c r="D59" t="s">
        <v>17</v>
      </c>
      <c r="E59" s="27">
        <v>36</v>
      </c>
      <c r="F59" s="27">
        <v>19.8</v>
      </c>
    </row>
    <row r="60" spans="1:6" x14ac:dyDescent="0.25">
      <c r="A60" t="s">
        <v>407</v>
      </c>
      <c r="B60" t="s">
        <v>97</v>
      </c>
      <c r="C60" t="s">
        <v>472</v>
      </c>
      <c r="D60" t="s">
        <v>23</v>
      </c>
      <c r="E60" s="27">
        <v>70</v>
      </c>
      <c r="F60" s="27">
        <v>0</v>
      </c>
    </row>
    <row r="61" spans="1:6" x14ac:dyDescent="0.25">
      <c r="A61" t="s">
        <v>407</v>
      </c>
      <c r="B61" t="s">
        <v>97</v>
      </c>
      <c r="C61" t="s">
        <v>472</v>
      </c>
      <c r="D61" t="s">
        <v>24</v>
      </c>
      <c r="E61" s="27">
        <v>2</v>
      </c>
      <c r="F61" s="27">
        <v>9</v>
      </c>
    </row>
    <row r="62" spans="1:6" x14ac:dyDescent="0.25">
      <c r="A62" t="s">
        <v>407</v>
      </c>
      <c r="B62" t="s">
        <v>97</v>
      </c>
      <c r="C62" t="s">
        <v>472</v>
      </c>
      <c r="D62" t="s">
        <v>25</v>
      </c>
      <c r="E62" s="27">
        <v>4000</v>
      </c>
      <c r="F62" s="27">
        <v>5777</v>
      </c>
    </row>
    <row r="63" spans="1:6" x14ac:dyDescent="0.25">
      <c r="A63" t="s">
        <v>407</v>
      </c>
      <c r="B63" t="s">
        <v>98</v>
      </c>
      <c r="C63" t="s">
        <v>470</v>
      </c>
      <c r="D63" t="s">
        <v>67</v>
      </c>
      <c r="E63" s="27">
        <v>3.2</v>
      </c>
      <c r="F63" s="27">
        <v>3.72</v>
      </c>
    </row>
    <row r="64" spans="1:6" x14ac:dyDescent="0.25">
      <c r="A64" t="s">
        <v>407</v>
      </c>
      <c r="B64" t="s">
        <v>98</v>
      </c>
      <c r="C64" t="s">
        <v>470</v>
      </c>
      <c r="D64" t="s">
        <v>68</v>
      </c>
      <c r="E64" s="27">
        <v>100</v>
      </c>
      <c r="F64" s="27">
        <v>0</v>
      </c>
    </row>
    <row r="65" spans="1:6" x14ac:dyDescent="0.25">
      <c r="A65" t="s">
        <v>407</v>
      </c>
      <c r="B65" t="s">
        <v>99</v>
      </c>
      <c r="C65" t="s">
        <v>475</v>
      </c>
      <c r="D65" t="s">
        <v>30</v>
      </c>
      <c r="E65" s="27">
        <v>8.3000000000000007</v>
      </c>
      <c r="F65" s="27">
        <v>8.5</v>
      </c>
    </row>
    <row r="66" spans="1:6" x14ac:dyDescent="0.25">
      <c r="A66" t="s">
        <v>407</v>
      </c>
      <c r="B66" t="s">
        <v>99</v>
      </c>
      <c r="C66" t="s">
        <v>475</v>
      </c>
      <c r="D66" t="s">
        <v>31</v>
      </c>
      <c r="E66" s="27">
        <v>8.1</v>
      </c>
      <c r="F66" s="27">
        <v>8.8000000000000007</v>
      </c>
    </row>
    <row r="67" spans="1:6" x14ac:dyDescent="0.25">
      <c r="A67" t="s">
        <v>407</v>
      </c>
      <c r="B67" t="s">
        <v>100</v>
      </c>
      <c r="C67" t="s">
        <v>73</v>
      </c>
      <c r="D67" t="s">
        <v>101</v>
      </c>
      <c r="E67" s="27">
        <v>300</v>
      </c>
      <c r="F67" s="27">
        <v>261</v>
      </c>
    </row>
    <row r="68" spans="1:6" x14ac:dyDescent="0.25">
      <c r="A68" t="s">
        <v>407</v>
      </c>
      <c r="B68" t="s">
        <v>100</v>
      </c>
      <c r="C68" t="s">
        <v>73</v>
      </c>
      <c r="D68" t="s">
        <v>75</v>
      </c>
      <c r="E68" s="27">
        <v>90</v>
      </c>
      <c r="F68" s="27">
        <v>0</v>
      </c>
    </row>
    <row r="69" spans="1:6" x14ac:dyDescent="0.25">
      <c r="A69" t="s">
        <v>407</v>
      </c>
      <c r="B69" t="s">
        <v>102</v>
      </c>
      <c r="C69" t="s">
        <v>476</v>
      </c>
      <c r="D69" t="s">
        <v>32</v>
      </c>
      <c r="E69" s="27">
        <v>8000</v>
      </c>
      <c r="F69" s="27">
        <v>16271</v>
      </c>
    </row>
    <row r="70" spans="1:6" x14ac:dyDescent="0.25">
      <c r="A70" t="s">
        <v>407</v>
      </c>
      <c r="B70" t="s">
        <v>102</v>
      </c>
      <c r="C70" t="s">
        <v>476</v>
      </c>
      <c r="D70" t="s">
        <v>33</v>
      </c>
      <c r="E70" s="27">
        <v>5</v>
      </c>
      <c r="F70" s="27">
        <v>5</v>
      </c>
    </row>
    <row r="71" spans="1:6" x14ac:dyDescent="0.25">
      <c r="A71" t="s">
        <v>407</v>
      </c>
      <c r="B71" t="s">
        <v>102</v>
      </c>
      <c r="C71" t="s">
        <v>476</v>
      </c>
      <c r="D71" t="s">
        <v>34</v>
      </c>
      <c r="E71" s="27">
        <v>4000</v>
      </c>
      <c r="F71" s="27">
        <v>4966</v>
      </c>
    </row>
    <row r="72" spans="1:6" x14ac:dyDescent="0.25">
      <c r="A72" t="s">
        <v>407</v>
      </c>
      <c r="B72" t="s">
        <v>102</v>
      </c>
      <c r="C72" t="s">
        <v>476</v>
      </c>
      <c r="D72" t="s">
        <v>35</v>
      </c>
      <c r="E72" s="27">
        <v>80</v>
      </c>
      <c r="F72" s="27">
        <v>84</v>
      </c>
    </row>
    <row r="73" spans="1:6" x14ac:dyDescent="0.25">
      <c r="A73" t="s">
        <v>407</v>
      </c>
      <c r="B73" t="s">
        <v>103</v>
      </c>
      <c r="C73" t="s">
        <v>479</v>
      </c>
      <c r="D73" t="s">
        <v>26</v>
      </c>
      <c r="E73" s="27">
        <v>2.31</v>
      </c>
      <c r="F73" s="27">
        <v>2.44</v>
      </c>
    </row>
    <row r="74" spans="1:6" x14ac:dyDescent="0.25">
      <c r="A74" t="s">
        <v>408</v>
      </c>
      <c r="B74" t="s">
        <v>104</v>
      </c>
      <c r="C74" t="s">
        <v>478</v>
      </c>
      <c r="D74" t="s">
        <v>27</v>
      </c>
      <c r="E74" s="27">
        <v>15</v>
      </c>
      <c r="F74" s="27">
        <v>21.1</v>
      </c>
    </row>
    <row r="75" spans="1:6" x14ac:dyDescent="0.25">
      <c r="A75" t="s">
        <v>408</v>
      </c>
      <c r="B75" t="s">
        <v>104</v>
      </c>
      <c r="C75" t="s">
        <v>478</v>
      </c>
      <c r="D75" t="s">
        <v>28</v>
      </c>
      <c r="E75" s="27">
        <v>79</v>
      </c>
      <c r="F75" s="27">
        <v>50</v>
      </c>
    </row>
    <row r="76" spans="1:6" x14ac:dyDescent="0.25">
      <c r="A76" t="s">
        <v>408</v>
      </c>
      <c r="B76" t="s">
        <v>105</v>
      </c>
      <c r="C76" t="s">
        <v>473</v>
      </c>
      <c r="D76" t="s">
        <v>14</v>
      </c>
      <c r="E76" s="27">
        <v>41</v>
      </c>
      <c r="F76" s="27">
        <v>49</v>
      </c>
    </row>
    <row r="77" spans="1:6" x14ac:dyDescent="0.25">
      <c r="A77" t="s">
        <v>408</v>
      </c>
      <c r="B77" t="s">
        <v>105</v>
      </c>
      <c r="C77" t="s">
        <v>473</v>
      </c>
      <c r="D77" t="s">
        <v>15</v>
      </c>
      <c r="E77" s="27">
        <v>12</v>
      </c>
      <c r="F77" s="27">
        <v>12</v>
      </c>
    </row>
    <row r="78" spans="1:6" x14ac:dyDescent="0.25">
      <c r="A78" t="s">
        <v>408</v>
      </c>
      <c r="B78" t="s">
        <v>105</v>
      </c>
      <c r="C78" t="s">
        <v>473</v>
      </c>
      <c r="D78" t="s">
        <v>16</v>
      </c>
      <c r="E78" s="27">
        <v>12</v>
      </c>
      <c r="F78" s="27">
        <v>0</v>
      </c>
    </row>
    <row r="79" spans="1:6" x14ac:dyDescent="0.25">
      <c r="A79" t="s">
        <v>408</v>
      </c>
      <c r="B79" t="s">
        <v>105</v>
      </c>
      <c r="C79" t="s">
        <v>473</v>
      </c>
      <c r="D79" t="s">
        <v>17</v>
      </c>
      <c r="E79" s="27">
        <v>30</v>
      </c>
      <c r="F79" s="27">
        <v>21.96</v>
      </c>
    </row>
    <row r="80" spans="1:6" x14ac:dyDescent="0.25">
      <c r="A80" t="s">
        <v>408</v>
      </c>
      <c r="B80" t="s">
        <v>106</v>
      </c>
      <c r="C80" t="s">
        <v>471</v>
      </c>
      <c r="D80" t="s">
        <v>18</v>
      </c>
      <c r="E80" s="27">
        <v>2.2999999999999998</v>
      </c>
      <c r="F80" s="27">
        <v>2.09</v>
      </c>
    </row>
    <row r="81" spans="1:6" x14ac:dyDescent="0.25">
      <c r="A81" t="s">
        <v>408</v>
      </c>
      <c r="B81" t="s">
        <v>106</v>
      </c>
      <c r="C81" t="s">
        <v>471</v>
      </c>
      <c r="D81" t="s">
        <v>19</v>
      </c>
      <c r="E81" s="27">
        <v>55300</v>
      </c>
      <c r="F81" s="27">
        <v>80137</v>
      </c>
    </row>
    <row r="82" spans="1:6" x14ac:dyDescent="0.25">
      <c r="A82" t="s">
        <v>408</v>
      </c>
      <c r="B82" t="s">
        <v>106</v>
      </c>
      <c r="C82" t="s">
        <v>471</v>
      </c>
      <c r="D82" t="s">
        <v>20</v>
      </c>
      <c r="E82" s="27">
        <v>20</v>
      </c>
      <c r="F82" s="27">
        <v>22.99</v>
      </c>
    </row>
    <row r="83" spans="1:6" x14ac:dyDescent="0.25">
      <c r="A83" t="s">
        <v>408</v>
      </c>
      <c r="B83" t="s">
        <v>106</v>
      </c>
      <c r="C83" t="s">
        <v>471</v>
      </c>
      <c r="D83" t="s">
        <v>21</v>
      </c>
      <c r="E83" s="27">
        <v>39686</v>
      </c>
      <c r="F83" s="27">
        <v>49286</v>
      </c>
    </row>
    <row r="84" spans="1:6" x14ac:dyDescent="0.25">
      <c r="A84" t="s">
        <v>408</v>
      </c>
      <c r="B84" t="s">
        <v>106</v>
      </c>
      <c r="C84" t="s">
        <v>471</v>
      </c>
      <c r="D84" t="s">
        <v>22</v>
      </c>
      <c r="E84" s="27">
        <v>82</v>
      </c>
      <c r="F84" s="27">
        <v>85.64</v>
      </c>
    </row>
    <row r="85" spans="1:6" x14ac:dyDescent="0.25">
      <c r="A85" t="s">
        <v>408</v>
      </c>
      <c r="B85" t="s">
        <v>107</v>
      </c>
      <c r="C85" t="s">
        <v>472</v>
      </c>
      <c r="D85" t="s">
        <v>23</v>
      </c>
      <c r="E85" s="27">
        <v>80</v>
      </c>
      <c r="F85" s="27">
        <v>60.7</v>
      </c>
    </row>
    <row r="86" spans="1:6" x14ac:dyDescent="0.25">
      <c r="A86" t="s">
        <v>408</v>
      </c>
      <c r="B86" t="s">
        <v>107</v>
      </c>
      <c r="C86" t="s">
        <v>472</v>
      </c>
      <c r="D86" t="s">
        <v>24</v>
      </c>
      <c r="E86" s="27">
        <v>1</v>
      </c>
      <c r="F86" s="27">
        <v>1</v>
      </c>
    </row>
    <row r="87" spans="1:6" x14ac:dyDescent="0.25">
      <c r="A87" t="s">
        <v>408</v>
      </c>
      <c r="B87" t="s">
        <v>107</v>
      </c>
      <c r="C87" t="s">
        <v>472</v>
      </c>
      <c r="D87" t="s">
        <v>25</v>
      </c>
      <c r="E87" s="27">
        <v>7937</v>
      </c>
      <c r="F87" s="27">
        <v>15554</v>
      </c>
    </row>
    <row r="88" spans="1:6" x14ac:dyDescent="0.25">
      <c r="A88" t="s">
        <v>408</v>
      </c>
      <c r="B88" t="s">
        <v>108</v>
      </c>
      <c r="C88" t="s">
        <v>475</v>
      </c>
      <c r="D88" t="s">
        <v>30</v>
      </c>
      <c r="E88" s="27">
        <v>8.5</v>
      </c>
      <c r="F88" s="27">
        <v>8.6</v>
      </c>
    </row>
    <row r="89" spans="1:6" x14ac:dyDescent="0.25">
      <c r="A89" t="s">
        <v>408</v>
      </c>
      <c r="B89" t="s">
        <v>108</v>
      </c>
      <c r="C89" t="s">
        <v>475</v>
      </c>
      <c r="D89" t="s">
        <v>31</v>
      </c>
      <c r="E89" s="27">
        <v>8.8000000000000007</v>
      </c>
      <c r="F89" s="27">
        <v>8.8000000000000007</v>
      </c>
    </row>
    <row r="90" spans="1:6" x14ac:dyDescent="0.25">
      <c r="A90" t="s">
        <v>408</v>
      </c>
      <c r="B90" t="s">
        <v>109</v>
      </c>
      <c r="C90" t="s">
        <v>479</v>
      </c>
      <c r="D90" t="s">
        <v>26</v>
      </c>
      <c r="E90" s="27">
        <v>2.9</v>
      </c>
      <c r="F90" s="27">
        <v>2</v>
      </c>
    </row>
    <row r="91" spans="1:6" x14ac:dyDescent="0.25">
      <c r="A91" t="s">
        <v>408</v>
      </c>
      <c r="B91" t="s">
        <v>110</v>
      </c>
      <c r="C91" t="s">
        <v>41</v>
      </c>
      <c r="D91" t="s">
        <v>29</v>
      </c>
      <c r="E91" s="27">
        <v>6</v>
      </c>
      <c r="F91" s="27">
        <v>11.1</v>
      </c>
    </row>
    <row r="92" spans="1:6" x14ac:dyDescent="0.25">
      <c r="A92" t="s">
        <v>408</v>
      </c>
      <c r="B92" t="s">
        <v>111</v>
      </c>
      <c r="C92" t="s">
        <v>476</v>
      </c>
      <c r="D92" t="s">
        <v>32</v>
      </c>
      <c r="E92" s="27">
        <v>4000</v>
      </c>
      <c r="F92" s="27">
        <v>9615</v>
      </c>
    </row>
    <row r="93" spans="1:6" x14ac:dyDescent="0.25">
      <c r="A93" t="s">
        <v>408</v>
      </c>
      <c r="B93" t="s">
        <v>111</v>
      </c>
      <c r="C93" t="s">
        <v>476</v>
      </c>
      <c r="D93" t="s">
        <v>33</v>
      </c>
      <c r="E93" s="27">
        <v>5</v>
      </c>
      <c r="F93" s="27">
        <v>6</v>
      </c>
    </row>
    <row r="94" spans="1:6" x14ac:dyDescent="0.25">
      <c r="A94" t="s">
        <v>408</v>
      </c>
      <c r="B94" t="s">
        <v>111</v>
      </c>
      <c r="C94" t="s">
        <v>476</v>
      </c>
      <c r="D94" t="s">
        <v>34</v>
      </c>
      <c r="E94" s="27">
        <v>3013</v>
      </c>
      <c r="F94" s="27">
        <v>3932</v>
      </c>
    </row>
    <row r="95" spans="1:6" x14ac:dyDescent="0.25">
      <c r="A95" t="s">
        <v>408</v>
      </c>
      <c r="B95" t="s">
        <v>111</v>
      </c>
      <c r="C95" t="s">
        <v>476</v>
      </c>
      <c r="D95" t="s">
        <v>35</v>
      </c>
      <c r="E95" s="27">
        <v>80</v>
      </c>
      <c r="F95" s="27">
        <v>76</v>
      </c>
    </row>
    <row r="96" spans="1:6" x14ac:dyDescent="0.25">
      <c r="A96" t="s">
        <v>409</v>
      </c>
      <c r="B96" t="s">
        <v>49</v>
      </c>
      <c r="C96" t="s">
        <v>479</v>
      </c>
      <c r="D96" t="s">
        <v>26</v>
      </c>
      <c r="E96" s="27">
        <v>2.7</v>
      </c>
      <c r="F96" s="27">
        <v>1.54</v>
      </c>
    </row>
    <row r="97" spans="1:6" x14ac:dyDescent="0.25">
      <c r="A97" t="s">
        <v>409</v>
      </c>
      <c r="B97" t="s">
        <v>50</v>
      </c>
      <c r="C97" t="s">
        <v>51</v>
      </c>
      <c r="D97" t="s">
        <v>19</v>
      </c>
      <c r="E97" s="27">
        <v>16000</v>
      </c>
      <c r="F97" s="27">
        <v>17756</v>
      </c>
    </row>
    <row r="98" spans="1:6" x14ac:dyDescent="0.25">
      <c r="A98" t="s">
        <v>409</v>
      </c>
      <c r="B98" t="s">
        <v>50</v>
      </c>
      <c r="C98" t="s">
        <v>51</v>
      </c>
      <c r="D98" t="s">
        <v>52</v>
      </c>
      <c r="E98" s="27">
        <v>1800</v>
      </c>
      <c r="F98" s="27">
        <v>2655</v>
      </c>
    </row>
    <row r="99" spans="1:6" x14ac:dyDescent="0.25">
      <c r="A99" t="s">
        <v>409</v>
      </c>
      <c r="B99" t="s">
        <v>50</v>
      </c>
      <c r="C99" t="s">
        <v>51</v>
      </c>
      <c r="D99" t="s">
        <v>53</v>
      </c>
      <c r="E99" s="27">
        <v>2.7</v>
      </c>
      <c r="F99" s="27">
        <v>2.58</v>
      </c>
    </row>
    <row r="100" spans="1:6" x14ac:dyDescent="0.25">
      <c r="A100" t="s">
        <v>409</v>
      </c>
      <c r="B100" t="s">
        <v>54</v>
      </c>
      <c r="C100" t="s">
        <v>478</v>
      </c>
      <c r="D100" t="s">
        <v>27</v>
      </c>
      <c r="E100" s="27">
        <v>15</v>
      </c>
      <c r="F100" s="27">
        <v>25.05</v>
      </c>
    </row>
    <row r="101" spans="1:6" x14ac:dyDescent="0.25">
      <c r="A101" t="s">
        <v>409</v>
      </c>
      <c r="B101" t="s">
        <v>54</v>
      </c>
      <c r="C101" t="s">
        <v>478</v>
      </c>
      <c r="D101" t="s">
        <v>28</v>
      </c>
      <c r="E101" s="27">
        <v>79</v>
      </c>
      <c r="F101" s="27">
        <v>50</v>
      </c>
    </row>
    <row r="102" spans="1:6" x14ac:dyDescent="0.25">
      <c r="A102" t="s">
        <v>409</v>
      </c>
      <c r="B102" t="s">
        <v>55</v>
      </c>
      <c r="C102" t="s">
        <v>474</v>
      </c>
      <c r="D102" t="s">
        <v>57</v>
      </c>
      <c r="E102" s="27">
        <v>7</v>
      </c>
      <c r="F102" s="27">
        <v>8.1</v>
      </c>
    </row>
    <row r="103" spans="1:6" x14ac:dyDescent="0.25">
      <c r="A103" t="s">
        <v>409</v>
      </c>
      <c r="B103" t="s">
        <v>55</v>
      </c>
      <c r="C103" t="s">
        <v>474</v>
      </c>
      <c r="D103" t="s">
        <v>58</v>
      </c>
      <c r="E103" s="27">
        <v>7</v>
      </c>
      <c r="F103" s="27">
        <v>8.5</v>
      </c>
    </row>
    <row r="104" spans="1:6" x14ac:dyDescent="0.25">
      <c r="A104" t="s">
        <v>409</v>
      </c>
      <c r="B104" t="s">
        <v>55</v>
      </c>
      <c r="C104" t="s">
        <v>474</v>
      </c>
      <c r="D104" t="s">
        <v>59</v>
      </c>
      <c r="E104" s="27">
        <v>60</v>
      </c>
      <c r="F104" s="27">
        <v>85.06</v>
      </c>
    </row>
    <row r="105" spans="1:6" x14ac:dyDescent="0.25">
      <c r="A105" t="s">
        <v>409</v>
      </c>
      <c r="B105" t="s">
        <v>60</v>
      </c>
      <c r="C105" t="s">
        <v>473</v>
      </c>
      <c r="D105" t="s">
        <v>14</v>
      </c>
      <c r="E105" s="27">
        <v>7</v>
      </c>
      <c r="F105" s="27">
        <v>7</v>
      </c>
    </row>
    <row r="106" spans="1:6" x14ac:dyDescent="0.25">
      <c r="A106" t="s">
        <v>409</v>
      </c>
      <c r="B106" t="s">
        <v>60</v>
      </c>
      <c r="C106" t="s">
        <v>473</v>
      </c>
      <c r="D106" t="s">
        <v>15</v>
      </c>
      <c r="E106" s="27">
        <v>4</v>
      </c>
      <c r="F106" s="27">
        <v>4</v>
      </c>
    </row>
    <row r="107" spans="1:6" x14ac:dyDescent="0.25">
      <c r="A107" t="s">
        <v>409</v>
      </c>
      <c r="B107" t="s">
        <v>60</v>
      </c>
      <c r="C107" t="s">
        <v>473</v>
      </c>
      <c r="D107" t="s">
        <v>16</v>
      </c>
      <c r="E107" s="27">
        <v>4</v>
      </c>
      <c r="F107" s="27">
        <v>4</v>
      </c>
    </row>
    <row r="108" spans="1:6" x14ac:dyDescent="0.25">
      <c r="A108" t="s">
        <v>409</v>
      </c>
      <c r="B108" t="s">
        <v>60</v>
      </c>
      <c r="C108" t="s">
        <v>473</v>
      </c>
      <c r="D108" t="s">
        <v>17</v>
      </c>
      <c r="E108" s="27">
        <v>24</v>
      </c>
      <c r="F108" s="27">
        <v>41</v>
      </c>
    </row>
    <row r="109" spans="1:6" x14ac:dyDescent="0.25">
      <c r="A109" t="s">
        <v>409</v>
      </c>
      <c r="B109" t="s">
        <v>61</v>
      </c>
      <c r="C109" t="s">
        <v>41</v>
      </c>
      <c r="D109" t="s">
        <v>29</v>
      </c>
      <c r="E109" s="27">
        <v>5</v>
      </c>
      <c r="F109" s="27">
        <v>3.3</v>
      </c>
    </row>
    <row r="110" spans="1:6" x14ac:dyDescent="0.25">
      <c r="A110" t="s">
        <v>409</v>
      </c>
      <c r="B110" t="s">
        <v>62</v>
      </c>
      <c r="C110" t="s">
        <v>472</v>
      </c>
      <c r="D110" t="s">
        <v>23</v>
      </c>
      <c r="E110" s="27">
        <v>70</v>
      </c>
      <c r="F110" s="27">
        <v>0</v>
      </c>
    </row>
    <row r="111" spans="1:6" x14ac:dyDescent="0.25">
      <c r="A111" t="s">
        <v>409</v>
      </c>
      <c r="B111" t="s">
        <v>62</v>
      </c>
      <c r="C111" t="s">
        <v>472</v>
      </c>
      <c r="D111" t="s">
        <v>24</v>
      </c>
      <c r="E111" s="27">
        <v>1</v>
      </c>
      <c r="F111" s="27">
        <v>0</v>
      </c>
    </row>
    <row r="112" spans="1:6" x14ac:dyDescent="0.25">
      <c r="A112" t="s">
        <v>409</v>
      </c>
      <c r="B112" t="s">
        <v>62</v>
      </c>
      <c r="C112" t="s">
        <v>472</v>
      </c>
      <c r="D112" t="s">
        <v>25</v>
      </c>
      <c r="E112" s="27">
        <v>1200</v>
      </c>
      <c r="F112" s="27">
        <v>1642</v>
      </c>
    </row>
    <row r="113" spans="1:6" x14ac:dyDescent="0.25">
      <c r="A113" t="s">
        <v>409</v>
      </c>
      <c r="B113" t="s">
        <v>63</v>
      </c>
      <c r="C113" t="s">
        <v>476</v>
      </c>
      <c r="D113" t="s">
        <v>32</v>
      </c>
      <c r="E113" s="27">
        <v>11710</v>
      </c>
      <c r="F113" s="27">
        <v>14174</v>
      </c>
    </row>
    <row r="114" spans="1:6" x14ac:dyDescent="0.25">
      <c r="A114" t="s">
        <v>409</v>
      </c>
      <c r="B114" t="s">
        <v>63</v>
      </c>
      <c r="C114" t="s">
        <v>476</v>
      </c>
      <c r="D114" t="s">
        <v>33</v>
      </c>
      <c r="E114" s="27">
        <v>5</v>
      </c>
      <c r="F114" s="27">
        <v>5</v>
      </c>
    </row>
    <row r="115" spans="1:6" x14ac:dyDescent="0.25">
      <c r="A115" t="s">
        <v>409</v>
      </c>
      <c r="B115" t="s">
        <v>63</v>
      </c>
      <c r="C115" t="s">
        <v>476</v>
      </c>
      <c r="D115" t="s">
        <v>34</v>
      </c>
      <c r="E115" s="27">
        <v>750</v>
      </c>
      <c r="F115" s="27">
        <v>1011</v>
      </c>
    </row>
    <row r="116" spans="1:6" x14ac:dyDescent="0.25">
      <c r="A116" t="s">
        <v>409</v>
      </c>
      <c r="B116" t="s">
        <v>63</v>
      </c>
      <c r="C116" t="s">
        <v>476</v>
      </c>
      <c r="D116" t="s">
        <v>35</v>
      </c>
      <c r="E116" s="27">
        <v>80</v>
      </c>
      <c r="F116" s="27">
        <v>88</v>
      </c>
    </row>
    <row r="117" spans="1:6" x14ac:dyDescent="0.25">
      <c r="A117" t="s">
        <v>409</v>
      </c>
      <c r="B117" t="s">
        <v>64</v>
      </c>
      <c r="C117" t="s">
        <v>471</v>
      </c>
      <c r="D117" t="s">
        <v>18</v>
      </c>
      <c r="E117" s="27">
        <v>2</v>
      </c>
      <c r="F117" s="27">
        <v>2.39</v>
      </c>
    </row>
    <row r="118" spans="1:6" x14ac:dyDescent="0.25">
      <c r="A118" t="s">
        <v>409</v>
      </c>
      <c r="B118" t="s">
        <v>64</v>
      </c>
      <c r="C118" t="s">
        <v>471</v>
      </c>
      <c r="D118" t="s">
        <v>19</v>
      </c>
      <c r="E118" s="27">
        <v>17000</v>
      </c>
      <c r="F118" s="27">
        <v>17756</v>
      </c>
    </row>
    <row r="119" spans="1:6" x14ac:dyDescent="0.25">
      <c r="A119" t="s">
        <v>409</v>
      </c>
      <c r="B119" t="s">
        <v>64</v>
      </c>
      <c r="C119" t="s">
        <v>471</v>
      </c>
      <c r="D119" t="s">
        <v>20</v>
      </c>
      <c r="E119" s="27">
        <v>22</v>
      </c>
      <c r="F119" s="27">
        <v>25.15</v>
      </c>
    </row>
    <row r="120" spans="1:6" x14ac:dyDescent="0.25">
      <c r="A120" t="s">
        <v>409</v>
      </c>
      <c r="B120" t="s">
        <v>64</v>
      </c>
      <c r="C120" t="s">
        <v>471</v>
      </c>
      <c r="D120" t="s">
        <v>21</v>
      </c>
      <c r="E120" s="27">
        <v>9293</v>
      </c>
      <c r="F120" s="27">
        <v>11833</v>
      </c>
    </row>
    <row r="121" spans="1:6" x14ac:dyDescent="0.25">
      <c r="A121" t="s">
        <v>409</v>
      </c>
      <c r="B121" t="s">
        <v>64</v>
      </c>
      <c r="C121" t="s">
        <v>471</v>
      </c>
      <c r="D121" t="s">
        <v>22</v>
      </c>
      <c r="E121" s="27">
        <v>85</v>
      </c>
      <c r="F121" s="27">
        <v>85.55</v>
      </c>
    </row>
    <row r="122" spans="1:6" x14ac:dyDescent="0.25">
      <c r="A122" t="s">
        <v>409</v>
      </c>
      <c r="B122" t="s">
        <v>65</v>
      </c>
      <c r="C122" t="s">
        <v>470</v>
      </c>
      <c r="D122" t="s">
        <v>67</v>
      </c>
      <c r="E122" s="27">
        <v>4.4000000000000004</v>
      </c>
      <c r="F122" s="27">
        <v>4.2699999999999996</v>
      </c>
    </row>
    <row r="123" spans="1:6" x14ac:dyDescent="0.25">
      <c r="A123" t="s">
        <v>409</v>
      </c>
      <c r="B123" t="s">
        <v>65</v>
      </c>
      <c r="C123" t="s">
        <v>470</v>
      </c>
      <c r="D123" t="s">
        <v>68</v>
      </c>
      <c r="E123" s="27">
        <v>88.88</v>
      </c>
      <c r="F123" s="27">
        <v>100</v>
      </c>
    </row>
    <row r="124" spans="1:6" x14ac:dyDescent="0.25">
      <c r="A124" t="s">
        <v>409</v>
      </c>
      <c r="B124" t="s">
        <v>69</v>
      </c>
      <c r="C124" t="s">
        <v>477</v>
      </c>
      <c r="D124" t="s">
        <v>71</v>
      </c>
      <c r="E124" s="27">
        <v>86</v>
      </c>
      <c r="F124" s="27">
        <v>93.75</v>
      </c>
    </row>
    <row r="125" spans="1:6" x14ac:dyDescent="0.25">
      <c r="A125" t="s">
        <v>409</v>
      </c>
      <c r="B125" t="s">
        <v>72</v>
      </c>
      <c r="C125" t="s">
        <v>73</v>
      </c>
      <c r="D125" t="s">
        <v>74</v>
      </c>
      <c r="E125" s="27">
        <v>20</v>
      </c>
      <c r="F125" s="27">
        <v>20</v>
      </c>
    </row>
    <row r="126" spans="1:6" x14ac:dyDescent="0.25">
      <c r="A126" t="s">
        <v>409</v>
      </c>
      <c r="B126" t="s">
        <v>72</v>
      </c>
      <c r="C126" t="s">
        <v>73</v>
      </c>
      <c r="D126" t="s">
        <v>75</v>
      </c>
      <c r="E126" s="27">
        <v>30</v>
      </c>
      <c r="F126" s="27">
        <v>30</v>
      </c>
    </row>
    <row r="127" spans="1:6" x14ac:dyDescent="0.25">
      <c r="A127" t="s">
        <v>409</v>
      </c>
      <c r="B127" t="s">
        <v>72</v>
      </c>
      <c r="C127" t="s">
        <v>73</v>
      </c>
      <c r="D127" t="s">
        <v>76</v>
      </c>
      <c r="E127" s="27">
        <v>90</v>
      </c>
      <c r="F127" s="27">
        <v>89</v>
      </c>
    </row>
    <row r="128" spans="1:6" x14ac:dyDescent="0.25">
      <c r="A128" t="s">
        <v>409</v>
      </c>
      <c r="B128" t="s">
        <v>77</v>
      </c>
      <c r="C128" t="s">
        <v>475</v>
      </c>
      <c r="D128" t="s">
        <v>30</v>
      </c>
      <c r="E128" s="27">
        <v>8.6</v>
      </c>
      <c r="F128" s="27">
        <v>8.6999999999999993</v>
      </c>
    </row>
    <row r="129" spans="1:6" x14ac:dyDescent="0.25">
      <c r="A129" t="s">
        <v>409</v>
      </c>
      <c r="B129" t="s">
        <v>77</v>
      </c>
      <c r="C129" t="s">
        <v>475</v>
      </c>
      <c r="D129" t="s">
        <v>31</v>
      </c>
      <c r="E129" s="27">
        <v>8.8000000000000007</v>
      </c>
      <c r="F129" s="27">
        <v>8.1</v>
      </c>
    </row>
    <row r="130" spans="1:6" x14ac:dyDescent="0.25">
      <c r="A130" t="s">
        <v>409</v>
      </c>
      <c r="B130" t="s">
        <v>78</v>
      </c>
      <c r="C130" t="s">
        <v>474</v>
      </c>
      <c r="D130" t="s">
        <v>57</v>
      </c>
      <c r="E130" s="27">
        <v>7</v>
      </c>
      <c r="F130" s="27">
        <v>0</v>
      </c>
    </row>
    <row r="131" spans="1:6" x14ac:dyDescent="0.25">
      <c r="A131" t="s">
        <v>409</v>
      </c>
      <c r="B131" t="s">
        <v>78</v>
      </c>
      <c r="C131" t="s">
        <v>474</v>
      </c>
      <c r="D131" t="s">
        <v>58</v>
      </c>
      <c r="E131" s="27">
        <v>7</v>
      </c>
      <c r="F131" s="27">
        <v>0</v>
      </c>
    </row>
    <row r="132" spans="1:6" x14ac:dyDescent="0.25">
      <c r="A132" t="s">
        <v>409</v>
      </c>
      <c r="B132" t="s">
        <v>78</v>
      </c>
      <c r="C132" t="s">
        <v>474</v>
      </c>
      <c r="D132" t="s">
        <v>59</v>
      </c>
      <c r="E132" s="27">
        <v>60</v>
      </c>
      <c r="F132" s="27">
        <v>0</v>
      </c>
    </row>
    <row r="133" spans="1:6" x14ac:dyDescent="0.25">
      <c r="A133" t="s">
        <v>410</v>
      </c>
      <c r="B133" t="s">
        <v>112</v>
      </c>
      <c r="C133" t="s">
        <v>478</v>
      </c>
      <c r="D133" t="s">
        <v>27</v>
      </c>
      <c r="E133" s="27">
        <v>5</v>
      </c>
      <c r="F133" s="27">
        <v>18.600000000000001</v>
      </c>
    </row>
    <row r="134" spans="1:6" x14ac:dyDescent="0.25">
      <c r="A134" t="s">
        <v>410</v>
      </c>
      <c r="B134" t="s">
        <v>112</v>
      </c>
      <c r="C134" t="s">
        <v>478</v>
      </c>
      <c r="D134" t="s">
        <v>28</v>
      </c>
      <c r="E134" s="27">
        <v>79</v>
      </c>
      <c r="F134" s="27">
        <v>84.8</v>
      </c>
    </row>
    <row r="135" spans="1:6" x14ac:dyDescent="0.25">
      <c r="A135" t="s">
        <v>410</v>
      </c>
      <c r="B135" t="s">
        <v>113</v>
      </c>
      <c r="C135" t="s">
        <v>473</v>
      </c>
      <c r="D135" t="s">
        <v>14</v>
      </c>
      <c r="E135" s="27">
        <v>26</v>
      </c>
      <c r="F135" s="27">
        <v>26</v>
      </c>
    </row>
    <row r="136" spans="1:6" x14ac:dyDescent="0.25">
      <c r="A136" t="s">
        <v>410</v>
      </c>
      <c r="B136" t="s">
        <v>113</v>
      </c>
      <c r="C136" t="s">
        <v>473</v>
      </c>
      <c r="D136" t="s">
        <v>15</v>
      </c>
      <c r="E136" s="27">
        <v>54</v>
      </c>
      <c r="F136" s="27">
        <v>68</v>
      </c>
    </row>
    <row r="137" spans="1:6" x14ac:dyDescent="0.25">
      <c r="A137" t="s">
        <v>410</v>
      </c>
      <c r="B137" t="s">
        <v>113</v>
      </c>
      <c r="C137" t="s">
        <v>473</v>
      </c>
      <c r="D137" t="s">
        <v>16</v>
      </c>
      <c r="E137" s="27">
        <v>100</v>
      </c>
      <c r="F137" s="27">
        <v>120</v>
      </c>
    </row>
    <row r="138" spans="1:6" x14ac:dyDescent="0.25">
      <c r="A138" t="s">
        <v>410</v>
      </c>
      <c r="B138" t="s">
        <v>113</v>
      </c>
      <c r="C138" t="s">
        <v>473</v>
      </c>
      <c r="D138" t="s">
        <v>17</v>
      </c>
      <c r="E138" s="27">
        <v>110</v>
      </c>
      <c r="F138" s="27">
        <v>59.13</v>
      </c>
    </row>
    <row r="139" spans="1:6" x14ac:dyDescent="0.25">
      <c r="A139" t="s">
        <v>410</v>
      </c>
      <c r="B139" t="s">
        <v>114</v>
      </c>
      <c r="C139" t="s">
        <v>472</v>
      </c>
      <c r="D139" t="s">
        <v>23</v>
      </c>
      <c r="E139" s="27">
        <v>70</v>
      </c>
      <c r="F139" s="27">
        <v>0</v>
      </c>
    </row>
    <row r="140" spans="1:6" x14ac:dyDescent="0.25">
      <c r="A140" t="s">
        <v>410</v>
      </c>
      <c r="B140" t="s">
        <v>114</v>
      </c>
      <c r="C140" t="s">
        <v>472</v>
      </c>
      <c r="D140" t="s">
        <v>24</v>
      </c>
      <c r="E140" s="27">
        <v>2</v>
      </c>
      <c r="F140" s="27">
        <v>3</v>
      </c>
    </row>
    <row r="141" spans="1:6" x14ac:dyDescent="0.25">
      <c r="A141" t="s">
        <v>410</v>
      </c>
      <c r="B141" t="s">
        <v>114</v>
      </c>
      <c r="C141" t="s">
        <v>472</v>
      </c>
      <c r="D141" t="s">
        <v>25</v>
      </c>
      <c r="E141" s="27">
        <v>14300</v>
      </c>
      <c r="F141" s="27">
        <v>24707</v>
      </c>
    </row>
    <row r="142" spans="1:6" x14ac:dyDescent="0.25">
      <c r="A142" t="s">
        <v>410</v>
      </c>
      <c r="B142" t="s">
        <v>115</v>
      </c>
      <c r="C142" t="s">
        <v>470</v>
      </c>
      <c r="D142" t="s">
        <v>67</v>
      </c>
      <c r="E142" s="27">
        <v>4.42</v>
      </c>
      <c r="F142" s="27">
        <v>3.9</v>
      </c>
    </row>
    <row r="143" spans="1:6" x14ac:dyDescent="0.25">
      <c r="A143" t="s">
        <v>410</v>
      </c>
      <c r="B143" t="s">
        <v>115</v>
      </c>
      <c r="C143" t="s">
        <v>470</v>
      </c>
      <c r="D143" t="s">
        <v>68</v>
      </c>
      <c r="E143" s="27">
        <v>100</v>
      </c>
      <c r="F143" s="27">
        <v>100</v>
      </c>
    </row>
    <row r="144" spans="1:6" x14ac:dyDescent="0.25">
      <c r="A144" t="s">
        <v>410</v>
      </c>
      <c r="B144" t="s">
        <v>116</v>
      </c>
      <c r="C144" t="s">
        <v>475</v>
      </c>
      <c r="D144" t="s">
        <v>30</v>
      </c>
      <c r="E144" s="27">
        <v>8.1</v>
      </c>
      <c r="F144" s="27">
        <v>8.8000000000000007</v>
      </c>
    </row>
    <row r="145" spans="1:6" x14ac:dyDescent="0.25">
      <c r="A145" t="s">
        <v>410</v>
      </c>
      <c r="B145" t="s">
        <v>116</v>
      </c>
      <c r="C145" t="s">
        <v>475</v>
      </c>
      <c r="D145" t="s">
        <v>31</v>
      </c>
      <c r="E145" s="27">
        <v>8.6</v>
      </c>
      <c r="F145" s="27">
        <v>8.6999999999999993</v>
      </c>
    </row>
    <row r="146" spans="1:6" x14ac:dyDescent="0.25">
      <c r="A146" t="s">
        <v>410</v>
      </c>
      <c r="B146" t="s">
        <v>117</v>
      </c>
      <c r="C146" t="s">
        <v>476</v>
      </c>
      <c r="D146" t="s">
        <v>32</v>
      </c>
      <c r="E146" s="27">
        <v>39000</v>
      </c>
      <c r="F146" s="27">
        <v>63596</v>
      </c>
    </row>
    <row r="147" spans="1:6" x14ac:dyDescent="0.25">
      <c r="A147" t="s">
        <v>410</v>
      </c>
      <c r="B147" t="s">
        <v>117</v>
      </c>
      <c r="C147" t="s">
        <v>476</v>
      </c>
      <c r="D147" t="s">
        <v>33</v>
      </c>
      <c r="E147" s="27">
        <v>5</v>
      </c>
      <c r="F147" s="27">
        <v>5</v>
      </c>
    </row>
    <row r="148" spans="1:6" x14ac:dyDescent="0.25">
      <c r="A148" t="s">
        <v>410</v>
      </c>
      <c r="B148" t="s">
        <v>117</v>
      </c>
      <c r="C148" t="s">
        <v>476</v>
      </c>
      <c r="D148" t="s">
        <v>34</v>
      </c>
      <c r="E148" s="27">
        <v>11000</v>
      </c>
      <c r="F148" s="27">
        <v>14101</v>
      </c>
    </row>
    <row r="149" spans="1:6" x14ac:dyDescent="0.25">
      <c r="A149" t="s">
        <v>410</v>
      </c>
      <c r="B149" t="s">
        <v>117</v>
      </c>
      <c r="C149" t="s">
        <v>476</v>
      </c>
      <c r="D149" t="s">
        <v>35</v>
      </c>
      <c r="E149" s="27">
        <v>80</v>
      </c>
      <c r="F149" s="27">
        <v>81.900000000000006</v>
      </c>
    </row>
    <row r="150" spans="1:6" x14ac:dyDescent="0.25">
      <c r="A150" t="s">
        <v>410</v>
      </c>
      <c r="B150" t="s">
        <v>118</v>
      </c>
      <c r="C150" t="s">
        <v>471</v>
      </c>
      <c r="D150" t="s">
        <v>18</v>
      </c>
      <c r="E150" s="27">
        <v>2</v>
      </c>
      <c r="F150" s="27">
        <v>2.04</v>
      </c>
    </row>
    <row r="151" spans="1:6" x14ac:dyDescent="0.25">
      <c r="A151" t="s">
        <v>410</v>
      </c>
      <c r="B151" t="s">
        <v>118</v>
      </c>
      <c r="C151" t="s">
        <v>471</v>
      </c>
      <c r="D151" t="s">
        <v>19</v>
      </c>
      <c r="E151" s="27">
        <v>159600</v>
      </c>
      <c r="F151" s="27">
        <v>193448</v>
      </c>
    </row>
    <row r="152" spans="1:6" x14ac:dyDescent="0.25">
      <c r="A152" t="s">
        <v>410</v>
      </c>
      <c r="B152" t="s">
        <v>118</v>
      </c>
      <c r="C152" t="s">
        <v>471</v>
      </c>
      <c r="D152" t="s">
        <v>20</v>
      </c>
      <c r="E152" s="27">
        <v>22.1</v>
      </c>
      <c r="F152" s="27">
        <v>22.9</v>
      </c>
    </row>
    <row r="153" spans="1:6" x14ac:dyDescent="0.25">
      <c r="A153" t="s">
        <v>410</v>
      </c>
      <c r="B153" t="s">
        <v>118</v>
      </c>
      <c r="C153" t="s">
        <v>471</v>
      </c>
      <c r="D153" t="s">
        <v>21</v>
      </c>
      <c r="E153" s="27">
        <v>121000</v>
      </c>
      <c r="F153" s="27">
        <v>157144</v>
      </c>
    </row>
    <row r="154" spans="1:6" x14ac:dyDescent="0.25">
      <c r="A154" t="s">
        <v>410</v>
      </c>
      <c r="B154" t="s">
        <v>118</v>
      </c>
      <c r="C154" t="s">
        <v>471</v>
      </c>
      <c r="D154" t="s">
        <v>22</v>
      </c>
      <c r="E154" s="27">
        <v>78</v>
      </c>
      <c r="F154" s="27">
        <v>82.6</v>
      </c>
    </row>
    <row r="155" spans="1:6" x14ac:dyDescent="0.25">
      <c r="A155" t="s">
        <v>410</v>
      </c>
      <c r="B155" t="s">
        <v>119</v>
      </c>
      <c r="C155" t="s">
        <v>474</v>
      </c>
      <c r="D155" t="s">
        <v>57</v>
      </c>
      <c r="E155" s="27">
        <v>7</v>
      </c>
      <c r="F155" s="27">
        <v>7.8</v>
      </c>
    </row>
    <row r="156" spans="1:6" x14ac:dyDescent="0.25">
      <c r="A156" t="s">
        <v>410</v>
      </c>
      <c r="B156" t="s">
        <v>119</v>
      </c>
      <c r="C156" t="s">
        <v>474</v>
      </c>
      <c r="D156" t="s">
        <v>58</v>
      </c>
      <c r="E156" s="27">
        <v>7</v>
      </c>
      <c r="F156" s="27">
        <v>8.1</v>
      </c>
    </row>
    <row r="157" spans="1:6" x14ac:dyDescent="0.25">
      <c r="A157" t="s">
        <v>410</v>
      </c>
      <c r="B157" t="s">
        <v>119</v>
      </c>
      <c r="C157" t="s">
        <v>474</v>
      </c>
      <c r="D157" t="s">
        <v>59</v>
      </c>
      <c r="E157" s="27">
        <v>60</v>
      </c>
      <c r="F157" s="27">
        <v>0</v>
      </c>
    </row>
    <row r="158" spans="1:6" x14ac:dyDescent="0.25">
      <c r="A158" t="s">
        <v>410</v>
      </c>
      <c r="B158" t="s">
        <v>120</v>
      </c>
      <c r="C158" t="s">
        <v>479</v>
      </c>
      <c r="D158" t="s">
        <v>26</v>
      </c>
      <c r="E158" s="27">
        <v>2.0699999999999998</v>
      </c>
      <c r="F158" s="27">
        <v>1.32</v>
      </c>
    </row>
    <row r="159" spans="1:6" x14ac:dyDescent="0.25">
      <c r="A159" t="s">
        <v>411</v>
      </c>
      <c r="B159" t="s">
        <v>121</v>
      </c>
      <c r="C159" t="s">
        <v>471</v>
      </c>
      <c r="D159" t="s">
        <v>18</v>
      </c>
      <c r="E159" s="27">
        <v>2</v>
      </c>
      <c r="F159" s="27">
        <v>0</v>
      </c>
    </row>
    <row r="160" spans="1:6" x14ac:dyDescent="0.25">
      <c r="A160" t="s">
        <v>411</v>
      </c>
      <c r="B160" t="s">
        <v>121</v>
      </c>
      <c r="C160" t="s">
        <v>471</v>
      </c>
      <c r="D160" t="s">
        <v>19</v>
      </c>
      <c r="E160" s="27">
        <v>110000</v>
      </c>
      <c r="F160" s="27">
        <v>0</v>
      </c>
    </row>
    <row r="161" spans="1:6" x14ac:dyDescent="0.25">
      <c r="A161" t="s">
        <v>411</v>
      </c>
      <c r="B161" t="s">
        <v>121</v>
      </c>
      <c r="C161" t="s">
        <v>471</v>
      </c>
      <c r="D161" t="s">
        <v>20</v>
      </c>
      <c r="E161" s="27">
        <v>20</v>
      </c>
      <c r="F161" s="27">
        <v>0</v>
      </c>
    </row>
    <row r="162" spans="1:6" x14ac:dyDescent="0.25">
      <c r="A162" t="s">
        <v>411</v>
      </c>
      <c r="B162" t="s">
        <v>121</v>
      </c>
      <c r="C162" t="s">
        <v>471</v>
      </c>
      <c r="D162" t="s">
        <v>21</v>
      </c>
      <c r="E162" s="27">
        <v>84546</v>
      </c>
      <c r="F162" s="27">
        <v>0</v>
      </c>
    </row>
    <row r="163" spans="1:6" x14ac:dyDescent="0.25">
      <c r="A163" t="s">
        <v>411</v>
      </c>
      <c r="B163" t="s">
        <v>121</v>
      </c>
      <c r="C163" t="s">
        <v>471</v>
      </c>
      <c r="D163" t="s">
        <v>22</v>
      </c>
      <c r="E163" s="27">
        <v>80</v>
      </c>
      <c r="F163" s="27">
        <v>0</v>
      </c>
    </row>
    <row r="164" spans="1:6" x14ac:dyDescent="0.25">
      <c r="A164" t="s">
        <v>411</v>
      </c>
      <c r="B164" t="s">
        <v>122</v>
      </c>
      <c r="C164" t="s">
        <v>478</v>
      </c>
      <c r="D164" t="s">
        <v>27</v>
      </c>
      <c r="E164" s="27">
        <v>5</v>
      </c>
      <c r="F164" s="27">
        <v>0</v>
      </c>
    </row>
    <row r="165" spans="1:6" x14ac:dyDescent="0.25">
      <c r="A165" t="s">
        <v>411</v>
      </c>
      <c r="B165" t="s">
        <v>122</v>
      </c>
      <c r="C165" t="s">
        <v>478</v>
      </c>
      <c r="D165" t="s">
        <v>28</v>
      </c>
      <c r="E165" s="27">
        <v>79</v>
      </c>
      <c r="F165" s="27">
        <v>0</v>
      </c>
    </row>
    <row r="166" spans="1:6" x14ac:dyDescent="0.25">
      <c r="A166" t="s">
        <v>411</v>
      </c>
      <c r="B166" t="s">
        <v>123</v>
      </c>
      <c r="C166" t="s">
        <v>472</v>
      </c>
      <c r="D166" t="s">
        <v>23</v>
      </c>
      <c r="E166" s="27">
        <v>70</v>
      </c>
      <c r="F166" s="27">
        <v>0</v>
      </c>
    </row>
    <row r="167" spans="1:6" x14ac:dyDescent="0.25">
      <c r="A167" t="s">
        <v>411</v>
      </c>
      <c r="B167" t="s">
        <v>123</v>
      </c>
      <c r="C167" t="s">
        <v>472</v>
      </c>
      <c r="D167" t="s">
        <v>24</v>
      </c>
      <c r="E167" s="27">
        <v>5</v>
      </c>
      <c r="F167" s="27">
        <v>6</v>
      </c>
    </row>
    <row r="168" spans="1:6" x14ac:dyDescent="0.25">
      <c r="A168" t="s">
        <v>411</v>
      </c>
      <c r="B168" t="s">
        <v>123</v>
      </c>
      <c r="C168" t="s">
        <v>472</v>
      </c>
      <c r="D168" t="s">
        <v>25</v>
      </c>
      <c r="E168" s="27">
        <v>9000</v>
      </c>
      <c r="F168" s="27">
        <v>0</v>
      </c>
    </row>
    <row r="169" spans="1:6" x14ac:dyDescent="0.25">
      <c r="A169" t="s">
        <v>411</v>
      </c>
      <c r="B169" t="s">
        <v>124</v>
      </c>
      <c r="C169" t="s">
        <v>477</v>
      </c>
      <c r="D169" t="s">
        <v>71</v>
      </c>
      <c r="E169" s="27">
        <v>86</v>
      </c>
      <c r="F169" s="27">
        <v>0</v>
      </c>
    </row>
    <row r="170" spans="1:6" x14ac:dyDescent="0.25">
      <c r="A170" t="s">
        <v>411</v>
      </c>
      <c r="B170" t="s">
        <v>125</v>
      </c>
      <c r="C170" t="s">
        <v>73</v>
      </c>
      <c r="D170" t="s">
        <v>75</v>
      </c>
      <c r="E170" s="27">
        <v>90</v>
      </c>
      <c r="F170" s="27">
        <v>0</v>
      </c>
    </row>
    <row r="171" spans="1:6" x14ac:dyDescent="0.25">
      <c r="A171" t="s">
        <v>411</v>
      </c>
      <c r="B171" t="s">
        <v>126</v>
      </c>
      <c r="C171" t="s">
        <v>479</v>
      </c>
      <c r="D171" t="s">
        <v>26</v>
      </c>
      <c r="E171" s="27">
        <v>1.33</v>
      </c>
      <c r="F171" s="27">
        <v>0</v>
      </c>
    </row>
    <row r="172" spans="1:6" x14ac:dyDescent="0.25">
      <c r="A172" t="s">
        <v>411</v>
      </c>
      <c r="B172" t="s">
        <v>127</v>
      </c>
      <c r="C172" t="s">
        <v>473</v>
      </c>
      <c r="D172" t="s">
        <v>128</v>
      </c>
      <c r="E172" s="27">
        <v>20</v>
      </c>
      <c r="F172" s="27">
        <v>0</v>
      </c>
    </row>
    <row r="173" spans="1:6" x14ac:dyDescent="0.25">
      <c r="A173" t="s">
        <v>411</v>
      </c>
      <c r="B173" t="s">
        <v>127</v>
      </c>
      <c r="C173" t="s">
        <v>473</v>
      </c>
      <c r="D173" t="s">
        <v>14</v>
      </c>
      <c r="E173" s="27">
        <v>20</v>
      </c>
      <c r="F173" s="27">
        <v>0</v>
      </c>
    </row>
    <row r="174" spans="1:6" x14ac:dyDescent="0.25">
      <c r="A174" t="s">
        <v>411</v>
      </c>
      <c r="B174" t="s">
        <v>127</v>
      </c>
      <c r="C174" t="s">
        <v>473</v>
      </c>
      <c r="D174" t="s">
        <v>15</v>
      </c>
      <c r="E174" s="27">
        <v>20</v>
      </c>
      <c r="F174" s="27">
        <v>0</v>
      </c>
    </row>
    <row r="175" spans="1:6" x14ac:dyDescent="0.25">
      <c r="A175" t="s">
        <v>411</v>
      </c>
      <c r="B175" t="s">
        <v>127</v>
      </c>
      <c r="C175" t="s">
        <v>473</v>
      </c>
      <c r="D175" t="s">
        <v>16</v>
      </c>
      <c r="E175" s="27">
        <v>35</v>
      </c>
      <c r="F175" s="27">
        <v>0</v>
      </c>
    </row>
    <row r="176" spans="1:6" x14ac:dyDescent="0.25">
      <c r="A176" t="s">
        <v>411</v>
      </c>
      <c r="B176" t="s">
        <v>127</v>
      </c>
      <c r="C176" t="s">
        <v>473</v>
      </c>
      <c r="D176" t="s">
        <v>17</v>
      </c>
      <c r="E176" s="27">
        <v>70</v>
      </c>
      <c r="F176" s="27">
        <v>0</v>
      </c>
    </row>
    <row r="177" spans="1:6" x14ac:dyDescent="0.25">
      <c r="A177" t="s">
        <v>411</v>
      </c>
      <c r="B177" t="s">
        <v>129</v>
      </c>
      <c r="C177" t="s">
        <v>475</v>
      </c>
      <c r="D177" t="s">
        <v>30</v>
      </c>
      <c r="E177" s="27">
        <v>8.5</v>
      </c>
      <c r="F177" s="27">
        <v>0</v>
      </c>
    </row>
    <row r="178" spans="1:6" x14ac:dyDescent="0.25">
      <c r="A178" t="s">
        <v>411</v>
      </c>
      <c r="B178" t="s">
        <v>129</v>
      </c>
      <c r="C178" t="s">
        <v>475</v>
      </c>
      <c r="D178" t="s">
        <v>31</v>
      </c>
      <c r="E178" s="27">
        <v>8.6</v>
      </c>
      <c r="F178" s="27">
        <v>0</v>
      </c>
    </row>
    <row r="179" spans="1:6" x14ac:dyDescent="0.25">
      <c r="A179" t="s">
        <v>411</v>
      </c>
      <c r="B179" t="s">
        <v>130</v>
      </c>
      <c r="C179" t="s">
        <v>476</v>
      </c>
      <c r="D179" t="s">
        <v>32</v>
      </c>
      <c r="E179" s="27">
        <v>238200</v>
      </c>
      <c r="F179" s="27">
        <v>0</v>
      </c>
    </row>
    <row r="180" spans="1:6" x14ac:dyDescent="0.25">
      <c r="A180" t="s">
        <v>411</v>
      </c>
      <c r="B180" t="s">
        <v>130</v>
      </c>
      <c r="C180" t="s">
        <v>476</v>
      </c>
      <c r="D180" t="s">
        <v>33</v>
      </c>
      <c r="E180" s="27">
        <v>5</v>
      </c>
      <c r="F180" s="27">
        <v>0</v>
      </c>
    </row>
    <row r="181" spans="1:6" x14ac:dyDescent="0.25">
      <c r="A181" t="s">
        <v>411</v>
      </c>
      <c r="B181" t="s">
        <v>130</v>
      </c>
      <c r="C181" t="s">
        <v>476</v>
      </c>
      <c r="D181" t="s">
        <v>34</v>
      </c>
      <c r="E181" s="27">
        <v>3800</v>
      </c>
      <c r="F181" s="27">
        <v>0</v>
      </c>
    </row>
    <row r="182" spans="1:6" x14ac:dyDescent="0.25">
      <c r="A182" t="s">
        <v>411</v>
      </c>
      <c r="B182" t="s">
        <v>130</v>
      </c>
      <c r="C182" t="s">
        <v>476</v>
      </c>
      <c r="D182" t="s">
        <v>35</v>
      </c>
      <c r="E182" s="27">
        <v>80</v>
      </c>
      <c r="F182" s="27">
        <v>0</v>
      </c>
    </row>
    <row r="183" spans="1:6" x14ac:dyDescent="0.25">
      <c r="A183" t="s">
        <v>411</v>
      </c>
      <c r="B183" t="s">
        <v>131</v>
      </c>
      <c r="C183" t="s">
        <v>474</v>
      </c>
      <c r="D183" t="s">
        <v>57</v>
      </c>
      <c r="E183" s="27">
        <v>7</v>
      </c>
      <c r="F183" s="27">
        <v>0</v>
      </c>
    </row>
    <row r="184" spans="1:6" x14ac:dyDescent="0.25">
      <c r="A184" t="s">
        <v>411</v>
      </c>
      <c r="B184" t="s">
        <v>131</v>
      </c>
      <c r="C184" t="s">
        <v>474</v>
      </c>
      <c r="D184" t="s">
        <v>58</v>
      </c>
      <c r="E184" s="27">
        <v>7</v>
      </c>
      <c r="F184" s="27">
        <v>0</v>
      </c>
    </row>
    <row r="185" spans="1:6" x14ac:dyDescent="0.25">
      <c r="A185" t="s">
        <v>411</v>
      </c>
      <c r="B185" t="s">
        <v>131</v>
      </c>
      <c r="C185" t="s">
        <v>474</v>
      </c>
      <c r="D185" t="s">
        <v>59</v>
      </c>
      <c r="E185" s="27">
        <v>60</v>
      </c>
      <c r="F185" s="27">
        <v>0</v>
      </c>
    </row>
    <row r="186" spans="1:6" x14ac:dyDescent="0.25">
      <c r="A186" t="s">
        <v>411</v>
      </c>
      <c r="B186" t="s">
        <v>132</v>
      </c>
      <c r="C186" t="s">
        <v>51</v>
      </c>
      <c r="D186" t="s">
        <v>19</v>
      </c>
      <c r="E186" s="27">
        <v>110000</v>
      </c>
      <c r="F186" s="27">
        <v>0</v>
      </c>
    </row>
    <row r="187" spans="1:6" x14ac:dyDescent="0.25">
      <c r="A187" t="s">
        <v>411</v>
      </c>
      <c r="B187" t="s">
        <v>132</v>
      </c>
      <c r="C187" t="s">
        <v>51</v>
      </c>
      <c r="D187" t="s">
        <v>52</v>
      </c>
      <c r="E187" s="27">
        <v>50000</v>
      </c>
      <c r="F187" s="27">
        <v>0</v>
      </c>
    </row>
    <row r="188" spans="1:6" x14ac:dyDescent="0.25">
      <c r="A188" t="s">
        <v>411</v>
      </c>
      <c r="B188" t="s">
        <v>132</v>
      </c>
      <c r="C188" t="s">
        <v>51</v>
      </c>
      <c r="D188" t="s">
        <v>53</v>
      </c>
      <c r="E188" s="27">
        <v>2.5</v>
      </c>
      <c r="F188" s="27">
        <v>0</v>
      </c>
    </row>
    <row r="189" spans="1:6" x14ac:dyDescent="0.25">
      <c r="A189" t="s">
        <v>412</v>
      </c>
      <c r="B189" t="s">
        <v>133</v>
      </c>
      <c r="C189" t="s">
        <v>470</v>
      </c>
      <c r="D189" t="s">
        <v>67</v>
      </c>
      <c r="E189" s="27">
        <v>4.0999999999999996</v>
      </c>
      <c r="F189" s="27">
        <v>3.5</v>
      </c>
    </row>
    <row r="190" spans="1:6" x14ac:dyDescent="0.25">
      <c r="A190" t="s">
        <v>412</v>
      </c>
      <c r="B190" t="s">
        <v>133</v>
      </c>
      <c r="C190" t="s">
        <v>470</v>
      </c>
      <c r="D190" t="s">
        <v>68</v>
      </c>
      <c r="E190" s="27">
        <v>77.7</v>
      </c>
      <c r="F190" s="27">
        <v>100</v>
      </c>
    </row>
    <row r="191" spans="1:6" x14ac:dyDescent="0.25">
      <c r="A191" t="s">
        <v>412</v>
      </c>
      <c r="B191" t="s">
        <v>134</v>
      </c>
      <c r="C191" t="s">
        <v>473</v>
      </c>
      <c r="D191" t="s">
        <v>14</v>
      </c>
      <c r="E191" s="27">
        <v>1</v>
      </c>
      <c r="F191" s="27">
        <v>1</v>
      </c>
    </row>
    <row r="192" spans="1:6" x14ac:dyDescent="0.25">
      <c r="A192" t="s">
        <v>412</v>
      </c>
      <c r="B192" t="s">
        <v>134</v>
      </c>
      <c r="C192" t="s">
        <v>473</v>
      </c>
      <c r="D192" t="s">
        <v>15</v>
      </c>
      <c r="E192" s="27">
        <v>1</v>
      </c>
      <c r="F192" s="27">
        <v>1</v>
      </c>
    </row>
    <row r="193" spans="1:6" x14ac:dyDescent="0.25">
      <c r="A193" t="s">
        <v>412</v>
      </c>
      <c r="B193" t="s">
        <v>134</v>
      </c>
      <c r="C193" t="s">
        <v>473</v>
      </c>
      <c r="D193" t="s">
        <v>16</v>
      </c>
      <c r="E193" s="27">
        <v>1</v>
      </c>
      <c r="F193" s="27">
        <v>1</v>
      </c>
    </row>
    <row r="194" spans="1:6" x14ac:dyDescent="0.25">
      <c r="A194" t="s">
        <v>412</v>
      </c>
      <c r="B194" t="s">
        <v>134</v>
      </c>
      <c r="C194" t="s">
        <v>473</v>
      </c>
      <c r="D194" t="s">
        <v>17</v>
      </c>
      <c r="E194" s="27">
        <v>24</v>
      </c>
      <c r="F194" s="27">
        <v>22</v>
      </c>
    </row>
    <row r="195" spans="1:6" x14ac:dyDescent="0.25">
      <c r="A195" t="s">
        <v>412</v>
      </c>
      <c r="B195" t="s">
        <v>135</v>
      </c>
      <c r="C195" t="s">
        <v>476</v>
      </c>
      <c r="D195" t="s">
        <v>32</v>
      </c>
      <c r="E195" s="27">
        <v>63317</v>
      </c>
      <c r="F195" s="27">
        <v>296072</v>
      </c>
    </row>
    <row r="196" spans="1:6" x14ac:dyDescent="0.25">
      <c r="A196" t="s">
        <v>412</v>
      </c>
      <c r="B196" t="s">
        <v>135</v>
      </c>
      <c r="C196" t="s">
        <v>476</v>
      </c>
      <c r="D196" t="s">
        <v>33</v>
      </c>
      <c r="E196" s="27">
        <v>5</v>
      </c>
      <c r="F196" s="27">
        <v>5</v>
      </c>
    </row>
    <row r="197" spans="1:6" x14ac:dyDescent="0.25">
      <c r="A197" t="s">
        <v>412</v>
      </c>
      <c r="B197" t="s">
        <v>135</v>
      </c>
      <c r="C197" t="s">
        <v>476</v>
      </c>
      <c r="D197" t="s">
        <v>34</v>
      </c>
      <c r="E197" s="27">
        <v>4500</v>
      </c>
      <c r="F197" s="27">
        <v>13598</v>
      </c>
    </row>
    <row r="198" spans="1:6" x14ac:dyDescent="0.25">
      <c r="A198" t="s">
        <v>412</v>
      </c>
      <c r="B198" t="s">
        <v>135</v>
      </c>
      <c r="C198" t="s">
        <v>476</v>
      </c>
      <c r="D198" t="s">
        <v>35</v>
      </c>
      <c r="E198" s="27">
        <v>70</v>
      </c>
      <c r="F198" s="27">
        <v>79</v>
      </c>
    </row>
    <row r="199" spans="1:6" x14ac:dyDescent="0.25">
      <c r="A199" t="s">
        <v>412</v>
      </c>
      <c r="B199" t="s">
        <v>136</v>
      </c>
      <c r="C199" t="s">
        <v>475</v>
      </c>
      <c r="D199" t="s">
        <v>30</v>
      </c>
      <c r="E199" s="27">
        <v>8.1</v>
      </c>
      <c r="F199" s="27">
        <v>8.5</v>
      </c>
    </row>
    <row r="200" spans="1:6" x14ac:dyDescent="0.25">
      <c r="A200" t="s">
        <v>412</v>
      </c>
      <c r="B200" t="s">
        <v>136</v>
      </c>
      <c r="C200" t="s">
        <v>475</v>
      </c>
      <c r="D200" t="s">
        <v>31</v>
      </c>
      <c r="E200" s="27">
        <v>8.8000000000000007</v>
      </c>
      <c r="F200" s="27">
        <v>8.6999999999999993</v>
      </c>
    </row>
    <row r="201" spans="1:6" x14ac:dyDescent="0.25">
      <c r="A201" t="s">
        <v>412</v>
      </c>
      <c r="B201" t="s">
        <v>137</v>
      </c>
      <c r="C201" t="s">
        <v>477</v>
      </c>
      <c r="D201" t="s">
        <v>71</v>
      </c>
      <c r="E201" s="27">
        <v>80</v>
      </c>
      <c r="F201" s="27">
        <v>83.51</v>
      </c>
    </row>
    <row r="202" spans="1:6" x14ac:dyDescent="0.25">
      <c r="A202" t="s">
        <v>412</v>
      </c>
      <c r="B202" t="s">
        <v>138</v>
      </c>
      <c r="C202" t="s">
        <v>472</v>
      </c>
      <c r="D202" t="s">
        <v>23</v>
      </c>
      <c r="E202" s="27">
        <v>70</v>
      </c>
      <c r="F202" s="27">
        <v>0</v>
      </c>
    </row>
    <row r="203" spans="1:6" x14ac:dyDescent="0.25">
      <c r="A203" t="s">
        <v>412</v>
      </c>
      <c r="B203" t="s">
        <v>138</v>
      </c>
      <c r="C203" t="s">
        <v>472</v>
      </c>
      <c r="D203" t="s">
        <v>24</v>
      </c>
      <c r="E203" s="27">
        <v>1</v>
      </c>
      <c r="F203" s="27">
        <v>1</v>
      </c>
    </row>
    <row r="204" spans="1:6" x14ac:dyDescent="0.25">
      <c r="A204" t="s">
        <v>412</v>
      </c>
      <c r="B204" t="s">
        <v>138</v>
      </c>
      <c r="C204" t="s">
        <v>472</v>
      </c>
      <c r="D204" t="s">
        <v>25</v>
      </c>
      <c r="E204" s="27">
        <v>15400</v>
      </c>
      <c r="F204" s="27">
        <v>18939</v>
      </c>
    </row>
    <row r="205" spans="1:6" x14ac:dyDescent="0.25">
      <c r="A205" t="s">
        <v>412</v>
      </c>
      <c r="B205" t="s">
        <v>139</v>
      </c>
      <c r="C205" t="s">
        <v>478</v>
      </c>
      <c r="D205" t="s">
        <v>27</v>
      </c>
      <c r="E205" s="27">
        <v>6</v>
      </c>
      <c r="F205" s="27">
        <v>20.41</v>
      </c>
    </row>
    <row r="206" spans="1:6" x14ac:dyDescent="0.25">
      <c r="A206" t="s">
        <v>412</v>
      </c>
      <c r="B206" t="s">
        <v>139</v>
      </c>
      <c r="C206" t="s">
        <v>478</v>
      </c>
      <c r="D206" t="s">
        <v>28</v>
      </c>
      <c r="E206" s="27">
        <v>80</v>
      </c>
      <c r="F206" s="27">
        <v>100</v>
      </c>
    </row>
    <row r="207" spans="1:6" x14ac:dyDescent="0.25">
      <c r="A207" t="s">
        <v>412</v>
      </c>
      <c r="B207" t="s">
        <v>140</v>
      </c>
      <c r="C207" t="s">
        <v>471</v>
      </c>
      <c r="D207" t="s">
        <v>18</v>
      </c>
      <c r="E207" s="27">
        <v>1.7</v>
      </c>
      <c r="F207" s="27">
        <v>2.69</v>
      </c>
    </row>
    <row r="208" spans="1:6" x14ac:dyDescent="0.25">
      <c r="A208" t="s">
        <v>412</v>
      </c>
      <c r="B208" t="s">
        <v>140</v>
      </c>
      <c r="C208" t="s">
        <v>471</v>
      </c>
      <c r="D208" t="s">
        <v>19</v>
      </c>
      <c r="E208" s="27">
        <v>140000</v>
      </c>
      <c r="F208" s="27">
        <v>151399</v>
      </c>
    </row>
    <row r="209" spans="1:6" x14ac:dyDescent="0.25">
      <c r="A209" t="s">
        <v>412</v>
      </c>
      <c r="B209" t="s">
        <v>140</v>
      </c>
      <c r="C209" t="s">
        <v>471</v>
      </c>
      <c r="D209" t="s">
        <v>20</v>
      </c>
      <c r="E209" s="27">
        <v>29</v>
      </c>
      <c r="F209" s="27">
        <v>31.79</v>
      </c>
    </row>
    <row r="210" spans="1:6" x14ac:dyDescent="0.25">
      <c r="A210" t="s">
        <v>412</v>
      </c>
      <c r="B210" t="s">
        <v>140</v>
      </c>
      <c r="C210" t="s">
        <v>471</v>
      </c>
      <c r="D210" t="s">
        <v>21</v>
      </c>
      <c r="E210" s="27">
        <v>79618</v>
      </c>
      <c r="F210" s="27">
        <v>92385</v>
      </c>
    </row>
    <row r="211" spans="1:6" x14ac:dyDescent="0.25">
      <c r="A211" t="s">
        <v>412</v>
      </c>
      <c r="B211" t="s">
        <v>140</v>
      </c>
      <c r="C211" t="s">
        <v>471</v>
      </c>
      <c r="D211" t="s">
        <v>22</v>
      </c>
      <c r="E211" s="27">
        <v>75</v>
      </c>
      <c r="F211" s="27">
        <v>81.150000000000006</v>
      </c>
    </row>
    <row r="212" spans="1:6" x14ac:dyDescent="0.25">
      <c r="A212" t="s">
        <v>412</v>
      </c>
      <c r="B212" t="s">
        <v>141</v>
      </c>
      <c r="C212" t="s">
        <v>479</v>
      </c>
      <c r="D212" t="s">
        <v>26</v>
      </c>
      <c r="E212" s="27">
        <v>3.1</v>
      </c>
      <c r="F212" s="27">
        <v>1.92</v>
      </c>
    </row>
    <row r="213" spans="1:6" x14ac:dyDescent="0.25">
      <c r="A213" t="s">
        <v>412</v>
      </c>
      <c r="B213" t="s">
        <v>142</v>
      </c>
      <c r="C213" t="s">
        <v>474</v>
      </c>
      <c r="D213" t="s">
        <v>57</v>
      </c>
      <c r="E213" s="27">
        <v>7.6</v>
      </c>
      <c r="F213" s="27">
        <v>7.5</v>
      </c>
    </row>
    <row r="214" spans="1:6" x14ac:dyDescent="0.25">
      <c r="A214" t="s">
        <v>412</v>
      </c>
      <c r="B214" t="s">
        <v>142</v>
      </c>
      <c r="C214" t="s">
        <v>474</v>
      </c>
      <c r="D214" t="s">
        <v>58</v>
      </c>
      <c r="E214" s="27">
        <v>7.6</v>
      </c>
      <c r="F214" s="27">
        <v>7.6</v>
      </c>
    </row>
    <row r="215" spans="1:6" x14ac:dyDescent="0.25">
      <c r="A215" t="s">
        <v>412</v>
      </c>
      <c r="B215" t="s">
        <v>142</v>
      </c>
      <c r="C215" t="s">
        <v>474</v>
      </c>
      <c r="D215" t="s">
        <v>59</v>
      </c>
      <c r="E215" s="27">
        <v>70</v>
      </c>
      <c r="F215" s="27">
        <v>0</v>
      </c>
    </row>
    <row r="216" spans="1:6" x14ac:dyDescent="0.25">
      <c r="A216" t="s">
        <v>412</v>
      </c>
      <c r="B216" t="s">
        <v>143</v>
      </c>
      <c r="C216" t="s">
        <v>41</v>
      </c>
      <c r="D216" t="s">
        <v>29</v>
      </c>
      <c r="E216" s="27">
        <v>8</v>
      </c>
      <c r="F216" s="27">
        <v>11.11</v>
      </c>
    </row>
    <row r="217" spans="1:6" x14ac:dyDescent="0.25">
      <c r="A217" t="s">
        <v>413</v>
      </c>
      <c r="B217" t="s">
        <v>144</v>
      </c>
      <c r="C217" t="s">
        <v>478</v>
      </c>
      <c r="D217" t="s">
        <v>21</v>
      </c>
      <c r="E217" s="27">
        <v>1220</v>
      </c>
      <c r="F217" s="27">
        <v>1163</v>
      </c>
    </row>
    <row r="218" spans="1:6" x14ac:dyDescent="0.25">
      <c r="A218" t="s">
        <v>413</v>
      </c>
      <c r="B218" t="s">
        <v>144</v>
      </c>
      <c r="C218" t="s">
        <v>478</v>
      </c>
      <c r="D218" t="s">
        <v>27</v>
      </c>
      <c r="E218" s="27">
        <v>10</v>
      </c>
      <c r="F218" s="27">
        <v>11.8</v>
      </c>
    </row>
    <row r="219" spans="1:6" x14ac:dyDescent="0.25">
      <c r="A219" t="s">
        <v>413</v>
      </c>
      <c r="B219" t="s">
        <v>144</v>
      </c>
      <c r="C219" t="s">
        <v>478</v>
      </c>
      <c r="D219" t="s">
        <v>28</v>
      </c>
      <c r="E219" s="27">
        <v>79</v>
      </c>
      <c r="F219" s="27">
        <v>71.42</v>
      </c>
    </row>
    <row r="220" spans="1:6" x14ac:dyDescent="0.25">
      <c r="A220" t="s">
        <v>413</v>
      </c>
      <c r="B220" t="s">
        <v>145</v>
      </c>
      <c r="C220" t="s">
        <v>473</v>
      </c>
      <c r="D220" t="s">
        <v>14</v>
      </c>
      <c r="E220" s="27">
        <v>10</v>
      </c>
      <c r="F220" s="27">
        <v>10</v>
      </c>
    </row>
    <row r="221" spans="1:6" x14ac:dyDescent="0.25">
      <c r="A221" t="s">
        <v>413</v>
      </c>
      <c r="B221" t="s">
        <v>145</v>
      </c>
      <c r="C221" t="s">
        <v>473</v>
      </c>
      <c r="D221" t="s">
        <v>15</v>
      </c>
      <c r="E221" s="27">
        <v>20</v>
      </c>
      <c r="F221" s="27">
        <v>20</v>
      </c>
    </row>
    <row r="222" spans="1:6" x14ac:dyDescent="0.25">
      <c r="A222" t="s">
        <v>413</v>
      </c>
      <c r="B222" t="s">
        <v>145</v>
      </c>
      <c r="C222" t="s">
        <v>473</v>
      </c>
      <c r="D222" t="s">
        <v>16</v>
      </c>
      <c r="E222" s="27">
        <v>20</v>
      </c>
      <c r="F222" s="27">
        <v>33</v>
      </c>
    </row>
    <row r="223" spans="1:6" x14ac:dyDescent="0.25">
      <c r="A223" t="s">
        <v>413</v>
      </c>
      <c r="B223" t="s">
        <v>145</v>
      </c>
      <c r="C223" t="s">
        <v>473</v>
      </c>
      <c r="D223" t="s">
        <v>17</v>
      </c>
      <c r="E223" s="27">
        <v>20</v>
      </c>
      <c r="F223" s="27">
        <v>16.510000000000002</v>
      </c>
    </row>
    <row r="224" spans="1:6" x14ac:dyDescent="0.25">
      <c r="A224" t="s">
        <v>413</v>
      </c>
      <c r="B224" t="s">
        <v>146</v>
      </c>
      <c r="C224" t="s">
        <v>470</v>
      </c>
      <c r="D224" t="s">
        <v>67</v>
      </c>
      <c r="E224" s="27">
        <v>3.4</v>
      </c>
      <c r="F224" s="27">
        <v>3.7</v>
      </c>
    </row>
    <row r="225" spans="1:6" x14ac:dyDescent="0.25">
      <c r="A225" t="s">
        <v>413</v>
      </c>
      <c r="B225" t="s">
        <v>146</v>
      </c>
      <c r="C225" t="s">
        <v>470</v>
      </c>
      <c r="D225" t="s">
        <v>68</v>
      </c>
      <c r="E225" s="27">
        <v>77.7</v>
      </c>
      <c r="F225" s="27">
        <v>77.78</v>
      </c>
    </row>
    <row r="226" spans="1:6" x14ac:dyDescent="0.25">
      <c r="A226" t="s">
        <v>413</v>
      </c>
      <c r="B226" t="s">
        <v>147</v>
      </c>
      <c r="C226" t="s">
        <v>471</v>
      </c>
      <c r="D226" t="s">
        <v>18</v>
      </c>
      <c r="E226" s="27">
        <v>1.94</v>
      </c>
      <c r="F226" s="27">
        <v>2.23</v>
      </c>
    </row>
    <row r="227" spans="1:6" x14ac:dyDescent="0.25">
      <c r="A227" t="s">
        <v>413</v>
      </c>
      <c r="B227" t="s">
        <v>147</v>
      </c>
      <c r="C227" t="s">
        <v>471</v>
      </c>
      <c r="D227" t="s">
        <v>19</v>
      </c>
      <c r="E227" s="27">
        <v>93600</v>
      </c>
      <c r="F227" s="27">
        <v>99461</v>
      </c>
    </row>
    <row r="228" spans="1:6" x14ac:dyDescent="0.25">
      <c r="A228" t="s">
        <v>413</v>
      </c>
      <c r="B228" t="s">
        <v>147</v>
      </c>
      <c r="C228" t="s">
        <v>471</v>
      </c>
      <c r="D228" t="s">
        <v>20</v>
      </c>
      <c r="E228" s="27">
        <v>25</v>
      </c>
      <c r="F228" s="27">
        <v>32.35</v>
      </c>
    </row>
    <row r="229" spans="1:6" x14ac:dyDescent="0.25">
      <c r="A229" t="s">
        <v>413</v>
      </c>
      <c r="B229" t="s">
        <v>147</v>
      </c>
      <c r="C229" t="s">
        <v>471</v>
      </c>
      <c r="D229" t="s">
        <v>21</v>
      </c>
      <c r="E229" s="27">
        <v>80000</v>
      </c>
      <c r="F229" s="27">
        <v>107408</v>
      </c>
    </row>
    <row r="230" spans="1:6" x14ac:dyDescent="0.25">
      <c r="A230" t="s">
        <v>413</v>
      </c>
      <c r="B230" t="s">
        <v>147</v>
      </c>
      <c r="C230" t="s">
        <v>471</v>
      </c>
      <c r="D230" t="s">
        <v>22</v>
      </c>
      <c r="E230" s="27">
        <v>83</v>
      </c>
      <c r="F230" s="27">
        <v>86</v>
      </c>
    </row>
    <row r="231" spans="1:6" x14ac:dyDescent="0.25">
      <c r="A231" t="s">
        <v>413</v>
      </c>
      <c r="B231" t="s">
        <v>148</v>
      </c>
      <c r="C231" t="s">
        <v>472</v>
      </c>
      <c r="D231" t="s">
        <v>23</v>
      </c>
      <c r="E231" s="27">
        <v>70</v>
      </c>
      <c r="F231" s="27">
        <v>48</v>
      </c>
    </row>
    <row r="232" spans="1:6" x14ac:dyDescent="0.25">
      <c r="A232" t="s">
        <v>413</v>
      </c>
      <c r="B232" t="s">
        <v>148</v>
      </c>
      <c r="C232" t="s">
        <v>472</v>
      </c>
      <c r="D232" t="s">
        <v>24</v>
      </c>
      <c r="E232" s="27">
        <v>5</v>
      </c>
      <c r="F232" s="27">
        <v>8</v>
      </c>
    </row>
    <row r="233" spans="1:6" x14ac:dyDescent="0.25">
      <c r="A233" t="s">
        <v>413</v>
      </c>
      <c r="B233" t="s">
        <v>148</v>
      </c>
      <c r="C233" t="s">
        <v>472</v>
      </c>
      <c r="D233" t="s">
        <v>25</v>
      </c>
      <c r="E233" s="27">
        <v>6710</v>
      </c>
      <c r="F233" s="27">
        <v>9585</v>
      </c>
    </row>
    <row r="234" spans="1:6" x14ac:dyDescent="0.25">
      <c r="A234" t="s">
        <v>413</v>
      </c>
      <c r="B234" t="s">
        <v>149</v>
      </c>
      <c r="C234" t="s">
        <v>475</v>
      </c>
      <c r="D234" t="s">
        <v>30</v>
      </c>
      <c r="E234" s="27">
        <v>8.1</v>
      </c>
      <c r="F234" s="27">
        <v>8.6</v>
      </c>
    </row>
    <row r="235" spans="1:6" x14ac:dyDescent="0.25">
      <c r="A235" t="s">
        <v>413</v>
      </c>
      <c r="B235" t="s">
        <v>149</v>
      </c>
      <c r="C235" t="s">
        <v>475</v>
      </c>
      <c r="D235" t="s">
        <v>31</v>
      </c>
      <c r="E235" s="27">
        <v>9</v>
      </c>
      <c r="F235" s="27">
        <v>8.8000000000000007</v>
      </c>
    </row>
    <row r="236" spans="1:6" x14ac:dyDescent="0.25">
      <c r="A236" t="s">
        <v>413</v>
      </c>
      <c r="B236" t="s">
        <v>150</v>
      </c>
      <c r="C236" t="s">
        <v>476</v>
      </c>
      <c r="D236" t="s">
        <v>32</v>
      </c>
      <c r="E236" s="27">
        <v>40000</v>
      </c>
      <c r="F236" s="27">
        <v>66242</v>
      </c>
    </row>
    <row r="237" spans="1:6" x14ac:dyDescent="0.25">
      <c r="A237" t="s">
        <v>413</v>
      </c>
      <c r="B237" t="s">
        <v>150</v>
      </c>
      <c r="C237" t="s">
        <v>476</v>
      </c>
      <c r="D237" t="s">
        <v>33</v>
      </c>
      <c r="E237" s="27">
        <v>5</v>
      </c>
      <c r="F237" s="27">
        <v>6</v>
      </c>
    </row>
    <row r="238" spans="1:6" x14ac:dyDescent="0.25">
      <c r="A238" t="s">
        <v>413</v>
      </c>
      <c r="B238" t="s">
        <v>150</v>
      </c>
      <c r="C238" t="s">
        <v>476</v>
      </c>
      <c r="D238" t="s">
        <v>34</v>
      </c>
      <c r="E238" s="27">
        <v>1155</v>
      </c>
      <c r="F238" s="27">
        <v>3130</v>
      </c>
    </row>
    <row r="239" spans="1:6" x14ac:dyDescent="0.25">
      <c r="A239" t="s">
        <v>413</v>
      </c>
      <c r="B239" t="s">
        <v>150</v>
      </c>
      <c r="C239" t="s">
        <v>476</v>
      </c>
      <c r="D239" t="s">
        <v>35</v>
      </c>
      <c r="E239" s="27">
        <v>80</v>
      </c>
      <c r="F239" s="27">
        <v>100</v>
      </c>
    </row>
    <row r="240" spans="1:6" x14ac:dyDescent="0.25">
      <c r="A240" t="s">
        <v>413</v>
      </c>
      <c r="B240" t="s">
        <v>151</v>
      </c>
      <c r="C240" t="s">
        <v>479</v>
      </c>
      <c r="D240" t="s">
        <v>26</v>
      </c>
      <c r="E240" s="27">
        <v>1.53</v>
      </c>
      <c r="F240" s="27">
        <v>1.56</v>
      </c>
    </row>
    <row r="241" spans="1:6" x14ac:dyDescent="0.25">
      <c r="A241" t="s">
        <v>413</v>
      </c>
      <c r="B241" t="s">
        <v>152</v>
      </c>
      <c r="C241" t="s">
        <v>73</v>
      </c>
      <c r="D241" t="s">
        <v>153</v>
      </c>
      <c r="E241" s="27">
        <v>95</v>
      </c>
      <c r="F241" s="27">
        <v>95</v>
      </c>
    </row>
    <row r="242" spans="1:6" x14ac:dyDescent="0.25">
      <c r="A242" t="s">
        <v>413</v>
      </c>
      <c r="B242" t="s">
        <v>152</v>
      </c>
      <c r="C242" t="s">
        <v>73</v>
      </c>
      <c r="D242" t="s">
        <v>74</v>
      </c>
      <c r="E242" s="27">
        <v>15</v>
      </c>
      <c r="F242" s="27">
        <v>14.03</v>
      </c>
    </row>
    <row r="243" spans="1:6" x14ac:dyDescent="0.25">
      <c r="A243" t="s">
        <v>413</v>
      </c>
      <c r="B243" t="s">
        <v>152</v>
      </c>
      <c r="C243" t="s">
        <v>73</v>
      </c>
      <c r="D243" t="s">
        <v>75</v>
      </c>
      <c r="E243" s="27">
        <v>90</v>
      </c>
      <c r="F243" s="27">
        <v>90.61</v>
      </c>
    </row>
    <row r="244" spans="1:6" x14ac:dyDescent="0.25">
      <c r="A244" t="s">
        <v>413</v>
      </c>
      <c r="B244" t="s">
        <v>152</v>
      </c>
      <c r="C244" t="s">
        <v>73</v>
      </c>
      <c r="D244" t="s">
        <v>76</v>
      </c>
      <c r="E244" s="27">
        <v>100</v>
      </c>
      <c r="F244" s="27">
        <v>100</v>
      </c>
    </row>
    <row r="245" spans="1:6" x14ac:dyDescent="0.25">
      <c r="A245" t="s">
        <v>414</v>
      </c>
      <c r="B245" t="s">
        <v>154</v>
      </c>
      <c r="C245" t="s">
        <v>471</v>
      </c>
      <c r="D245" t="s">
        <v>18</v>
      </c>
      <c r="E245" s="27">
        <v>1.9</v>
      </c>
      <c r="F245" s="27">
        <v>1.99</v>
      </c>
    </row>
    <row r="246" spans="1:6" x14ac:dyDescent="0.25">
      <c r="A246" t="s">
        <v>414</v>
      </c>
      <c r="B246" t="s">
        <v>154</v>
      </c>
      <c r="C246" t="s">
        <v>471</v>
      </c>
      <c r="D246" t="s">
        <v>19</v>
      </c>
      <c r="E246" s="27">
        <v>110000</v>
      </c>
      <c r="F246" s="27">
        <v>141303</v>
      </c>
    </row>
    <row r="247" spans="1:6" x14ac:dyDescent="0.25">
      <c r="A247" t="s">
        <v>414</v>
      </c>
      <c r="B247" t="s">
        <v>154</v>
      </c>
      <c r="C247" t="s">
        <v>471</v>
      </c>
      <c r="D247" t="s">
        <v>20</v>
      </c>
      <c r="E247" s="27">
        <v>20</v>
      </c>
      <c r="F247" s="27">
        <v>29.07</v>
      </c>
    </row>
    <row r="248" spans="1:6" x14ac:dyDescent="0.25">
      <c r="A248" t="s">
        <v>414</v>
      </c>
      <c r="B248" t="s">
        <v>154</v>
      </c>
      <c r="C248" t="s">
        <v>471</v>
      </c>
      <c r="D248" t="s">
        <v>21</v>
      </c>
      <c r="E248" s="27">
        <v>110000</v>
      </c>
      <c r="F248" s="27">
        <v>125073</v>
      </c>
    </row>
    <row r="249" spans="1:6" x14ac:dyDescent="0.25">
      <c r="A249" t="s">
        <v>414</v>
      </c>
      <c r="B249" t="s">
        <v>154</v>
      </c>
      <c r="C249" t="s">
        <v>471</v>
      </c>
      <c r="D249" t="s">
        <v>22</v>
      </c>
      <c r="E249" s="27">
        <v>80</v>
      </c>
      <c r="F249" s="27">
        <v>82.66</v>
      </c>
    </row>
    <row r="250" spans="1:6" x14ac:dyDescent="0.25">
      <c r="A250" t="s">
        <v>414</v>
      </c>
      <c r="B250" t="s">
        <v>155</v>
      </c>
      <c r="C250" t="s">
        <v>473</v>
      </c>
      <c r="D250" t="s">
        <v>14</v>
      </c>
      <c r="E250" s="27">
        <v>78</v>
      </c>
      <c r="F250" s="27">
        <v>80</v>
      </c>
    </row>
    <row r="251" spans="1:6" x14ac:dyDescent="0.25">
      <c r="A251" t="s">
        <v>414</v>
      </c>
      <c r="B251" t="s">
        <v>155</v>
      </c>
      <c r="C251" t="s">
        <v>473</v>
      </c>
      <c r="D251" t="s">
        <v>15</v>
      </c>
      <c r="E251" s="27">
        <v>78</v>
      </c>
      <c r="F251" s="27">
        <v>80</v>
      </c>
    </row>
    <row r="252" spans="1:6" x14ac:dyDescent="0.25">
      <c r="A252" t="s">
        <v>414</v>
      </c>
      <c r="B252" t="s">
        <v>155</v>
      </c>
      <c r="C252" t="s">
        <v>473</v>
      </c>
      <c r="D252" t="s">
        <v>16</v>
      </c>
      <c r="E252" s="27">
        <v>41</v>
      </c>
      <c r="F252" s="27">
        <v>61</v>
      </c>
    </row>
    <row r="253" spans="1:6" x14ac:dyDescent="0.25">
      <c r="A253" t="s">
        <v>414</v>
      </c>
      <c r="B253" t="s">
        <v>155</v>
      </c>
      <c r="C253" t="s">
        <v>473</v>
      </c>
      <c r="D253" t="s">
        <v>17</v>
      </c>
      <c r="E253" s="27">
        <v>25</v>
      </c>
      <c r="F253" s="27">
        <v>19</v>
      </c>
    </row>
    <row r="254" spans="1:6" x14ac:dyDescent="0.25">
      <c r="A254" t="s">
        <v>414</v>
      </c>
      <c r="B254" t="s">
        <v>156</v>
      </c>
      <c r="C254" t="s">
        <v>470</v>
      </c>
      <c r="D254" t="s">
        <v>67</v>
      </c>
      <c r="E254" s="27">
        <v>4.2</v>
      </c>
      <c r="F254" s="27">
        <v>4.1900000000000004</v>
      </c>
    </row>
    <row r="255" spans="1:6" x14ac:dyDescent="0.25">
      <c r="A255" t="s">
        <v>414</v>
      </c>
      <c r="B255" t="s">
        <v>156</v>
      </c>
      <c r="C255" t="s">
        <v>470</v>
      </c>
      <c r="D255" t="s">
        <v>68</v>
      </c>
      <c r="E255" s="27">
        <v>100</v>
      </c>
      <c r="F255" s="27">
        <v>100</v>
      </c>
    </row>
    <row r="256" spans="1:6" x14ac:dyDescent="0.25">
      <c r="A256" t="s">
        <v>414</v>
      </c>
      <c r="B256" t="s">
        <v>157</v>
      </c>
      <c r="C256" t="s">
        <v>478</v>
      </c>
      <c r="D256" t="s">
        <v>27</v>
      </c>
      <c r="E256" s="27">
        <v>10</v>
      </c>
      <c r="F256" s="27">
        <v>20.100000000000001</v>
      </c>
    </row>
    <row r="257" spans="1:6" x14ac:dyDescent="0.25">
      <c r="A257" t="s">
        <v>414</v>
      </c>
      <c r="B257" t="s">
        <v>157</v>
      </c>
      <c r="C257" t="s">
        <v>478</v>
      </c>
      <c r="D257" t="s">
        <v>28</v>
      </c>
      <c r="E257" s="27">
        <v>60</v>
      </c>
      <c r="F257" s="27">
        <v>66.7</v>
      </c>
    </row>
    <row r="258" spans="1:6" x14ac:dyDescent="0.25">
      <c r="A258" t="s">
        <v>414</v>
      </c>
      <c r="B258" t="s">
        <v>158</v>
      </c>
      <c r="C258" t="s">
        <v>472</v>
      </c>
      <c r="D258" t="s">
        <v>23</v>
      </c>
      <c r="E258" s="27">
        <v>70</v>
      </c>
      <c r="F258" s="27">
        <v>0</v>
      </c>
    </row>
    <row r="259" spans="1:6" x14ac:dyDescent="0.25">
      <c r="A259" t="s">
        <v>414</v>
      </c>
      <c r="B259" t="s">
        <v>158</v>
      </c>
      <c r="C259" t="s">
        <v>472</v>
      </c>
      <c r="D259" t="s">
        <v>24</v>
      </c>
      <c r="E259" s="27">
        <v>2</v>
      </c>
      <c r="F259" s="27">
        <v>10</v>
      </c>
    </row>
    <row r="260" spans="1:6" x14ac:dyDescent="0.25">
      <c r="A260" t="s">
        <v>414</v>
      </c>
      <c r="B260" t="s">
        <v>158</v>
      </c>
      <c r="C260" t="s">
        <v>472</v>
      </c>
      <c r="D260" t="s">
        <v>25</v>
      </c>
      <c r="E260" s="27">
        <v>8000</v>
      </c>
      <c r="F260" s="27">
        <v>23953</v>
      </c>
    </row>
    <row r="261" spans="1:6" x14ac:dyDescent="0.25">
      <c r="A261" t="s">
        <v>414</v>
      </c>
      <c r="B261" t="s">
        <v>159</v>
      </c>
      <c r="C261" t="s">
        <v>475</v>
      </c>
      <c r="D261" t="s">
        <v>30</v>
      </c>
      <c r="E261" s="27">
        <v>8.1999999999999993</v>
      </c>
      <c r="F261" s="27">
        <v>8.5</v>
      </c>
    </row>
    <row r="262" spans="1:6" x14ac:dyDescent="0.25">
      <c r="A262" t="s">
        <v>414</v>
      </c>
      <c r="B262" t="s">
        <v>159</v>
      </c>
      <c r="C262" t="s">
        <v>475</v>
      </c>
      <c r="D262" t="s">
        <v>31</v>
      </c>
      <c r="E262" s="27">
        <v>8.9</v>
      </c>
      <c r="F262" s="27">
        <v>8.6</v>
      </c>
    </row>
    <row r="263" spans="1:6" x14ac:dyDescent="0.25">
      <c r="A263" t="s">
        <v>414</v>
      </c>
      <c r="B263" t="s">
        <v>160</v>
      </c>
      <c r="C263" t="s">
        <v>479</v>
      </c>
      <c r="D263" t="s">
        <v>26</v>
      </c>
      <c r="E263" s="27">
        <v>2.25</v>
      </c>
      <c r="F263" s="27">
        <v>2.57</v>
      </c>
    </row>
    <row r="264" spans="1:6" x14ac:dyDescent="0.25">
      <c r="A264" t="s">
        <v>414</v>
      </c>
      <c r="B264" t="s">
        <v>161</v>
      </c>
      <c r="C264" t="s">
        <v>51</v>
      </c>
      <c r="D264" t="s">
        <v>19</v>
      </c>
      <c r="E264" s="27">
        <v>110000</v>
      </c>
      <c r="F264" s="27">
        <v>154010</v>
      </c>
    </row>
    <row r="265" spans="1:6" x14ac:dyDescent="0.25">
      <c r="A265" t="s">
        <v>414</v>
      </c>
      <c r="B265" t="s">
        <v>161</v>
      </c>
      <c r="C265" t="s">
        <v>51</v>
      </c>
      <c r="D265" t="s">
        <v>52</v>
      </c>
      <c r="E265" s="27">
        <v>6000</v>
      </c>
      <c r="F265" s="27">
        <v>23977</v>
      </c>
    </row>
    <row r="266" spans="1:6" x14ac:dyDescent="0.25">
      <c r="A266" t="s">
        <v>414</v>
      </c>
      <c r="B266" t="s">
        <v>161</v>
      </c>
      <c r="C266" t="s">
        <v>51</v>
      </c>
      <c r="D266" t="s">
        <v>53</v>
      </c>
      <c r="E266" s="27">
        <v>2</v>
      </c>
      <c r="F266" s="27">
        <v>2.92</v>
      </c>
    </row>
    <row r="267" spans="1:6" x14ac:dyDescent="0.25">
      <c r="A267" t="s">
        <v>414</v>
      </c>
      <c r="B267" t="s">
        <v>162</v>
      </c>
      <c r="C267" t="s">
        <v>476</v>
      </c>
      <c r="D267" t="s">
        <v>32</v>
      </c>
      <c r="E267" s="27">
        <v>34500</v>
      </c>
      <c r="F267" s="27">
        <v>78485</v>
      </c>
    </row>
    <row r="268" spans="1:6" x14ac:dyDescent="0.25">
      <c r="A268" t="s">
        <v>414</v>
      </c>
      <c r="B268" t="s">
        <v>162</v>
      </c>
      <c r="C268" t="s">
        <v>476</v>
      </c>
      <c r="D268" t="s">
        <v>33</v>
      </c>
      <c r="E268" s="27">
        <v>5</v>
      </c>
      <c r="F268" s="27">
        <v>5</v>
      </c>
    </row>
    <row r="269" spans="1:6" x14ac:dyDescent="0.25">
      <c r="A269" t="s">
        <v>414</v>
      </c>
      <c r="B269" t="s">
        <v>162</v>
      </c>
      <c r="C269" t="s">
        <v>476</v>
      </c>
      <c r="D269" t="s">
        <v>34</v>
      </c>
      <c r="E269" s="27">
        <v>2850</v>
      </c>
      <c r="F269" s="27">
        <v>14873</v>
      </c>
    </row>
    <row r="270" spans="1:6" x14ac:dyDescent="0.25">
      <c r="A270" t="s">
        <v>414</v>
      </c>
      <c r="B270" t="s">
        <v>162</v>
      </c>
      <c r="C270" t="s">
        <v>476</v>
      </c>
      <c r="D270" t="s">
        <v>35</v>
      </c>
      <c r="E270" s="27">
        <v>80</v>
      </c>
      <c r="F270" s="27">
        <v>84</v>
      </c>
    </row>
    <row r="271" spans="1:6" x14ac:dyDescent="0.25">
      <c r="A271" t="s">
        <v>414</v>
      </c>
      <c r="B271" t="s">
        <v>163</v>
      </c>
      <c r="C271" t="s">
        <v>477</v>
      </c>
      <c r="D271" t="s">
        <v>71</v>
      </c>
      <c r="E271" s="27">
        <v>64</v>
      </c>
      <c r="F271" s="27">
        <v>76.849999999999994</v>
      </c>
    </row>
    <row r="272" spans="1:6" x14ac:dyDescent="0.25">
      <c r="A272" t="s">
        <v>414</v>
      </c>
      <c r="B272" t="s">
        <v>164</v>
      </c>
      <c r="C272" t="s">
        <v>41</v>
      </c>
      <c r="D272" t="s">
        <v>29</v>
      </c>
      <c r="E272" s="27">
        <v>13.5</v>
      </c>
      <c r="F272" s="27">
        <v>16.5</v>
      </c>
    </row>
    <row r="273" spans="1:6" x14ac:dyDescent="0.25">
      <c r="A273" t="s">
        <v>414</v>
      </c>
      <c r="B273" t="s">
        <v>165</v>
      </c>
      <c r="C273" t="s">
        <v>73</v>
      </c>
      <c r="D273" t="s">
        <v>74</v>
      </c>
      <c r="E273" s="27">
        <v>24</v>
      </c>
      <c r="F273" s="27">
        <v>0</v>
      </c>
    </row>
    <row r="274" spans="1:6" x14ac:dyDescent="0.25">
      <c r="A274" t="s">
        <v>414</v>
      </c>
      <c r="B274" t="s">
        <v>165</v>
      </c>
      <c r="C274" t="s">
        <v>73</v>
      </c>
      <c r="D274" t="s">
        <v>75</v>
      </c>
      <c r="E274" s="27">
        <v>90</v>
      </c>
      <c r="F274" s="27">
        <v>0</v>
      </c>
    </row>
    <row r="275" spans="1:6" x14ac:dyDescent="0.25">
      <c r="A275" t="s">
        <v>414</v>
      </c>
      <c r="B275" t="s">
        <v>166</v>
      </c>
      <c r="C275" t="s">
        <v>474</v>
      </c>
      <c r="D275" t="s">
        <v>57</v>
      </c>
      <c r="E275" s="27">
        <v>8</v>
      </c>
      <c r="F275" s="27">
        <v>7.6</v>
      </c>
    </row>
    <row r="276" spans="1:6" x14ac:dyDescent="0.25">
      <c r="A276" t="s">
        <v>414</v>
      </c>
      <c r="B276" t="s">
        <v>166</v>
      </c>
      <c r="C276" t="s">
        <v>474</v>
      </c>
      <c r="D276" t="s">
        <v>58</v>
      </c>
      <c r="E276" s="27">
        <v>8</v>
      </c>
      <c r="F276" s="27">
        <v>7.9</v>
      </c>
    </row>
    <row r="277" spans="1:6" x14ac:dyDescent="0.25">
      <c r="A277" t="s">
        <v>414</v>
      </c>
      <c r="B277" t="s">
        <v>166</v>
      </c>
      <c r="C277" t="s">
        <v>474</v>
      </c>
      <c r="D277" t="s">
        <v>59</v>
      </c>
      <c r="E277" s="27">
        <v>80</v>
      </c>
      <c r="F277" s="27">
        <v>100</v>
      </c>
    </row>
    <row r="278" spans="1:6" x14ac:dyDescent="0.25">
      <c r="A278" t="s">
        <v>415</v>
      </c>
      <c r="B278" t="s">
        <v>167</v>
      </c>
      <c r="C278" t="s">
        <v>471</v>
      </c>
      <c r="D278" t="s">
        <v>18</v>
      </c>
      <c r="E278" s="27">
        <v>2</v>
      </c>
      <c r="F278" s="27">
        <v>1.84</v>
      </c>
    </row>
    <row r="279" spans="1:6" x14ac:dyDescent="0.25">
      <c r="A279" t="s">
        <v>415</v>
      </c>
      <c r="B279" t="s">
        <v>167</v>
      </c>
      <c r="C279" t="s">
        <v>471</v>
      </c>
      <c r="D279" t="s">
        <v>19</v>
      </c>
      <c r="E279" s="27">
        <v>55000</v>
      </c>
      <c r="F279" s="27">
        <v>40774</v>
      </c>
    </row>
    <row r="280" spans="1:6" x14ac:dyDescent="0.25">
      <c r="A280" t="s">
        <v>415</v>
      </c>
      <c r="B280" t="s">
        <v>167</v>
      </c>
      <c r="C280" t="s">
        <v>471</v>
      </c>
      <c r="D280" t="s">
        <v>20</v>
      </c>
      <c r="E280" s="27">
        <v>25</v>
      </c>
      <c r="F280" s="27">
        <v>26.98</v>
      </c>
    </row>
    <row r="281" spans="1:6" x14ac:dyDescent="0.25">
      <c r="A281" t="s">
        <v>415</v>
      </c>
      <c r="B281" t="s">
        <v>167</v>
      </c>
      <c r="C281" t="s">
        <v>471</v>
      </c>
      <c r="D281" t="s">
        <v>21</v>
      </c>
      <c r="E281" s="27">
        <v>53000</v>
      </c>
      <c r="F281" s="27">
        <v>55981</v>
      </c>
    </row>
    <row r="282" spans="1:6" x14ac:dyDescent="0.25">
      <c r="A282" t="s">
        <v>415</v>
      </c>
      <c r="B282" t="s">
        <v>167</v>
      </c>
      <c r="C282" t="s">
        <v>471</v>
      </c>
      <c r="D282" t="s">
        <v>22</v>
      </c>
      <c r="E282" s="27">
        <v>80.099999999999994</v>
      </c>
      <c r="F282" s="27">
        <v>83.89</v>
      </c>
    </row>
    <row r="283" spans="1:6" x14ac:dyDescent="0.25">
      <c r="A283" t="s">
        <v>415</v>
      </c>
      <c r="B283" t="s">
        <v>168</v>
      </c>
      <c r="C283" t="s">
        <v>470</v>
      </c>
      <c r="D283" t="s">
        <v>67</v>
      </c>
      <c r="E283" s="27">
        <v>4</v>
      </c>
      <c r="F283" s="27">
        <v>3.42</v>
      </c>
    </row>
    <row r="284" spans="1:6" x14ac:dyDescent="0.25">
      <c r="A284" t="s">
        <v>415</v>
      </c>
      <c r="B284" t="s">
        <v>168</v>
      </c>
      <c r="C284" t="s">
        <v>470</v>
      </c>
      <c r="D284" t="s">
        <v>68</v>
      </c>
      <c r="E284" s="27">
        <v>100</v>
      </c>
      <c r="F284" s="27">
        <v>0</v>
      </c>
    </row>
    <row r="285" spans="1:6" x14ac:dyDescent="0.25">
      <c r="A285" t="s">
        <v>415</v>
      </c>
      <c r="B285" t="s">
        <v>169</v>
      </c>
      <c r="C285" t="s">
        <v>475</v>
      </c>
      <c r="D285" t="s">
        <v>30</v>
      </c>
      <c r="E285" s="27">
        <v>8.4</v>
      </c>
      <c r="F285" s="27">
        <v>8.6999999999999993</v>
      </c>
    </row>
    <row r="286" spans="1:6" x14ac:dyDescent="0.25">
      <c r="A286" t="s">
        <v>415</v>
      </c>
      <c r="B286" t="s">
        <v>169</v>
      </c>
      <c r="C286" t="s">
        <v>475</v>
      </c>
      <c r="D286" t="s">
        <v>31</v>
      </c>
      <c r="E286" s="27">
        <v>8.6</v>
      </c>
      <c r="F286" s="27">
        <v>8.6</v>
      </c>
    </row>
    <row r="287" spans="1:6" x14ac:dyDescent="0.25">
      <c r="A287" t="s">
        <v>415</v>
      </c>
      <c r="B287" t="s">
        <v>170</v>
      </c>
      <c r="C287" t="s">
        <v>473</v>
      </c>
      <c r="D287" t="s">
        <v>14</v>
      </c>
      <c r="E287" s="27">
        <v>4</v>
      </c>
      <c r="F287" s="27">
        <v>12</v>
      </c>
    </row>
    <row r="288" spans="1:6" x14ac:dyDescent="0.25">
      <c r="A288" t="s">
        <v>415</v>
      </c>
      <c r="B288" t="s">
        <v>170</v>
      </c>
      <c r="C288" t="s">
        <v>473</v>
      </c>
      <c r="D288" t="s">
        <v>15</v>
      </c>
      <c r="E288" s="27">
        <v>15</v>
      </c>
      <c r="F288" s="27">
        <v>40</v>
      </c>
    </row>
    <row r="289" spans="1:6" x14ac:dyDescent="0.25">
      <c r="A289" t="s">
        <v>415</v>
      </c>
      <c r="B289" t="s">
        <v>170</v>
      </c>
      <c r="C289" t="s">
        <v>473</v>
      </c>
      <c r="D289" t="s">
        <v>16</v>
      </c>
      <c r="E289" s="27">
        <v>15</v>
      </c>
      <c r="F289" s="27">
        <v>15</v>
      </c>
    </row>
    <row r="290" spans="1:6" x14ac:dyDescent="0.25">
      <c r="A290" t="s">
        <v>415</v>
      </c>
      <c r="B290" t="s">
        <v>170</v>
      </c>
      <c r="C290" t="s">
        <v>473</v>
      </c>
      <c r="D290" t="s">
        <v>17</v>
      </c>
      <c r="E290" s="27">
        <v>30</v>
      </c>
      <c r="F290" s="27">
        <v>23.42</v>
      </c>
    </row>
    <row r="291" spans="1:6" x14ac:dyDescent="0.25">
      <c r="A291" t="s">
        <v>415</v>
      </c>
      <c r="B291" t="s">
        <v>171</v>
      </c>
      <c r="C291" t="s">
        <v>476</v>
      </c>
      <c r="D291" t="s">
        <v>32</v>
      </c>
      <c r="E291" s="27">
        <v>45000</v>
      </c>
      <c r="F291" s="27">
        <v>45000</v>
      </c>
    </row>
    <row r="292" spans="1:6" x14ac:dyDescent="0.25">
      <c r="A292" t="s">
        <v>415</v>
      </c>
      <c r="B292" t="s">
        <v>171</v>
      </c>
      <c r="C292" t="s">
        <v>476</v>
      </c>
      <c r="D292" t="s">
        <v>33</v>
      </c>
      <c r="E292" s="27">
        <v>5</v>
      </c>
      <c r="F292" s="27">
        <v>5</v>
      </c>
    </row>
    <row r="293" spans="1:6" x14ac:dyDescent="0.25">
      <c r="A293" t="s">
        <v>415</v>
      </c>
      <c r="B293" t="s">
        <v>171</v>
      </c>
      <c r="C293" t="s">
        <v>476</v>
      </c>
      <c r="D293" t="s">
        <v>34</v>
      </c>
      <c r="E293" s="27">
        <v>5000</v>
      </c>
      <c r="F293" s="27">
        <v>5400</v>
      </c>
    </row>
    <row r="294" spans="1:6" x14ac:dyDescent="0.25">
      <c r="A294" t="s">
        <v>415</v>
      </c>
      <c r="B294" t="s">
        <v>171</v>
      </c>
      <c r="C294" t="s">
        <v>476</v>
      </c>
      <c r="D294" t="s">
        <v>35</v>
      </c>
      <c r="E294" s="27">
        <v>80</v>
      </c>
      <c r="F294" s="27">
        <v>85.4</v>
      </c>
    </row>
    <row r="295" spans="1:6" x14ac:dyDescent="0.25">
      <c r="A295" t="s">
        <v>415</v>
      </c>
      <c r="B295" t="s">
        <v>172</v>
      </c>
      <c r="C295" t="s">
        <v>474</v>
      </c>
      <c r="D295" t="s">
        <v>57</v>
      </c>
      <c r="E295" s="27">
        <v>7</v>
      </c>
      <c r="F295" s="27">
        <v>7.7</v>
      </c>
    </row>
    <row r="296" spans="1:6" x14ac:dyDescent="0.25">
      <c r="A296" t="s">
        <v>415</v>
      </c>
      <c r="B296" t="s">
        <v>172</v>
      </c>
      <c r="C296" t="s">
        <v>474</v>
      </c>
      <c r="D296" t="s">
        <v>58</v>
      </c>
      <c r="E296" s="27">
        <v>7</v>
      </c>
      <c r="F296" s="27">
        <v>8.1</v>
      </c>
    </row>
    <row r="297" spans="1:6" x14ac:dyDescent="0.25">
      <c r="A297" t="s">
        <v>415</v>
      </c>
      <c r="B297" t="s">
        <v>172</v>
      </c>
      <c r="C297" t="s">
        <v>474</v>
      </c>
      <c r="D297" t="s">
        <v>59</v>
      </c>
      <c r="E297" s="27">
        <v>75</v>
      </c>
      <c r="F297" s="27">
        <v>83.9</v>
      </c>
    </row>
    <row r="298" spans="1:6" x14ac:dyDescent="0.25">
      <c r="A298" t="s">
        <v>415</v>
      </c>
      <c r="B298" t="s">
        <v>173</v>
      </c>
      <c r="C298" t="s">
        <v>472</v>
      </c>
      <c r="D298" t="s">
        <v>23</v>
      </c>
      <c r="E298" s="27">
        <v>70</v>
      </c>
      <c r="F298" s="27">
        <v>0</v>
      </c>
    </row>
    <row r="299" spans="1:6" x14ac:dyDescent="0.25">
      <c r="A299" t="s">
        <v>415</v>
      </c>
      <c r="B299" t="s">
        <v>173</v>
      </c>
      <c r="C299" t="s">
        <v>472</v>
      </c>
      <c r="D299" t="s">
        <v>24</v>
      </c>
      <c r="E299" s="27">
        <v>1</v>
      </c>
      <c r="F299" s="27">
        <v>1</v>
      </c>
    </row>
    <row r="300" spans="1:6" x14ac:dyDescent="0.25">
      <c r="A300" t="s">
        <v>415</v>
      </c>
      <c r="B300" t="s">
        <v>173</v>
      </c>
      <c r="C300" t="s">
        <v>472</v>
      </c>
      <c r="D300" t="s">
        <v>25</v>
      </c>
      <c r="E300" s="27">
        <v>4300</v>
      </c>
      <c r="F300" s="27">
        <v>5130</v>
      </c>
    </row>
    <row r="301" spans="1:6" x14ac:dyDescent="0.25">
      <c r="A301" t="s">
        <v>415</v>
      </c>
      <c r="B301" t="s">
        <v>174</v>
      </c>
      <c r="C301" t="s">
        <v>478</v>
      </c>
      <c r="D301" t="s">
        <v>27</v>
      </c>
      <c r="E301" s="27">
        <v>10</v>
      </c>
      <c r="F301" s="27">
        <v>28.3</v>
      </c>
    </row>
    <row r="302" spans="1:6" x14ac:dyDescent="0.25">
      <c r="A302" t="s">
        <v>415</v>
      </c>
      <c r="B302" t="s">
        <v>174</v>
      </c>
      <c r="C302" t="s">
        <v>478</v>
      </c>
      <c r="D302" t="s">
        <v>28</v>
      </c>
      <c r="E302" s="27">
        <v>79</v>
      </c>
      <c r="F302" s="27">
        <v>0</v>
      </c>
    </row>
    <row r="303" spans="1:6" x14ac:dyDescent="0.25">
      <c r="A303" t="s">
        <v>415</v>
      </c>
      <c r="B303" t="s">
        <v>175</v>
      </c>
      <c r="C303" t="s">
        <v>477</v>
      </c>
      <c r="D303" t="s">
        <v>71</v>
      </c>
      <c r="E303" s="27">
        <v>85</v>
      </c>
      <c r="F303" s="27">
        <v>85.69</v>
      </c>
    </row>
    <row r="304" spans="1:6" x14ac:dyDescent="0.25">
      <c r="A304" t="s">
        <v>415</v>
      </c>
      <c r="B304" t="s">
        <v>176</v>
      </c>
      <c r="C304" t="s">
        <v>479</v>
      </c>
      <c r="D304" t="s">
        <v>26</v>
      </c>
      <c r="E304" s="27">
        <v>2.4</v>
      </c>
      <c r="F304" s="27">
        <v>1.83</v>
      </c>
    </row>
    <row r="305" spans="1:6" x14ac:dyDescent="0.25">
      <c r="A305" t="s">
        <v>415</v>
      </c>
      <c r="B305" t="s">
        <v>177</v>
      </c>
      <c r="C305" t="s">
        <v>51</v>
      </c>
      <c r="D305" t="s">
        <v>19</v>
      </c>
      <c r="E305" s="27">
        <v>55000</v>
      </c>
      <c r="F305" s="27">
        <v>40774</v>
      </c>
    </row>
    <row r="306" spans="1:6" x14ac:dyDescent="0.25">
      <c r="A306" t="s">
        <v>415</v>
      </c>
      <c r="B306" t="s">
        <v>177</v>
      </c>
      <c r="C306" t="s">
        <v>51</v>
      </c>
      <c r="D306" t="s">
        <v>52</v>
      </c>
      <c r="E306" s="27">
        <v>6000</v>
      </c>
      <c r="F306" s="27">
        <v>18495</v>
      </c>
    </row>
    <row r="307" spans="1:6" x14ac:dyDescent="0.25">
      <c r="A307" t="s">
        <v>415</v>
      </c>
      <c r="B307" t="s">
        <v>177</v>
      </c>
      <c r="C307" t="s">
        <v>51</v>
      </c>
      <c r="D307" t="s">
        <v>53</v>
      </c>
      <c r="E307" s="27">
        <v>2</v>
      </c>
      <c r="F307" s="27">
        <v>1.66</v>
      </c>
    </row>
    <row r="308" spans="1:6" x14ac:dyDescent="0.25">
      <c r="A308" t="s">
        <v>416</v>
      </c>
      <c r="B308" t="s">
        <v>178</v>
      </c>
      <c r="C308" t="s">
        <v>475</v>
      </c>
      <c r="D308" t="s">
        <v>30</v>
      </c>
      <c r="E308" s="27">
        <v>8.1999999999999993</v>
      </c>
      <c r="F308" s="27">
        <v>8.51</v>
      </c>
    </row>
    <row r="309" spans="1:6" x14ac:dyDescent="0.25">
      <c r="A309" t="s">
        <v>416</v>
      </c>
      <c r="B309" t="s">
        <v>178</v>
      </c>
      <c r="C309" t="s">
        <v>475</v>
      </c>
      <c r="D309" t="s">
        <v>31</v>
      </c>
      <c r="E309" s="27">
        <v>8.8000000000000007</v>
      </c>
      <c r="F309" s="27">
        <v>8.74</v>
      </c>
    </row>
    <row r="310" spans="1:6" x14ac:dyDescent="0.25">
      <c r="A310" t="s">
        <v>416</v>
      </c>
      <c r="B310" t="s">
        <v>179</v>
      </c>
      <c r="C310" t="s">
        <v>477</v>
      </c>
      <c r="D310" t="s">
        <v>71</v>
      </c>
      <c r="E310" s="27">
        <v>60</v>
      </c>
      <c r="F310" s="27">
        <v>71.02</v>
      </c>
    </row>
    <row r="311" spans="1:6" x14ac:dyDescent="0.25">
      <c r="A311" t="s">
        <v>416</v>
      </c>
      <c r="B311" t="s">
        <v>179</v>
      </c>
      <c r="C311" t="s">
        <v>477</v>
      </c>
      <c r="D311" t="s">
        <v>180</v>
      </c>
      <c r="E311" s="27">
        <v>0</v>
      </c>
      <c r="F311" s="27">
        <v>0</v>
      </c>
    </row>
    <row r="312" spans="1:6" x14ac:dyDescent="0.25">
      <c r="A312" t="s">
        <v>416</v>
      </c>
      <c r="B312" t="s">
        <v>181</v>
      </c>
      <c r="C312" t="s">
        <v>472</v>
      </c>
      <c r="D312" t="s">
        <v>23</v>
      </c>
      <c r="E312" s="27">
        <v>70</v>
      </c>
      <c r="F312" s="27">
        <v>97</v>
      </c>
    </row>
    <row r="313" spans="1:6" x14ac:dyDescent="0.25">
      <c r="A313" t="s">
        <v>416</v>
      </c>
      <c r="B313" t="s">
        <v>181</v>
      </c>
      <c r="C313" t="s">
        <v>472</v>
      </c>
      <c r="D313" t="s">
        <v>24</v>
      </c>
      <c r="E313" s="27">
        <v>0</v>
      </c>
      <c r="F313" s="27">
        <v>11</v>
      </c>
    </row>
    <row r="314" spans="1:6" x14ac:dyDescent="0.25">
      <c r="A314" t="s">
        <v>416</v>
      </c>
      <c r="B314" t="s">
        <v>181</v>
      </c>
      <c r="C314" t="s">
        <v>472</v>
      </c>
      <c r="D314" t="s">
        <v>25</v>
      </c>
      <c r="E314" s="27">
        <v>50612</v>
      </c>
      <c r="F314" s="27">
        <v>52505</v>
      </c>
    </row>
    <row r="315" spans="1:6" x14ac:dyDescent="0.25">
      <c r="A315" t="s">
        <v>416</v>
      </c>
      <c r="B315" t="s">
        <v>182</v>
      </c>
      <c r="C315" t="s">
        <v>471</v>
      </c>
      <c r="D315" t="s">
        <v>18</v>
      </c>
      <c r="E315" s="27">
        <v>1.9</v>
      </c>
      <c r="F315" s="27">
        <v>2.4</v>
      </c>
    </row>
    <row r="316" spans="1:6" x14ac:dyDescent="0.25">
      <c r="A316" t="s">
        <v>416</v>
      </c>
      <c r="B316" t="s">
        <v>182</v>
      </c>
      <c r="C316" t="s">
        <v>471</v>
      </c>
      <c r="D316" t="s">
        <v>19</v>
      </c>
      <c r="E316" s="27">
        <v>381155</v>
      </c>
      <c r="F316" s="27">
        <v>446778</v>
      </c>
    </row>
    <row r="317" spans="1:6" x14ac:dyDescent="0.25">
      <c r="A317" t="s">
        <v>416</v>
      </c>
      <c r="B317" t="s">
        <v>182</v>
      </c>
      <c r="C317" t="s">
        <v>471</v>
      </c>
      <c r="D317" t="s">
        <v>20</v>
      </c>
      <c r="E317" s="27">
        <v>25</v>
      </c>
      <c r="F317" s="27">
        <v>24.3</v>
      </c>
    </row>
    <row r="318" spans="1:6" x14ac:dyDescent="0.25">
      <c r="A318" t="s">
        <v>416</v>
      </c>
      <c r="B318" t="s">
        <v>182</v>
      </c>
      <c r="C318" t="s">
        <v>471</v>
      </c>
      <c r="D318" t="s">
        <v>21</v>
      </c>
      <c r="E318" s="27">
        <v>334036</v>
      </c>
      <c r="F318" s="27">
        <v>392216</v>
      </c>
    </row>
    <row r="319" spans="1:6" x14ac:dyDescent="0.25">
      <c r="A319" t="s">
        <v>416</v>
      </c>
      <c r="B319" t="s">
        <v>182</v>
      </c>
      <c r="C319" t="s">
        <v>471</v>
      </c>
      <c r="D319" t="s">
        <v>22</v>
      </c>
      <c r="E319" s="27">
        <v>80</v>
      </c>
      <c r="F319" s="27">
        <v>83.4</v>
      </c>
    </row>
    <row r="320" spans="1:6" x14ac:dyDescent="0.25">
      <c r="A320" t="s">
        <v>416</v>
      </c>
      <c r="B320" t="s">
        <v>183</v>
      </c>
      <c r="C320" t="s">
        <v>476</v>
      </c>
      <c r="D320" t="s">
        <v>32</v>
      </c>
      <c r="E320" s="27">
        <v>91000</v>
      </c>
      <c r="F320" s="27">
        <v>175195</v>
      </c>
    </row>
    <row r="321" spans="1:6" x14ac:dyDescent="0.25">
      <c r="A321" t="s">
        <v>416</v>
      </c>
      <c r="B321" t="s">
        <v>183</v>
      </c>
      <c r="C321" t="s">
        <v>476</v>
      </c>
      <c r="D321" t="s">
        <v>33</v>
      </c>
      <c r="E321" s="27">
        <v>5</v>
      </c>
      <c r="F321" s="27">
        <v>5</v>
      </c>
    </row>
    <row r="322" spans="1:6" x14ac:dyDescent="0.25">
      <c r="A322" t="s">
        <v>416</v>
      </c>
      <c r="B322" t="s">
        <v>183</v>
      </c>
      <c r="C322" t="s">
        <v>476</v>
      </c>
      <c r="D322" t="s">
        <v>34</v>
      </c>
      <c r="E322" s="27">
        <v>22500</v>
      </c>
      <c r="F322" s="27">
        <v>32337</v>
      </c>
    </row>
    <row r="323" spans="1:6" x14ac:dyDescent="0.25">
      <c r="A323" t="s">
        <v>416</v>
      </c>
      <c r="B323" t="s">
        <v>183</v>
      </c>
      <c r="C323" t="s">
        <v>476</v>
      </c>
      <c r="D323" t="s">
        <v>35</v>
      </c>
      <c r="E323" s="27">
        <v>80</v>
      </c>
      <c r="F323" s="27">
        <v>78.2</v>
      </c>
    </row>
    <row r="324" spans="1:6" x14ac:dyDescent="0.25">
      <c r="A324" t="s">
        <v>416</v>
      </c>
      <c r="B324" t="s">
        <v>184</v>
      </c>
      <c r="C324" t="s">
        <v>41</v>
      </c>
      <c r="D324" t="s">
        <v>29</v>
      </c>
      <c r="E324" s="27">
        <v>15</v>
      </c>
      <c r="F324" s="27">
        <v>17.34</v>
      </c>
    </row>
    <row r="325" spans="1:6" x14ac:dyDescent="0.25">
      <c r="A325" t="s">
        <v>416</v>
      </c>
      <c r="B325" t="s">
        <v>185</v>
      </c>
      <c r="C325" t="s">
        <v>478</v>
      </c>
      <c r="D325" t="s">
        <v>27</v>
      </c>
      <c r="E325" s="27">
        <v>10</v>
      </c>
      <c r="F325" s="27">
        <v>22.5</v>
      </c>
    </row>
    <row r="326" spans="1:6" x14ac:dyDescent="0.25">
      <c r="A326" t="s">
        <v>416</v>
      </c>
      <c r="B326" t="s">
        <v>185</v>
      </c>
      <c r="C326" t="s">
        <v>478</v>
      </c>
      <c r="D326" t="s">
        <v>28</v>
      </c>
      <c r="E326" s="27">
        <v>70</v>
      </c>
      <c r="F326" s="27">
        <v>0</v>
      </c>
    </row>
    <row r="327" spans="1:6" x14ac:dyDescent="0.25">
      <c r="A327" t="s">
        <v>416</v>
      </c>
      <c r="B327" t="s">
        <v>186</v>
      </c>
      <c r="C327" t="s">
        <v>474</v>
      </c>
      <c r="D327" t="s">
        <v>57</v>
      </c>
      <c r="E327" s="27">
        <v>7</v>
      </c>
      <c r="F327" s="27">
        <v>7.9</v>
      </c>
    </row>
    <row r="328" spans="1:6" x14ac:dyDescent="0.25">
      <c r="A328" t="s">
        <v>416</v>
      </c>
      <c r="B328" t="s">
        <v>186</v>
      </c>
      <c r="C328" t="s">
        <v>474</v>
      </c>
      <c r="D328" t="s">
        <v>58</v>
      </c>
      <c r="E328" s="27">
        <v>7</v>
      </c>
      <c r="F328" s="27">
        <v>8.1</v>
      </c>
    </row>
    <row r="329" spans="1:6" x14ac:dyDescent="0.25">
      <c r="A329" t="s">
        <v>416</v>
      </c>
      <c r="B329" t="s">
        <v>186</v>
      </c>
      <c r="C329" t="s">
        <v>474</v>
      </c>
      <c r="D329" t="s">
        <v>59</v>
      </c>
      <c r="E329" s="27">
        <v>70</v>
      </c>
      <c r="F329" s="27">
        <v>0</v>
      </c>
    </row>
    <row r="330" spans="1:6" x14ac:dyDescent="0.25">
      <c r="A330" t="s">
        <v>416</v>
      </c>
      <c r="B330" t="s">
        <v>187</v>
      </c>
      <c r="C330" t="s">
        <v>479</v>
      </c>
      <c r="D330" t="s">
        <v>26</v>
      </c>
      <c r="E330" s="27">
        <v>1.87</v>
      </c>
      <c r="F330" s="27">
        <v>2</v>
      </c>
    </row>
    <row r="331" spans="1:6" x14ac:dyDescent="0.25">
      <c r="A331" t="s">
        <v>416</v>
      </c>
      <c r="B331" t="s">
        <v>188</v>
      </c>
      <c r="C331" t="s">
        <v>473</v>
      </c>
      <c r="D331" t="s">
        <v>14</v>
      </c>
      <c r="E331" s="27">
        <v>100</v>
      </c>
      <c r="F331" s="27">
        <v>0</v>
      </c>
    </row>
    <row r="332" spans="1:6" x14ac:dyDescent="0.25">
      <c r="A332" t="s">
        <v>416</v>
      </c>
      <c r="B332" t="s">
        <v>188</v>
      </c>
      <c r="C332" t="s">
        <v>473</v>
      </c>
      <c r="D332" t="s">
        <v>15</v>
      </c>
      <c r="E332" s="27">
        <v>100</v>
      </c>
      <c r="F332" s="27">
        <v>0</v>
      </c>
    </row>
    <row r="333" spans="1:6" x14ac:dyDescent="0.25">
      <c r="A333" t="s">
        <v>416</v>
      </c>
      <c r="B333" t="s">
        <v>188</v>
      </c>
      <c r="C333" t="s">
        <v>473</v>
      </c>
      <c r="D333" t="s">
        <v>16</v>
      </c>
      <c r="E333" s="27">
        <v>100</v>
      </c>
      <c r="F333" s="27">
        <v>0</v>
      </c>
    </row>
    <row r="334" spans="1:6" x14ac:dyDescent="0.25">
      <c r="A334" t="s">
        <v>416</v>
      </c>
      <c r="B334" t="s">
        <v>188</v>
      </c>
      <c r="C334" t="s">
        <v>473</v>
      </c>
      <c r="D334" t="s">
        <v>17</v>
      </c>
      <c r="E334" s="27">
        <v>36</v>
      </c>
      <c r="F334" s="27">
        <v>29.7</v>
      </c>
    </row>
    <row r="335" spans="1:6" x14ac:dyDescent="0.25">
      <c r="A335" t="s">
        <v>416</v>
      </c>
      <c r="B335" t="s">
        <v>189</v>
      </c>
      <c r="C335" t="s">
        <v>470</v>
      </c>
      <c r="D335" t="s">
        <v>67</v>
      </c>
      <c r="E335" s="27">
        <v>4.2</v>
      </c>
      <c r="F335" s="27">
        <v>4.63</v>
      </c>
    </row>
    <row r="336" spans="1:6" x14ac:dyDescent="0.25">
      <c r="A336" t="s">
        <v>416</v>
      </c>
      <c r="B336" t="s">
        <v>189</v>
      </c>
      <c r="C336" t="s">
        <v>470</v>
      </c>
      <c r="D336" t="s">
        <v>68</v>
      </c>
      <c r="E336" s="27">
        <v>77.7</v>
      </c>
      <c r="F336" s="27">
        <v>88.8</v>
      </c>
    </row>
    <row r="337" spans="1:6" x14ac:dyDescent="0.25">
      <c r="A337" t="s">
        <v>417</v>
      </c>
      <c r="B337" t="s">
        <v>190</v>
      </c>
      <c r="C337" t="s">
        <v>475</v>
      </c>
      <c r="D337" t="s">
        <v>30</v>
      </c>
      <c r="E337" s="27">
        <v>8.1999999999999993</v>
      </c>
      <c r="F337" s="27">
        <v>8.5</v>
      </c>
    </row>
    <row r="338" spans="1:6" x14ac:dyDescent="0.25">
      <c r="A338" t="s">
        <v>417</v>
      </c>
      <c r="B338" t="s">
        <v>190</v>
      </c>
      <c r="C338" t="s">
        <v>475</v>
      </c>
      <c r="D338" t="s">
        <v>31</v>
      </c>
      <c r="E338" s="27">
        <v>8.6</v>
      </c>
      <c r="F338" s="27">
        <v>9</v>
      </c>
    </row>
    <row r="339" spans="1:6" x14ac:dyDescent="0.25">
      <c r="A339" t="s">
        <v>417</v>
      </c>
      <c r="B339" t="s">
        <v>191</v>
      </c>
      <c r="C339" t="s">
        <v>476</v>
      </c>
      <c r="D339" t="s">
        <v>32</v>
      </c>
      <c r="E339" s="27">
        <v>26985</v>
      </c>
      <c r="F339" s="27">
        <v>46805</v>
      </c>
    </row>
    <row r="340" spans="1:6" x14ac:dyDescent="0.25">
      <c r="A340" t="s">
        <v>417</v>
      </c>
      <c r="B340" t="s">
        <v>191</v>
      </c>
      <c r="C340" t="s">
        <v>476</v>
      </c>
      <c r="D340" t="s">
        <v>33</v>
      </c>
      <c r="E340" s="27">
        <v>5</v>
      </c>
      <c r="F340" s="27">
        <v>5</v>
      </c>
    </row>
    <row r="341" spans="1:6" x14ac:dyDescent="0.25">
      <c r="A341" t="s">
        <v>417</v>
      </c>
      <c r="B341" t="s">
        <v>191</v>
      </c>
      <c r="C341" t="s">
        <v>476</v>
      </c>
      <c r="D341" t="s">
        <v>34</v>
      </c>
      <c r="E341" s="27">
        <v>5775</v>
      </c>
      <c r="F341" s="27">
        <v>5883</v>
      </c>
    </row>
    <row r="342" spans="1:6" x14ac:dyDescent="0.25">
      <c r="A342" t="s">
        <v>417</v>
      </c>
      <c r="B342" t="s">
        <v>191</v>
      </c>
      <c r="C342" t="s">
        <v>476</v>
      </c>
      <c r="D342" t="s">
        <v>35</v>
      </c>
      <c r="E342" s="27">
        <v>80</v>
      </c>
      <c r="F342" s="27">
        <v>78.3</v>
      </c>
    </row>
    <row r="343" spans="1:6" x14ac:dyDescent="0.25">
      <c r="A343" t="s">
        <v>417</v>
      </c>
      <c r="B343" t="s">
        <v>192</v>
      </c>
      <c r="C343" t="s">
        <v>477</v>
      </c>
      <c r="D343" t="s">
        <v>71</v>
      </c>
      <c r="E343" s="27">
        <v>70</v>
      </c>
      <c r="F343" s="27">
        <v>95.73</v>
      </c>
    </row>
    <row r="344" spans="1:6" x14ac:dyDescent="0.25">
      <c r="A344" t="s">
        <v>417</v>
      </c>
      <c r="B344" t="s">
        <v>193</v>
      </c>
      <c r="C344" t="s">
        <v>479</v>
      </c>
      <c r="D344" t="s">
        <v>26</v>
      </c>
      <c r="E344" s="27">
        <v>2.4700000000000002</v>
      </c>
      <c r="F344" s="27">
        <v>2.87</v>
      </c>
    </row>
    <row r="345" spans="1:6" x14ac:dyDescent="0.25">
      <c r="A345" t="s">
        <v>417</v>
      </c>
      <c r="B345" t="s">
        <v>194</v>
      </c>
      <c r="C345" t="s">
        <v>470</v>
      </c>
      <c r="D345" t="s">
        <v>67</v>
      </c>
      <c r="E345" s="27">
        <v>4.41</v>
      </c>
      <c r="F345" s="27">
        <v>4.49</v>
      </c>
    </row>
    <row r="346" spans="1:6" x14ac:dyDescent="0.25">
      <c r="A346" t="s">
        <v>417</v>
      </c>
      <c r="B346" t="s">
        <v>194</v>
      </c>
      <c r="C346" t="s">
        <v>470</v>
      </c>
      <c r="D346" t="s">
        <v>68</v>
      </c>
      <c r="E346" s="27">
        <v>100</v>
      </c>
      <c r="F346" s="27">
        <v>100</v>
      </c>
    </row>
    <row r="347" spans="1:6" x14ac:dyDescent="0.25">
      <c r="A347" t="s">
        <v>417</v>
      </c>
      <c r="B347" t="s">
        <v>195</v>
      </c>
      <c r="C347" t="s">
        <v>473</v>
      </c>
      <c r="D347" t="s">
        <v>14</v>
      </c>
      <c r="E347" s="27">
        <v>30</v>
      </c>
      <c r="F347" s="27">
        <v>33</v>
      </c>
    </row>
    <row r="348" spans="1:6" x14ac:dyDescent="0.25">
      <c r="A348" t="s">
        <v>417</v>
      </c>
      <c r="B348" t="s">
        <v>195</v>
      </c>
      <c r="C348" t="s">
        <v>473</v>
      </c>
      <c r="D348" t="s">
        <v>15</v>
      </c>
      <c r="E348" s="27">
        <v>30</v>
      </c>
      <c r="F348" s="27">
        <v>33</v>
      </c>
    </row>
    <row r="349" spans="1:6" x14ac:dyDescent="0.25">
      <c r="A349" t="s">
        <v>417</v>
      </c>
      <c r="B349" t="s">
        <v>195</v>
      </c>
      <c r="C349" t="s">
        <v>473</v>
      </c>
      <c r="D349" t="s">
        <v>16</v>
      </c>
      <c r="E349" s="27">
        <v>20</v>
      </c>
      <c r="F349" s="27">
        <v>40</v>
      </c>
    </row>
    <row r="350" spans="1:6" x14ac:dyDescent="0.25">
      <c r="A350" t="s">
        <v>417</v>
      </c>
      <c r="B350" t="s">
        <v>195</v>
      </c>
      <c r="C350" t="s">
        <v>473</v>
      </c>
      <c r="D350" t="s">
        <v>17</v>
      </c>
      <c r="E350" s="27">
        <v>32</v>
      </c>
      <c r="F350" s="27">
        <v>29</v>
      </c>
    </row>
    <row r="351" spans="1:6" x14ac:dyDescent="0.25">
      <c r="A351" t="s">
        <v>417</v>
      </c>
      <c r="B351" t="s">
        <v>196</v>
      </c>
      <c r="C351" t="s">
        <v>471</v>
      </c>
      <c r="D351" t="s">
        <v>18</v>
      </c>
      <c r="E351" s="27">
        <v>2</v>
      </c>
      <c r="F351" s="27">
        <v>2.08</v>
      </c>
    </row>
    <row r="352" spans="1:6" x14ac:dyDescent="0.25">
      <c r="A352" t="s">
        <v>417</v>
      </c>
      <c r="B352" t="s">
        <v>196</v>
      </c>
      <c r="C352" t="s">
        <v>471</v>
      </c>
      <c r="D352" t="s">
        <v>19</v>
      </c>
      <c r="E352" s="27">
        <v>61000</v>
      </c>
      <c r="F352" s="27">
        <v>66834</v>
      </c>
    </row>
    <row r="353" spans="1:6" x14ac:dyDescent="0.25">
      <c r="A353" t="s">
        <v>417</v>
      </c>
      <c r="B353" t="s">
        <v>196</v>
      </c>
      <c r="C353" t="s">
        <v>471</v>
      </c>
      <c r="D353" t="s">
        <v>20</v>
      </c>
      <c r="E353" s="27">
        <v>30</v>
      </c>
      <c r="F353" s="27">
        <v>35.75</v>
      </c>
    </row>
    <row r="354" spans="1:6" x14ac:dyDescent="0.25">
      <c r="A354" t="s">
        <v>417</v>
      </c>
      <c r="B354" t="s">
        <v>196</v>
      </c>
      <c r="C354" t="s">
        <v>471</v>
      </c>
      <c r="D354" t="s">
        <v>21</v>
      </c>
      <c r="E354" s="27">
        <v>62000</v>
      </c>
      <c r="F354" s="27">
        <v>75049</v>
      </c>
    </row>
    <row r="355" spans="1:6" x14ac:dyDescent="0.25">
      <c r="A355" t="s">
        <v>417</v>
      </c>
      <c r="B355" t="s">
        <v>196</v>
      </c>
      <c r="C355" t="s">
        <v>471</v>
      </c>
      <c r="D355" t="s">
        <v>22</v>
      </c>
      <c r="E355" s="27">
        <v>80</v>
      </c>
      <c r="F355" s="27">
        <v>83.3</v>
      </c>
    </row>
    <row r="356" spans="1:6" x14ac:dyDescent="0.25">
      <c r="A356" t="s">
        <v>417</v>
      </c>
      <c r="B356" t="s">
        <v>197</v>
      </c>
      <c r="C356" t="s">
        <v>472</v>
      </c>
      <c r="D356" t="s">
        <v>23</v>
      </c>
      <c r="E356" s="27">
        <v>70</v>
      </c>
      <c r="F356" s="27">
        <v>98</v>
      </c>
    </row>
    <row r="357" spans="1:6" x14ac:dyDescent="0.25">
      <c r="A357" t="s">
        <v>417</v>
      </c>
      <c r="B357" t="s">
        <v>197</v>
      </c>
      <c r="C357" t="s">
        <v>472</v>
      </c>
      <c r="D357" t="s">
        <v>24</v>
      </c>
      <c r="E357" s="27">
        <v>3</v>
      </c>
      <c r="F357" s="27">
        <v>9</v>
      </c>
    </row>
    <row r="358" spans="1:6" x14ac:dyDescent="0.25">
      <c r="A358" t="s">
        <v>417</v>
      </c>
      <c r="B358" t="s">
        <v>197</v>
      </c>
      <c r="C358" t="s">
        <v>472</v>
      </c>
      <c r="D358" t="s">
        <v>25</v>
      </c>
      <c r="E358" s="27">
        <v>12000</v>
      </c>
      <c r="F358" s="27">
        <v>13101</v>
      </c>
    </row>
    <row r="359" spans="1:6" x14ac:dyDescent="0.25">
      <c r="A359" t="s">
        <v>417</v>
      </c>
      <c r="B359" t="s">
        <v>198</v>
      </c>
      <c r="C359" t="s">
        <v>478</v>
      </c>
      <c r="D359" t="s">
        <v>27</v>
      </c>
      <c r="E359" s="27">
        <v>15</v>
      </c>
      <c r="F359" s="27">
        <v>21.8</v>
      </c>
    </row>
    <row r="360" spans="1:6" x14ac:dyDescent="0.25">
      <c r="A360" t="s">
        <v>417</v>
      </c>
      <c r="B360" t="s">
        <v>198</v>
      </c>
      <c r="C360" t="s">
        <v>478</v>
      </c>
      <c r="D360" t="s">
        <v>28</v>
      </c>
      <c r="E360" s="27">
        <v>79</v>
      </c>
      <c r="F360" s="27">
        <v>100</v>
      </c>
    </row>
    <row r="361" spans="1:6" x14ac:dyDescent="0.25">
      <c r="A361" t="s">
        <v>418</v>
      </c>
      <c r="B361" t="s">
        <v>199</v>
      </c>
      <c r="C361" t="s">
        <v>471</v>
      </c>
      <c r="D361" t="s">
        <v>18</v>
      </c>
      <c r="E361" s="27">
        <v>1.8</v>
      </c>
      <c r="F361" s="27">
        <v>1.9</v>
      </c>
    </row>
    <row r="362" spans="1:6" x14ac:dyDescent="0.25">
      <c r="A362" t="s">
        <v>418</v>
      </c>
      <c r="B362" t="s">
        <v>199</v>
      </c>
      <c r="C362" t="s">
        <v>471</v>
      </c>
      <c r="D362" t="s">
        <v>19</v>
      </c>
      <c r="E362" s="27">
        <v>52000</v>
      </c>
      <c r="F362" s="27">
        <v>57480</v>
      </c>
    </row>
    <row r="363" spans="1:6" x14ac:dyDescent="0.25">
      <c r="A363" t="s">
        <v>418</v>
      </c>
      <c r="B363" t="s">
        <v>199</v>
      </c>
      <c r="C363" t="s">
        <v>471</v>
      </c>
      <c r="D363" t="s">
        <v>20</v>
      </c>
      <c r="E363" s="27">
        <v>20</v>
      </c>
      <c r="F363" s="27">
        <v>18.399999999999999</v>
      </c>
    </row>
    <row r="364" spans="1:6" x14ac:dyDescent="0.25">
      <c r="A364" t="s">
        <v>418</v>
      </c>
      <c r="B364" t="s">
        <v>199</v>
      </c>
      <c r="C364" t="s">
        <v>471</v>
      </c>
      <c r="D364" t="s">
        <v>21</v>
      </c>
      <c r="E364" s="27">
        <v>50756</v>
      </c>
      <c r="F364" s="27">
        <v>67817</v>
      </c>
    </row>
    <row r="365" spans="1:6" x14ac:dyDescent="0.25">
      <c r="A365" t="s">
        <v>418</v>
      </c>
      <c r="B365" t="s">
        <v>199</v>
      </c>
      <c r="C365" t="s">
        <v>471</v>
      </c>
      <c r="D365" t="s">
        <v>22</v>
      </c>
      <c r="E365" s="27">
        <v>80</v>
      </c>
      <c r="F365" s="27">
        <v>82.7</v>
      </c>
    </row>
    <row r="366" spans="1:6" x14ac:dyDescent="0.25">
      <c r="A366" t="s">
        <v>418</v>
      </c>
      <c r="B366" t="s">
        <v>200</v>
      </c>
      <c r="C366" t="s">
        <v>470</v>
      </c>
      <c r="D366" t="s">
        <v>67</v>
      </c>
      <c r="E366" s="27">
        <v>4.3</v>
      </c>
      <c r="F366" s="27">
        <v>4.2300000000000004</v>
      </c>
    </row>
    <row r="367" spans="1:6" x14ac:dyDescent="0.25">
      <c r="A367" t="s">
        <v>418</v>
      </c>
      <c r="B367" t="s">
        <v>200</v>
      </c>
      <c r="C367" t="s">
        <v>470</v>
      </c>
      <c r="D367" t="s">
        <v>68</v>
      </c>
      <c r="E367" s="27">
        <v>100</v>
      </c>
      <c r="F367" s="27">
        <v>100</v>
      </c>
    </row>
    <row r="368" spans="1:6" x14ac:dyDescent="0.25">
      <c r="A368" t="s">
        <v>418</v>
      </c>
      <c r="B368" t="s">
        <v>201</v>
      </c>
      <c r="C368" t="s">
        <v>473</v>
      </c>
      <c r="D368" t="s">
        <v>14</v>
      </c>
      <c r="E368" s="27">
        <v>14</v>
      </c>
      <c r="F368" s="27">
        <v>21</v>
      </c>
    </row>
    <row r="369" spans="1:6" x14ac:dyDescent="0.25">
      <c r="A369" t="s">
        <v>418</v>
      </c>
      <c r="B369" t="s">
        <v>201</v>
      </c>
      <c r="C369" t="s">
        <v>473</v>
      </c>
      <c r="D369" t="s">
        <v>15</v>
      </c>
      <c r="E369" s="27">
        <v>20</v>
      </c>
      <c r="F369" s="27">
        <v>27</v>
      </c>
    </row>
    <row r="370" spans="1:6" x14ac:dyDescent="0.25">
      <c r="A370" t="s">
        <v>418</v>
      </c>
      <c r="B370" t="s">
        <v>201</v>
      </c>
      <c r="C370" t="s">
        <v>473</v>
      </c>
      <c r="D370" t="s">
        <v>16</v>
      </c>
      <c r="E370" s="27">
        <v>15</v>
      </c>
      <c r="F370" s="27">
        <v>20</v>
      </c>
    </row>
    <row r="371" spans="1:6" x14ac:dyDescent="0.25">
      <c r="A371" t="s">
        <v>418</v>
      </c>
      <c r="B371" t="s">
        <v>201</v>
      </c>
      <c r="C371" t="s">
        <v>473</v>
      </c>
      <c r="D371" t="s">
        <v>17</v>
      </c>
      <c r="E371" s="27">
        <v>36</v>
      </c>
      <c r="F371" s="27">
        <v>22.34</v>
      </c>
    </row>
    <row r="372" spans="1:6" x14ac:dyDescent="0.25">
      <c r="A372" t="s">
        <v>418</v>
      </c>
      <c r="B372" t="s">
        <v>202</v>
      </c>
      <c r="C372" t="s">
        <v>472</v>
      </c>
      <c r="D372" t="s">
        <v>23</v>
      </c>
      <c r="E372" s="27">
        <v>70</v>
      </c>
      <c r="F372" s="27">
        <v>0</v>
      </c>
    </row>
    <row r="373" spans="1:6" x14ac:dyDescent="0.25">
      <c r="A373" t="s">
        <v>418</v>
      </c>
      <c r="B373" t="s">
        <v>202</v>
      </c>
      <c r="C373" t="s">
        <v>472</v>
      </c>
      <c r="D373" t="s">
        <v>24</v>
      </c>
      <c r="E373" s="27">
        <v>3</v>
      </c>
      <c r="F373" s="27">
        <v>5</v>
      </c>
    </row>
    <row r="374" spans="1:6" x14ac:dyDescent="0.25">
      <c r="A374" t="s">
        <v>418</v>
      </c>
      <c r="B374" t="s">
        <v>202</v>
      </c>
      <c r="C374" t="s">
        <v>472</v>
      </c>
      <c r="D374" t="s">
        <v>25</v>
      </c>
      <c r="E374" s="27">
        <v>8000</v>
      </c>
      <c r="F374" s="27">
        <v>10862</v>
      </c>
    </row>
    <row r="375" spans="1:6" x14ac:dyDescent="0.25">
      <c r="A375" t="s">
        <v>418</v>
      </c>
      <c r="B375" t="s">
        <v>203</v>
      </c>
      <c r="C375" t="s">
        <v>477</v>
      </c>
      <c r="D375" t="s">
        <v>71</v>
      </c>
      <c r="E375" s="27">
        <v>64</v>
      </c>
      <c r="F375" s="27">
        <v>73.27</v>
      </c>
    </row>
    <row r="376" spans="1:6" x14ac:dyDescent="0.25">
      <c r="A376" t="s">
        <v>418</v>
      </c>
      <c r="B376" t="s">
        <v>204</v>
      </c>
      <c r="C376" t="s">
        <v>475</v>
      </c>
      <c r="D376" t="s">
        <v>30</v>
      </c>
      <c r="E376" s="27">
        <v>8.5</v>
      </c>
      <c r="F376" s="27">
        <v>8.73</v>
      </c>
    </row>
    <row r="377" spans="1:6" x14ac:dyDescent="0.25">
      <c r="A377" t="s">
        <v>418</v>
      </c>
      <c r="B377" t="s">
        <v>204</v>
      </c>
      <c r="C377" t="s">
        <v>475</v>
      </c>
      <c r="D377" t="s">
        <v>31</v>
      </c>
      <c r="E377" s="27">
        <v>8.6999999999999993</v>
      </c>
      <c r="F377" s="27">
        <v>8.68</v>
      </c>
    </row>
    <row r="378" spans="1:6" x14ac:dyDescent="0.25">
      <c r="A378" t="s">
        <v>418</v>
      </c>
      <c r="B378" t="s">
        <v>205</v>
      </c>
      <c r="C378" t="s">
        <v>478</v>
      </c>
      <c r="D378" t="s">
        <v>27</v>
      </c>
      <c r="E378" s="27">
        <v>5</v>
      </c>
      <c r="F378" s="27">
        <v>18.2</v>
      </c>
    </row>
    <row r="379" spans="1:6" x14ac:dyDescent="0.25">
      <c r="A379" t="s">
        <v>418</v>
      </c>
      <c r="B379" t="s">
        <v>205</v>
      </c>
      <c r="C379" t="s">
        <v>478</v>
      </c>
      <c r="D379" t="s">
        <v>28</v>
      </c>
      <c r="E379" s="27">
        <v>79</v>
      </c>
      <c r="F379" s="27">
        <v>100</v>
      </c>
    </row>
    <row r="380" spans="1:6" x14ac:dyDescent="0.25">
      <c r="A380" t="s">
        <v>418</v>
      </c>
      <c r="B380" t="s">
        <v>206</v>
      </c>
      <c r="C380" t="s">
        <v>476</v>
      </c>
      <c r="D380" t="s">
        <v>32</v>
      </c>
      <c r="E380" s="27">
        <v>8000</v>
      </c>
      <c r="F380" s="27">
        <v>12275</v>
      </c>
    </row>
    <row r="381" spans="1:6" x14ac:dyDescent="0.25">
      <c r="A381" t="s">
        <v>418</v>
      </c>
      <c r="B381" t="s">
        <v>206</v>
      </c>
      <c r="C381" t="s">
        <v>476</v>
      </c>
      <c r="D381" t="s">
        <v>33</v>
      </c>
      <c r="E381" s="27">
        <v>5</v>
      </c>
      <c r="F381" s="27">
        <v>5</v>
      </c>
    </row>
    <row r="382" spans="1:6" x14ac:dyDescent="0.25">
      <c r="A382" t="s">
        <v>418</v>
      </c>
      <c r="B382" t="s">
        <v>206</v>
      </c>
      <c r="C382" t="s">
        <v>476</v>
      </c>
      <c r="D382" t="s">
        <v>34</v>
      </c>
      <c r="E382" s="27">
        <v>4000</v>
      </c>
      <c r="F382" s="27">
        <v>4434</v>
      </c>
    </row>
    <row r="383" spans="1:6" x14ac:dyDescent="0.25">
      <c r="A383" t="s">
        <v>418</v>
      </c>
      <c r="B383" t="s">
        <v>206</v>
      </c>
      <c r="C383" t="s">
        <v>476</v>
      </c>
      <c r="D383" t="s">
        <v>35</v>
      </c>
      <c r="E383" s="27">
        <v>80</v>
      </c>
      <c r="F383" s="27">
        <v>81</v>
      </c>
    </row>
    <row r="384" spans="1:6" x14ac:dyDescent="0.25">
      <c r="A384" t="s">
        <v>418</v>
      </c>
      <c r="B384" t="s">
        <v>207</v>
      </c>
      <c r="C384" t="s">
        <v>73</v>
      </c>
      <c r="D384" t="s">
        <v>208</v>
      </c>
      <c r="E384" s="27">
        <v>310</v>
      </c>
      <c r="F384" s="27">
        <v>0</v>
      </c>
    </row>
    <row r="385" spans="1:6" x14ac:dyDescent="0.25">
      <c r="A385" t="s">
        <v>418</v>
      </c>
      <c r="B385" t="s">
        <v>209</v>
      </c>
      <c r="C385" t="s">
        <v>474</v>
      </c>
      <c r="D385" t="s">
        <v>57</v>
      </c>
      <c r="E385" s="27">
        <v>8</v>
      </c>
      <c r="F385" s="27">
        <v>7.5</v>
      </c>
    </row>
    <row r="386" spans="1:6" x14ac:dyDescent="0.25">
      <c r="A386" t="s">
        <v>418</v>
      </c>
      <c r="B386" t="s">
        <v>209</v>
      </c>
      <c r="C386" t="s">
        <v>474</v>
      </c>
      <c r="D386" t="s">
        <v>58</v>
      </c>
      <c r="E386" s="27">
        <v>8</v>
      </c>
      <c r="F386" s="27">
        <v>7.8</v>
      </c>
    </row>
    <row r="387" spans="1:6" x14ac:dyDescent="0.25">
      <c r="A387" t="s">
        <v>418</v>
      </c>
      <c r="B387" t="s">
        <v>209</v>
      </c>
      <c r="C387" t="s">
        <v>474</v>
      </c>
      <c r="D387" t="s">
        <v>59</v>
      </c>
      <c r="E387" s="27">
        <v>80</v>
      </c>
      <c r="F387" s="27">
        <v>0</v>
      </c>
    </row>
    <row r="388" spans="1:6" x14ac:dyDescent="0.25">
      <c r="A388" t="s">
        <v>418</v>
      </c>
      <c r="B388" t="s">
        <v>210</v>
      </c>
      <c r="C388" t="s">
        <v>479</v>
      </c>
      <c r="D388" t="s">
        <v>26</v>
      </c>
      <c r="E388" s="27">
        <v>3</v>
      </c>
      <c r="F388" s="27">
        <v>3</v>
      </c>
    </row>
    <row r="389" spans="1:6" x14ac:dyDescent="0.25">
      <c r="A389" t="s">
        <v>418</v>
      </c>
      <c r="B389" t="s">
        <v>211</v>
      </c>
      <c r="C389" t="s">
        <v>41</v>
      </c>
      <c r="D389" t="s">
        <v>29</v>
      </c>
      <c r="E389" s="27">
        <v>14.3</v>
      </c>
      <c r="F389" s="27">
        <v>14.24</v>
      </c>
    </row>
    <row r="390" spans="1:6" x14ac:dyDescent="0.25">
      <c r="A390" t="s">
        <v>418</v>
      </c>
      <c r="B390" t="s">
        <v>212</v>
      </c>
      <c r="C390" t="s">
        <v>213</v>
      </c>
      <c r="D390" t="s">
        <v>214</v>
      </c>
      <c r="E390" s="27">
        <v>5</v>
      </c>
      <c r="F390" s="27">
        <v>0</v>
      </c>
    </row>
    <row r="391" spans="1:6" x14ac:dyDescent="0.25">
      <c r="A391" t="s">
        <v>418</v>
      </c>
      <c r="B391" t="s">
        <v>212</v>
      </c>
      <c r="C391" t="s">
        <v>213</v>
      </c>
      <c r="D391" t="s">
        <v>215</v>
      </c>
      <c r="E391" s="27">
        <v>13</v>
      </c>
      <c r="F391" s="27">
        <v>0</v>
      </c>
    </row>
    <row r="392" spans="1:6" x14ac:dyDescent="0.25">
      <c r="A392" t="s">
        <v>418</v>
      </c>
      <c r="B392" t="s">
        <v>212</v>
      </c>
      <c r="C392" t="s">
        <v>213</v>
      </c>
      <c r="D392" t="s">
        <v>216</v>
      </c>
      <c r="E392" s="27">
        <v>3</v>
      </c>
      <c r="F392" s="27">
        <v>0</v>
      </c>
    </row>
    <row r="393" spans="1:6" x14ac:dyDescent="0.25">
      <c r="A393" t="s">
        <v>419</v>
      </c>
      <c r="B393" t="s">
        <v>217</v>
      </c>
      <c r="C393" t="s">
        <v>473</v>
      </c>
      <c r="D393" t="s">
        <v>14</v>
      </c>
      <c r="E393" s="27">
        <v>7</v>
      </c>
      <c r="F393" s="27">
        <v>9</v>
      </c>
    </row>
    <row r="394" spans="1:6" x14ac:dyDescent="0.25">
      <c r="A394" t="s">
        <v>419</v>
      </c>
      <c r="B394" t="s">
        <v>217</v>
      </c>
      <c r="C394" t="s">
        <v>473</v>
      </c>
      <c r="D394" t="s">
        <v>15</v>
      </c>
      <c r="E394" s="27">
        <v>7</v>
      </c>
      <c r="F394" s="27">
        <v>9</v>
      </c>
    </row>
    <row r="395" spans="1:6" x14ac:dyDescent="0.25">
      <c r="A395" t="s">
        <v>419</v>
      </c>
      <c r="B395" t="s">
        <v>217</v>
      </c>
      <c r="C395" t="s">
        <v>473</v>
      </c>
      <c r="D395" t="s">
        <v>16</v>
      </c>
      <c r="E395" s="27">
        <v>7</v>
      </c>
      <c r="F395" s="27">
        <v>9</v>
      </c>
    </row>
    <row r="396" spans="1:6" x14ac:dyDescent="0.25">
      <c r="A396" t="s">
        <v>419</v>
      </c>
      <c r="B396" t="s">
        <v>217</v>
      </c>
      <c r="C396" t="s">
        <v>473</v>
      </c>
      <c r="D396" t="s">
        <v>17</v>
      </c>
      <c r="E396" s="27">
        <v>36</v>
      </c>
      <c r="F396" s="27">
        <v>38.79</v>
      </c>
    </row>
    <row r="397" spans="1:6" x14ac:dyDescent="0.25">
      <c r="A397" t="s">
        <v>419</v>
      </c>
      <c r="B397" t="s">
        <v>218</v>
      </c>
      <c r="C397" t="s">
        <v>73</v>
      </c>
      <c r="D397" t="s">
        <v>74</v>
      </c>
      <c r="E397" s="27">
        <v>57</v>
      </c>
      <c r="F397" s="27">
        <v>35</v>
      </c>
    </row>
    <row r="398" spans="1:6" x14ac:dyDescent="0.25">
      <c r="A398" t="s">
        <v>419</v>
      </c>
      <c r="B398" t="s">
        <v>218</v>
      </c>
      <c r="C398" t="s">
        <v>73</v>
      </c>
      <c r="D398" t="s">
        <v>75</v>
      </c>
      <c r="E398" s="27">
        <v>90</v>
      </c>
      <c r="F398" s="27">
        <v>100</v>
      </c>
    </row>
    <row r="399" spans="1:6" x14ac:dyDescent="0.25">
      <c r="A399" t="s">
        <v>419</v>
      </c>
      <c r="B399" t="s">
        <v>219</v>
      </c>
      <c r="C399" t="s">
        <v>470</v>
      </c>
      <c r="D399" t="s">
        <v>67</v>
      </c>
      <c r="E399" s="27">
        <v>3</v>
      </c>
      <c r="F399" s="27">
        <v>3.66</v>
      </c>
    </row>
    <row r="400" spans="1:6" x14ac:dyDescent="0.25">
      <c r="A400" t="s">
        <v>419</v>
      </c>
      <c r="B400" t="s">
        <v>219</v>
      </c>
      <c r="C400" t="s">
        <v>470</v>
      </c>
      <c r="D400" t="s">
        <v>68</v>
      </c>
      <c r="E400" s="27">
        <v>11.1</v>
      </c>
      <c r="F400" s="27">
        <v>100</v>
      </c>
    </row>
    <row r="401" spans="1:6" x14ac:dyDescent="0.25">
      <c r="A401" t="s">
        <v>419</v>
      </c>
      <c r="B401" t="s">
        <v>220</v>
      </c>
      <c r="C401" t="s">
        <v>475</v>
      </c>
      <c r="D401" t="s">
        <v>30</v>
      </c>
      <c r="E401" s="27">
        <v>8.5</v>
      </c>
      <c r="F401" s="27">
        <v>8.6</v>
      </c>
    </row>
    <row r="402" spans="1:6" x14ac:dyDescent="0.25">
      <c r="A402" t="s">
        <v>419</v>
      </c>
      <c r="B402" t="s">
        <v>220</v>
      </c>
      <c r="C402" t="s">
        <v>475</v>
      </c>
      <c r="D402" t="s">
        <v>31</v>
      </c>
      <c r="E402" s="27">
        <v>8.9</v>
      </c>
      <c r="F402" s="27">
        <v>8.6999999999999993</v>
      </c>
    </row>
    <row r="403" spans="1:6" x14ac:dyDescent="0.25">
      <c r="A403" t="s">
        <v>419</v>
      </c>
      <c r="B403" t="s">
        <v>221</v>
      </c>
      <c r="C403" t="s">
        <v>478</v>
      </c>
      <c r="D403" t="s">
        <v>27</v>
      </c>
      <c r="E403" s="27">
        <v>30</v>
      </c>
      <c r="F403" s="27">
        <v>24.3</v>
      </c>
    </row>
    <row r="404" spans="1:6" x14ac:dyDescent="0.25">
      <c r="A404" t="s">
        <v>419</v>
      </c>
      <c r="B404" t="s">
        <v>221</v>
      </c>
      <c r="C404" t="s">
        <v>478</v>
      </c>
      <c r="D404" t="s">
        <v>222</v>
      </c>
      <c r="E404" s="27">
        <v>78</v>
      </c>
      <c r="F404" s="27">
        <v>0</v>
      </c>
    </row>
    <row r="405" spans="1:6" x14ac:dyDescent="0.25">
      <c r="A405" t="s">
        <v>419</v>
      </c>
      <c r="B405" t="s">
        <v>221</v>
      </c>
      <c r="C405" t="s">
        <v>478</v>
      </c>
      <c r="D405" t="s">
        <v>28</v>
      </c>
      <c r="E405" s="27">
        <v>79</v>
      </c>
      <c r="F405" s="27">
        <v>100</v>
      </c>
    </row>
    <row r="406" spans="1:6" x14ac:dyDescent="0.25">
      <c r="A406" t="s">
        <v>419</v>
      </c>
      <c r="B406" t="s">
        <v>223</v>
      </c>
      <c r="C406" t="s">
        <v>476</v>
      </c>
      <c r="D406" t="s">
        <v>32</v>
      </c>
      <c r="E406" s="27">
        <v>4100</v>
      </c>
      <c r="F406" s="27">
        <v>11886</v>
      </c>
    </row>
    <row r="407" spans="1:6" x14ac:dyDescent="0.25">
      <c r="A407" t="s">
        <v>419</v>
      </c>
      <c r="B407" t="s">
        <v>223</v>
      </c>
      <c r="C407" t="s">
        <v>476</v>
      </c>
      <c r="D407" t="s">
        <v>33</v>
      </c>
      <c r="E407" s="27">
        <v>5</v>
      </c>
      <c r="F407" s="27">
        <v>5</v>
      </c>
    </row>
    <row r="408" spans="1:6" x14ac:dyDescent="0.25">
      <c r="A408" t="s">
        <v>419</v>
      </c>
      <c r="B408" t="s">
        <v>223</v>
      </c>
      <c r="C408" t="s">
        <v>476</v>
      </c>
      <c r="D408" t="s">
        <v>34</v>
      </c>
      <c r="E408" s="27">
        <v>2000</v>
      </c>
      <c r="F408" s="27">
        <v>3123</v>
      </c>
    </row>
    <row r="409" spans="1:6" x14ac:dyDescent="0.25">
      <c r="A409" t="s">
        <v>419</v>
      </c>
      <c r="B409" t="s">
        <v>223</v>
      </c>
      <c r="C409" t="s">
        <v>476</v>
      </c>
      <c r="D409" t="s">
        <v>35</v>
      </c>
      <c r="E409" s="27">
        <v>80</v>
      </c>
      <c r="F409" s="27">
        <v>85</v>
      </c>
    </row>
    <row r="410" spans="1:6" x14ac:dyDescent="0.25">
      <c r="A410" t="s">
        <v>419</v>
      </c>
      <c r="B410" t="s">
        <v>224</v>
      </c>
      <c r="C410" t="s">
        <v>474</v>
      </c>
      <c r="D410" t="s">
        <v>57</v>
      </c>
      <c r="E410" s="27">
        <v>7</v>
      </c>
      <c r="F410" s="27">
        <v>7.5</v>
      </c>
    </row>
    <row r="411" spans="1:6" x14ac:dyDescent="0.25">
      <c r="A411" t="s">
        <v>419</v>
      </c>
      <c r="B411" t="s">
        <v>224</v>
      </c>
      <c r="C411" t="s">
        <v>474</v>
      </c>
      <c r="D411" t="s">
        <v>58</v>
      </c>
      <c r="E411" s="27">
        <v>8</v>
      </c>
      <c r="F411" s="27">
        <v>7.9</v>
      </c>
    </row>
    <row r="412" spans="1:6" x14ac:dyDescent="0.25">
      <c r="A412" t="s">
        <v>419</v>
      </c>
      <c r="B412" t="s">
        <v>224</v>
      </c>
      <c r="C412" t="s">
        <v>474</v>
      </c>
      <c r="D412" t="s">
        <v>59</v>
      </c>
      <c r="E412" s="27">
        <v>75</v>
      </c>
      <c r="F412" s="27">
        <v>84.1</v>
      </c>
    </row>
    <row r="413" spans="1:6" x14ac:dyDescent="0.25">
      <c r="A413" t="s">
        <v>419</v>
      </c>
      <c r="B413" t="s">
        <v>225</v>
      </c>
      <c r="C413" t="s">
        <v>472</v>
      </c>
      <c r="D413" t="s">
        <v>23</v>
      </c>
      <c r="E413" s="27">
        <v>70</v>
      </c>
      <c r="F413" s="27">
        <v>0</v>
      </c>
    </row>
    <row r="414" spans="1:6" x14ac:dyDescent="0.25">
      <c r="A414" t="s">
        <v>419</v>
      </c>
      <c r="B414" t="s">
        <v>225</v>
      </c>
      <c r="C414" t="s">
        <v>472</v>
      </c>
      <c r="D414" t="s">
        <v>24</v>
      </c>
      <c r="E414" s="27">
        <v>0</v>
      </c>
      <c r="F414" s="27">
        <v>0</v>
      </c>
    </row>
    <row r="415" spans="1:6" x14ac:dyDescent="0.25">
      <c r="A415" t="s">
        <v>419</v>
      </c>
      <c r="B415" t="s">
        <v>225</v>
      </c>
      <c r="C415" t="s">
        <v>472</v>
      </c>
      <c r="D415" t="s">
        <v>25</v>
      </c>
      <c r="E415" s="27">
        <v>12883</v>
      </c>
      <c r="F415" s="27">
        <v>46397</v>
      </c>
    </row>
    <row r="416" spans="1:6" x14ac:dyDescent="0.25">
      <c r="A416" t="s">
        <v>419</v>
      </c>
      <c r="B416" t="s">
        <v>226</v>
      </c>
      <c r="C416" t="s">
        <v>471</v>
      </c>
      <c r="D416" t="s">
        <v>18</v>
      </c>
      <c r="E416" s="27">
        <v>2</v>
      </c>
      <c r="F416" s="27">
        <v>2.27</v>
      </c>
    </row>
    <row r="417" spans="1:6" x14ac:dyDescent="0.25">
      <c r="A417" t="s">
        <v>419</v>
      </c>
      <c r="B417" t="s">
        <v>226</v>
      </c>
      <c r="C417" t="s">
        <v>471</v>
      </c>
      <c r="D417" t="s">
        <v>19</v>
      </c>
      <c r="E417" s="27">
        <v>70000</v>
      </c>
      <c r="F417" s="27">
        <v>92227</v>
      </c>
    </row>
    <row r="418" spans="1:6" x14ac:dyDescent="0.25">
      <c r="A418" t="s">
        <v>419</v>
      </c>
      <c r="B418" t="s">
        <v>226</v>
      </c>
      <c r="C418" t="s">
        <v>471</v>
      </c>
      <c r="D418" t="s">
        <v>20</v>
      </c>
      <c r="E418" s="27">
        <v>20</v>
      </c>
      <c r="F418" s="27">
        <v>21.96</v>
      </c>
    </row>
    <row r="419" spans="1:6" x14ac:dyDescent="0.25">
      <c r="A419" t="s">
        <v>419</v>
      </c>
      <c r="B419" t="s">
        <v>226</v>
      </c>
      <c r="C419" t="s">
        <v>471</v>
      </c>
      <c r="D419" t="s">
        <v>21</v>
      </c>
      <c r="E419" s="27">
        <v>57166</v>
      </c>
      <c r="F419" s="27">
        <v>79533</v>
      </c>
    </row>
    <row r="420" spans="1:6" x14ac:dyDescent="0.25">
      <c r="A420" t="s">
        <v>419</v>
      </c>
      <c r="B420" t="s">
        <v>226</v>
      </c>
      <c r="C420" t="s">
        <v>471</v>
      </c>
      <c r="D420" t="s">
        <v>22</v>
      </c>
      <c r="E420" s="27">
        <v>80</v>
      </c>
      <c r="F420" s="27">
        <v>82.66</v>
      </c>
    </row>
    <row r="421" spans="1:6" x14ac:dyDescent="0.25">
      <c r="A421" t="s">
        <v>419</v>
      </c>
      <c r="B421" t="s">
        <v>227</v>
      </c>
      <c r="C421" t="s">
        <v>479</v>
      </c>
      <c r="D421" t="s">
        <v>26</v>
      </c>
      <c r="E421" s="27">
        <v>1.85</v>
      </c>
      <c r="F421" s="27">
        <v>1.44</v>
      </c>
    </row>
    <row r="422" spans="1:6" x14ac:dyDescent="0.25">
      <c r="A422" t="s">
        <v>420</v>
      </c>
      <c r="B422" t="s">
        <v>228</v>
      </c>
      <c r="C422" t="s">
        <v>479</v>
      </c>
      <c r="D422" t="s">
        <v>26</v>
      </c>
      <c r="E422" s="27">
        <v>3.32</v>
      </c>
      <c r="F422" s="27">
        <v>3.16</v>
      </c>
    </row>
    <row r="423" spans="1:6" x14ac:dyDescent="0.25">
      <c r="A423" t="s">
        <v>420</v>
      </c>
      <c r="B423" t="s">
        <v>229</v>
      </c>
      <c r="C423" t="s">
        <v>471</v>
      </c>
      <c r="D423" t="s">
        <v>18</v>
      </c>
      <c r="E423" s="27">
        <v>2.5</v>
      </c>
      <c r="F423" s="27">
        <v>2.2999999999999998</v>
      </c>
    </row>
    <row r="424" spans="1:6" x14ac:dyDescent="0.25">
      <c r="A424" t="s">
        <v>420</v>
      </c>
      <c r="B424" t="s">
        <v>229</v>
      </c>
      <c r="C424" t="s">
        <v>471</v>
      </c>
      <c r="D424" t="s">
        <v>19</v>
      </c>
      <c r="E424" s="27">
        <v>50000</v>
      </c>
      <c r="F424" s="27">
        <v>73928</v>
      </c>
    </row>
    <row r="425" spans="1:6" x14ac:dyDescent="0.25">
      <c r="A425" t="s">
        <v>420</v>
      </c>
      <c r="B425" t="s">
        <v>229</v>
      </c>
      <c r="C425" t="s">
        <v>471</v>
      </c>
      <c r="D425" t="s">
        <v>20</v>
      </c>
      <c r="E425" s="27">
        <v>23</v>
      </c>
      <c r="F425" s="27">
        <v>26</v>
      </c>
    </row>
    <row r="426" spans="1:6" x14ac:dyDescent="0.25">
      <c r="A426" t="s">
        <v>420</v>
      </c>
      <c r="B426" t="s">
        <v>229</v>
      </c>
      <c r="C426" t="s">
        <v>471</v>
      </c>
      <c r="D426" t="s">
        <v>21</v>
      </c>
      <c r="E426" s="27">
        <v>38000</v>
      </c>
      <c r="F426" s="27">
        <v>52341</v>
      </c>
    </row>
    <row r="427" spans="1:6" x14ac:dyDescent="0.25">
      <c r="A427" t="s">
        <v>420</v>
      </c>
      <c r="B427" t="s">
        <v>229</v>
      </c>
      <c r="C427" t="s">
        <v>471</v>
      </c>
      <c r="D427" t="s">
        <v>22</v>
      </c>
      <c r="E427" s="27">
        <v>86.4</v>
      </c>
      <c r="F427" s="27">
        <v>84.95</v>
      </c>
    </row>
    <row r="428" spans="1:6" x14ac:dyDescent="0.25">
      <c r="A428" t="s">
        <v>420</v>
      </c>
      <c r="B428" t="s">
        <v>230</v>
      </c>
      <c r="C428" t="s">
        <v>470</v>
      </c>
      <c r="D428" t="s">
        <v>67</v>
      </c>
      <c r="E428" s="27">
        <v>4</v>
      </c>
      <c r="F428" s="27">
        <v>3.85</v>
      </c>
    </row>
    <row r="429" spans="1:6" x14ac:dyDescent="0.25">
      <c r="A429" t="s">
        <v>420</v>
      </c>
      <c r="B429" t="s">
        <v>230</v>
      </c>
      <c r="C429" t="s">
        <v>470</v>
      </c>
      <c r="D429" t="s">
        <v>68</v>
      </c>
      <c r="E429" s="27">
        <v>44.44</v>
      </c>
      <c r="F429" s="27">
        <v>11.1</v>
      </c>
    </row>
    <row r="430" spans="1:6" x14ac:dyDescent="0.25">
      <c r="A430" t="s">
        <v>420</v>
      </c>
      <c r="B430" t="s">
        <v>231</v>
      </c>
      <c r="C430" t="s">
        <v>472</v>
      </c>
      <c r="D430" t="s">
        <v>23</v>
      </c>
      <c r="E430" s="27">
        <v>70</v>
      </c>
      <c r="F430" s="27">
        <v>0</v>
      </c>
    </row>
    <row r="431" spans="1:6" x14ac:dyDescent="0.25">
      <c r="A431" t="s">
        <v>420</v>
      </c>
      <c r="B431" t="s">
        <v>231</v>
      </c>
      <c r="C431" t="s">
        <v>472</v>
      </c>
      <c r="D431" t="s">
        <v>24</v>
      </c>
      <c r="E431" s="27">
        <v>1</v>
      </c>
      <c r="F431" s="27">
        <v>1</v>
      </c>
    </row>
    <row r="432" spans="1:6" x14ac:dyDescent="0.25">
      <c r="A432" t="s">
        <v>420</v>
      </c>
      <c r="B432" t="s">
        <v>231</v>
      </c>
      <c r="C432" t="s">
        <v>472</v>
      </c>
      <c r="D432" t="s">
        <v>25</v>
      </c>
      <c r="E432" s="27">
        <v>7400</v>
      </c>
      <c r="F432" s="27">
        <v>20946</v>
      </c>
    </row>
    <row r="433" spans="1:6" x14ac:dyDescent="0.25">
      <c r="A433" t="s">
        <v>420</v>
      </c>
      <c r="B433" t="s">
        <v>232</v>
      </c>
      <c r="C433" t="s">
        <v>473</v>
      </c>
      <c r="D433" t="s">
        <v>14</v>
      </c>
      <c r="E433" s="27">
        <v>11</v>
      </c>
      <c r="F433" s="27">
        <v>11</v>
      </c>
    </row>
    <row r="434" spans="1:6" x14ac:dyDescent="0.25">
      <c r="A434" t="s">
        <v>420</v>
      </c>
      <c r="B434" t="s">
        <v>232</v>
      </c>
      <c r="C434" t="s">
        <v>473</v>
      </c>
      <c r="D434" t="s">
        <v>15</v>
      </c>
      <c r="E434" s="27">
        <v>10</v>
      </c>
      <c r="F434" s="27">
        <v>8</v>
      </c>
    </row>
    <row r="435" spans="1:6" x14ac:dyDescent="0.25">
      <c r="A435" t="s">
        <v>420</v>
      </c>
      <c r="B435" t="s">
        <v>232</v>
      </c>
      <c r="C435" t="s">
        <v>473</v>
      </c>
      <c r="D435" t="s">
        <v>16</v>
      </c>
      <c r="E435" s="27">
        <v>10</v>
      </c>
      <c r="F435" s="27">
        <v>32</v>
      </c>
    </row>
    <row r="436" spans="1:6" x14ac:dyDescent="0.25">
      <c r="A436" t="s">
        <v>420</v>
      </c>
      <c r="B436" t="s">
        <v>232</v>
      </c>
      <c r="C436" t="s">
        <v>473</v>
      </c>
      <c r="D436" t="s">
        <v>17</v>
      </c>
      <c r="E436" s="27">
        <v>48</v>
      </c>
      <c r="F436" s="27">
        <v>32.409999999999997</v>
      </c>
    </row>
    <row r="437" spans="1:6" x14ac:dyDescent="0.25">
      <c r="A437" t="s">
        <v>420</v>
      </c>
      <c r="B437" t="s">
        <v>233</v>
      </c>
      <c r="C437" t="s">
        <v>477</v>
      </c>
      <c r="D437" t="s">
        <v>71</v>
      </c>
      <c r="E437" s="27">
        <v>70</v>
      </c>
      <c r="F437" s="27">
        <v>77.3</v>
      </c>
    </row>
    <row r="438" spans="1:6" x14ac:dyDescent="0.25">
      <c r="A438" t="s">
        <v>420</v>
      </c>
      <c r="B438" t="s">
        <v>234</v>
      </c>
      <c r="C438" t="s">
        <v>478</v>
      </c>
      <c r="D438" t="s">
        <v>27</v>
      </c>
      <c r="E438" s="27">
        <v>15</v>
      </c>
      <c r="F438" s="27">
        <v>29.1</v>
      </c>
    </row>
    <row r="439" spans="1:6" x14ac:dyDescent="0.25">
      <c r="A439" t="s">
        <v>420</v>
      </c>
      <c r="B439" t="s">
        <v>234</v>
      </c>
      <c r="C439" t="s">
        <v>478</v>
      </c>
      <c r="D439" t="s">
        <v>28</v>
      </c>
      <c r="E439" s="27">
        <v>79</v>
      </c>
      <c r="F439" s="27">
        <v>50</v>
      </c>
    </row>
    <row r="440" spans="1:6" x14ac:dyDescent="0.25">
      <c r="A440" t="s">
        <v>420</v>
      </c>
      <c r="B440" t="s">
        <v>235</v>
      </c>
      <c r="C440" t="s">
        <v>475</v>
      </c>
      <c r="D440" t="s">
        <v>30</v>
      </c>
      <c r="E440" s="27">
        <v>8.3000000000000007</v>
      </c>
      <c r="F440" s="27">
        <v>8.4</v>
      </c>
    </row>
    <row r="441" spans="1:6" x14ac:dyDescent="0.25">
      <c r="A441" t="s">
        <v>420</v>
      </c>
      <c r="B441" t="s">
        <v>235</v>
      </c>
      <c r="C441" t="s">
        <v>475</v>
      </c>
      <c r="D441" t="s">
        <v>31</v>
      </c>
      <c r="E441" s="27">
        <v>8.4</v>
      </c>
      <c r="F441" s="27">
        <v>8.6999999999999993</v>
      </c>
    </row>
    <row r="442" spans="1:6" x14ac:dyDescent="0.25">
      <c r="A442" t="s">
        <v>420</v>
      </c>
      <c r="B442" t="s">
        <v>236</v>
      </c>
      <c r="C442" t="s">
        <v>41</v>
      </c>
      <c r="D442" t="s">
        <v>29</v>
      </c>
      <c r="E442" s="27">
        <v>10</v>
      </c>
      <c r="F442" s="27">
        <v>20.3</v>
      </c>
    </row>
    <row r="443" spans="1:6" x14ac:dyDescent="0.25">
      <c r="A443" t="s">
        <v>420</v>
      </c>
      <c r="B443" t="s">
        <v>237</v>
      </c>
      <c r="C443" t="s">
        <v>73</v>
      </c>
      <c r="D443" t="s">
        <v>74</v>
      </c>
      <c r="E443" s="27">
        <v>20</v>
      </c>
      <c r="F443" s="27">
        <v>0.98</v>
      </c>
    </row>
    <row r="444" spans="1:6" x14ac:dyDescent="0.25">
      <c r="A444" t="s">
        <v>420</v>
      </c>
      <c r="B444" t="s">
        <v>237</v>
      </c>
      <c r="C444" t="s">
        <v>73</v>
      </c>
      <c r="D444" t="s">
        <v>75</v>
      </c>
      <c r="E444" s="27">
        <v>90</v>
      </c>
      <c r="F444" s="27">
        <v>99</v>
      </c>
    </row>
    <row r="445" spans="1:6" x14ac:dyDescent="0.25">
      <c r="A445" t="s">
        <v>420</v>
      </c>
      <c r="B445" t="s">
        <v>237</v>
      </c>
      <c r="C445" t="s">
        <v>73</v>
      </c>
      <c r="D445" t="s">
        <v>76</v>
      </c>
      <c r="E445" s="27">
        <v>100</v>
      </c>
      <c r="F445" s="27">
        <v>100</v>
      </c>
    </row>
    <row r="446" spans="1:6" x14ac:dyDescent="0.25">
      <c r="A446" t="s">
        <v>420</v>
      </c>
      <c r="B446" t="s">
        <v>238</v>
      </c>
      <c r="C446" t="s">
        <v>476</v>
      </c>
      <c r="D446" t="s">
        <v>32</v>
      </c>
      <c r="E446" s="27">
        <v>10000</v>
      </c>
      <c r="F446" s="27">
        <v>61614</v>
      </c>
    </row>
    <row r="447" spans="1:6" x14ac:dyDescent="0.25">
      <c r="A447" t="s">
        <v>420</v>
      </c>
      <c r="B447" t="s">
        <v>238</v>
      </c>
      <c r="C447" t="s">
        <v>476</v>
      </c>
      <c r="D447" t="s">
        <v>33</v>
      </c>
      <c r="E447" s="27">
        <v>5</v>
      </c>
      <c r="F447" s="27">
        <v>5</v>
      </c>
    </row>
    <row r="448" spans="1:6" x14ac:dyDescent="0.25">
      <c r="A448" t="s">
        <v>420</v>
      </c>
      <c r="B448" t="s">
        <v>238</v>
      </c>
      <c r="C448" t="s">
        <v>476</v>
      </c>
      <c r="D448" t="s">
        <v>34</v>
      </c>
      <c r="E448" s="27">
        <v>13300</v>
      </c>
      <c r="F448" s="27">
        <v>9344</v>
      </c>
    </row>
    <row r="449" spans="1:6" x14ac:dyDescent="0.25">
      <c r="A449" t="s">
        <v>420</v>
      </c>
      <c r="B449" t="s">
        <v>238</v>
      </c>
      <c r="C449" t="s">
        <v>476</v>
      </c>
      <c r="D449" t="s">
        <v>35</v>
      </c>
      <c r="E449" s="27">
        <v>80</v>
      </c>
      <c r="F449" s="27">
        <v>79</v>
      </c>
    </row>
    <row r="450" spans="1:6" x14ac:dyDescent="0.25">
      <c r="A450" t="s">
        <v>420</v>
      </c>
      <c r="B450" t="s">
        <v>239</v>
      </c>
      <c r="C450" t="s">
        <v>51</v>
      </c>
      <c r="D450" t="s">
        <v>19</v>
      </c>
      <c r="E450" s="27">
        <v>61500</v>
      </c>
      <c r="F450" s="27">
        <v>79970</v>
      </c>
    </row>
    <row r="451" spans="1:6" x14ac:dyDescent="0.25">
      <c r="A451" t="s">
        <v>420</v>
      </c>
      <c r="B451" t="s">
        <v>239</v>
      </c>
      <c r="C451" t="s">
        <v>51</v>
      </c>
      <c r="D451" t="s">
        <v>52</v>
      </c>
      <c r="E451" s="27">
        <v>14000</v>
      </c>
      <c r="F451" s="27">
        <v>19737</v>
      </c>
    </row>
    <row r="452" spans="1:6" x14ac:dyDescent="0.25">
      <c r="A452" t="s">
        <v>420</v>
      </c>
      <c r="B452" t="s">
        <v>239</v>
      </c>
      <c r="C452" t="s">
        <v>51</v>
      </c>
      <c r="D452" t="s">
        <v>53</v>
      </c>
      <c r="E452" s="27">
        <v>2.5</v>
      </c>
      <c r="F452" s="27">
        <v>3.21</v>
      </c>
    </row>
    <row r="453" spans="1:6" x14ac:dyDescent="0.25">
      <c r="A453" t="s">
        <v>421</v>
      </c>
      <c r="B453" t="s">
        <v>240</v>
      </c>
      <c r="C453" t="s">
        <v>473</v>
      </c>
      <c r="D453" t="s">
        <v>14</v>
      </c>
      <c r="E453" s="27">
        <v>55</v>
      </c>
      <c r="F453" s="27">
        <v>81</v>
      </c>
    </row>
    <row r="454" spans="1:6" x14ac:dyDescent="0.25">
      <c r="A454" t="s">
        <v>421</v>
      </c>
      <c r="B454" t="s">
        <v>240</v>
      </c>
      <c r="C454" t="s">
        <v>473</v>
      </c>
      <c r="D454" t="s">
        <v>15</v>
      </c>
      <c r="E454" s="27">
        <v>14</v>
      </c>
      <c r="F454" s="27">
        <v>14</v>
      </c>
    </row>
    <row r="455" spans="1:6" x14ac:dyDescent="0.25">
      <c r="A455" t="s">
        <v>421</v>
      </c>
      <c r="B455" t="s">
        <v>240</v>
      </c>
      <c r="C455" t="s">
        <v>473</v>
      </c>
      <c r="D455" t="s">
        <v>16</v>
      </c>
      <c r="E455" s="27">
        <v>28</v>
      </c>
      <c r="F455" s="27">
        <v>51</v>
      </c>
    </row>
    <row r="456" spans="1:6" x14ac:dyDescent="0.25">
      <c r="A456" t="s">
        <v>421</v>
      </c>
      <c r="B456" t="s">
        <v>240</v>
      </c>
      <c r="C456" t="s">
        <v>473</v>
      </c>
      <c r="D456" t="s">
        <v>17</v>
      </c>
      <c r="E456" s="27">
        <v>48</v>
      </c>
      <c r="F456" s="27">
        <v>30</v>
      </c>
    </row>
    <row r="457" spans="1:6" x14ac:dyDescent="0.25">
      <c r="A457" t="s">
        <v>421</v>
      </c>
      <c r="B457" t="s">
        <v>241</v>
      </c>
      <c r="C457" t="s">
        <v>470</v>
      </c>
      <c r="D457" t="s">
        <v>67</v>
      </c>
      <c r="E457" s="27">
        <v>4.2</v>
      </c>
      <c r="F457" s="27">
        <v>3.79</v>
      </c>
    </row>
    <row r="458" spans="1:6" x14ac:dyDescent="0.25">
      <c r="A458" t="s">
        <v>421</v>
      </c>
      <c r="B458" t="s">
        <v>241</v>
      </c>
      <c r="C458" t="s">
        <v>470</v>
      </c>
      <c r="D458" t="s">
        <v>68</v>
      </c>
      <c r="E458" s="27">
        <v>100</v>
      </c>
      <c r="F458" s="27">
        <v>78</v>
      </c>
    </row>
    <row r="459" spans="1:6" x14ac:dyDescent="0.25">
      <c r="A459" t="s">
        <v>421</v>
      </c>
      <c r="B459" t="s">
        <v>242</v>
      </c>
      <c r="C459" t="s">
        <v>472</v>
      </c>
      <c r="D459" t="s">
        <v>23</v>
      </c>
      <c r="E459" s="27">
        <v>70</v>
      </c>
      <c r="F459" s="27">
        <v>0</v>
      </c>
    </row>
    <row r="460" spans="1:6" x14ac:dyDescent="0.25">
      <c r="A460" t="s">
        <v>421</v>
      </c>
      <c r="B460" t="s">
        <v>242</v>
      </c>
      <c r="C460" t="s">
        <v>472</v>
      </c>
      <c r="D460" t="s">
        <v>24</v>
      </c>
      <c r="E460" s="27">
        <v>2</v>
      </c>
      <c r="F460" s="27">
        <v>9</v>
      </c>
    </row>
    <row r="461" spans="1:6" x14ac:dyDescent="0.25">
      <c r="A461" t="s">
        <v>421</v>
      </c>
      <c r="B461" t="s">
        <v>242</v>
      </c>
      <c r="C461" t="s">
        <v>472</v>
      </c>
      <c r="D461" t="s">
        <v>25</v>
      </c>
      <c r="E461" s="27">
        <v>16500</v>
      </c>
      <c r="F461" s="27">
        <v>18142</v>
      </c>
    </row>
    <row r="462" spans="1:6" x14ac:dyDescent="0.25">
      <c r="A462" t="s">
        <v>421</v>
      </c>
      <c r="B462" t="s">
        <v>243</v>
      </c>
      <c r="C462" t="s">
        <v>471</v>
      </c>
      <c r="D462" t="s">
        <v>18</v>
      </c>
      <c r="E462" s="27">
        <v>2</v>
      </c>
      <c r="F462" s="27">
        <v>2.11</v>
      </c>
    </row>
    <row r="463" spans="1:6" x14ac:dyDescent="0.25">
      <c r="A463" t="s">
        <v>421</v>
      </c>
      <c r="B463" t="s">
        <v>243</v>
      </c>
      <c r="C463" t="s">
        <v>471</v>
      </c>
      <c r="D463" t="s">
        <v>19</v>
      </c>
      <c r="E463" s="27">
        <v>110000</v>
      </c>
      <c r="F463" s="27">
        <v>148390</v>
      </c>
    </row>
    <row r="464" spans="1:6" x14ac:dyDescent="0.25">
      <c r="A464" t="s">
        <v>421</v>
      </c>
      <c r="B464" t="s">
        <v>243</v>
      </c>
      <c r="C464" t="s">
        <v>471</v>
      </c>
      <c r="D464" t="s">
        <v>20</v>
      </c>
      <c r="E464" s="27">
        <v>23</v>
      </c>
      <c r="F464" s="27">
        <v>30.4</v>
      </c>
    </row>
    <row r="465" spans="1:6" x14ac:dyDescent="0.25">
      <c r="A465" t="s">
        <v>421</v>
      </c>
      <c r="B465" t="s">
        <v>243</v>
      </c>
      <c r="C465" t="s">
        <v>471</v>
      </c>
      <c r="D465" t="s">
        <v>21</v>
      </c>
      <c r="E465" s="27">
        <v>167000</v>
      </c>
      <c r="F465" s="27">
        <v>175644</v>
      </c>
    </row>
    <row r="466" spans="1:6" x14ac:dyDescent="0.25">
      <c r="A466" t="s">
        <v>421</v>
      </c>
      <c r="B466" t="s">
        <v>243</v>
      </c>
      <c r="C466" t="s">
        <v>471</v>
      </c>
      <c r="D466" t="s">
        <v>22</v>
      </c>
      <c r="E466" s="27">
        <v>85</v>
      </c>
      <c r="F466" s="27">
        <v>82.84</v>
      </c>
    </row>
    <row r="467" spans="1:6" x14ac:dyDescent="0.25">
      <c r="A467" t="s">
        <v>421</v>
      </c>
      <c r="B467" t="s">
        <v>244</v>
      </c>
      <c r="C467" t="s">
        <v>478</v>
      </c>
      <c r="D467" t="s">
        <v>27</v>
      </c>
      <c r="E467" s="27">
        <v>15</v>
      </c>
      <c r="F467" s="27">
        <v>20.2</v>
      </c>
    </row>
    <row r="468" spans="1:6" x14ac:dyDescent="0.25">
      <c r="A468" t="s">
        <v>421</v>
      </c>
      <c r="B468" t="s">
        <v>244</v>
      </c>
      <c r="C468" t="s">
        <v>478</v>
      </c>
      <c r="D468" t="s">
        <v>28</v>
      </c>
      <c r="E468" s="27">
        <v>75</v>
      </c>
      <c r="F468" s="27">
        <v>75</v>
      </c>
    </row>
    <row r="469" spans="1:6" x14ac:dyDescent="0.25">
      <c r="A469" t="s">
        <v>421</v>
      </c>
      <c r="B469" t="s">
        <v>245</v>
      </c>
      <c r="C469" t="s">
        <v>475</v>
      </c>
      <c r="D469" t="s">
        <v>30</v>
      </c>
      <c r="E469" s="27">
        <v>8.6999999999999993</v>
      </c>
      <c r="F469" s="27">
        <v>8.6999999999999993</v>
      </c>
    </row>
    <row r="470" spans="1:6" x14ac:dyDescent="0.25">
      <c r="A470" t="s">
        <v>421</v>
      </c>
      <c r="B470" t="s">
        <v>245</v>
      </c>
      <c r="C470" t="s">
        <v>475</v>
      </c>
      <c r="D470" t="s">
        <v>31</v>
      </c>
      <c r="E470" s="27">
        <v>8.9</v>
      </c>
      <c r="F470" s="27">
        <v>8.8000000000000007</v>
      </c>
    </row>
    <row r="471" spans="1:6" x14ac:dyDescent="0.25">
      <c r="A471" t="s">
        <v>421</v>
      </c>
      <c r="B471" t="s">
        <v>246</v>
      </c>
      <c r="C471" t="s">
        <v>476</v>
      </c>
      <c r="D471" t="s">
        <v>32</v>
      </c>
      <c r="E471" s="27">
        <v>50000</v>
      </c>
      <c r="F471" s="27">
        <v>77056</v>
      </c>
    </row>
    <row r="472" spans="1:6" x14ac:dyDescent="0.25">
      <c r="A472" t="s">
        <v>421</v>
      </c>
      <c r="B472" t="s">
        <v>246</v>
      </c>
      <c r="C472" t="s">
        <v>476</v>
      </c>
      <c r="D472" t="s">
        <v>33</v>
      </c>
      <c r="E472" s="27">
        <v>5</v>
      </c>
      <c r="F472" s="27">
        <v>0</v>
      </c>
    </row>
    <row r="473" spans="1:6" x14ac:dyDescent="0.25">
      <c r="A473" t="s">
        <v>421</v>
      </c>
      <c r="B473" t="s">
        <v>246</v>
      </c>
      <c r="C473" t="s">
        <v>476</v>
      </c>
      <c r="D473" t="s">
        <v>34</v>
      </c>
      <c r="E473" s="27">
        <v>4000</v>
      </c>
      <c r="F473" s="27">
        <v>10460</v>
      </c>
    </row>
    <row r="474" spans="1:6" x14ac:dyDescent="0.25">
      <c r="A474" t="s">
        <v>421</v>
      </c>
      <c r="B474" t="s">
        <v>246</v>
      </c>
      <c r="C474" t="s">
        <v>476</v>
      </c>
      <c r="D474" t="s">
        <v>35</v>
      </c>
      <c r="E474" s="27">
        <v>80</v>
      </c>
      <c r="F474" s="27">
        <v>85.6</v>
      </c>
    </row>
    <row r="475" spans="1:6" x14ac:dyDescent="0.25">
      <c r="A475" t="s">
        <v>421</v>
      </c>
      <c r="B475" t="s">
        <v>247</v>
      </c>
      <c r="C475" t="s">
        <v>479</v>
      </c>
      <c r="D475" t="s">
        <v>26</v>
      </c>
      <c r="E475" s="27">
        <v>2.4</v>
      </c>
      <c r="F475" s="27">
        <v>2.52</v>
      </c>
    </row>
    <row r="476" spans="1:6" x14ac:dyDescent="0.25">
      <c r="A476" t="s">
        <v>421</v>
      </c>
      <c r="B476" t="s">
        <v>248</v>
      </c>
      <c r="C476" t="s">
        <v>51</v>
      </c>
      <c r="D476" t="s">
        <v>19</v>
      </c>
      <c r="E476" s="27">
        <v>110000</v>
      </c>
      <c r="F476" s="27">
        <v>148390</v>
      </c>
    </row>
    <row r="477" spans="1:6" x14ac:dyDescent="0.25">
      <c r="A477" t="s">
        <v>421</v>
      </c>
      <c r="B477" t="s">
        <v>248</v>
      </c>
      <c r="C477" t="s">
        <v>51</v>
      </c>
      <c r="D477" t="s">
        <v>52</v>
      </c>
      <c r="E477" s="27">
        <v>100000</v>
      </c>
      <c r="F477" s="27">
        <v>106451</v>
      </c>
    </row>
    <row r="478" spans="1:6" x14ac:dyDescent="0.25">
      <c r="A478" t="s">
        <v>421</v>
      </c>
      <c r="B478" t="s">
        <v>248</v>
      </c>
      <c r="C478" t="s">
        <v>51</v>
      </c>
      <c r="D478" t="s">
        <v>53</v>
      </c>
      <c r="E478" s="27">
        <v>2.4</v>
      </c>
      <c r="F478" s="27">
        <v>3.27</v>
      </c>
    </row>
    <row r="479" spans="1:6" x14ac:dyDescent="0.25">
      <c r="A479" t="s">
        <v>421</v>
      </c>
      <c r="B479" t="s">
        <v>249</v>
      </c>
      <c r="C479" t="s">
        <v>477</v>
      </c>
      <c r="D479" t="s">
        <v>250</v>
      </c>
      <c r="E479" s="27">
        <v>30</v>
      </c>
      <c r="F479" s="27">
        <v>30</v>
      </c>
    </row>
    <row r="480" spans="1:6" x14ac:dyDescent="0.25">
      <c r="A480" t="s">
        <v>421</v>
      </c>
      <c r="B480" t="s">
        <v>249</v>
      </c>
      <c r="C480" t="s">
        <v>477</v>
      </c>
      <c r="D480" t="s">
        <v>71</v>
      </c>
      <c r="E480" s="27">
        <v>58</v>
      </c>
      <c r="F480" s="27">
        <v>60.27</v>
      </c>
    </row>
    <row r="481" spans="1:6" x14ac:dyDescent="0.25">
      <c r="A481" t="s">
        <v>421</v>
      </c>
      <c r="B481" t="s">
        <v>249</v>
      </c>
      <c r="C481" t="s">
        <v>477</v>
      </c>
      <c r="D481" t="s">
        <v>180</v>
      </c>
      <c r="E481" s="27">
        <v>0</v>
      </c>
      <c r="F481" s="27">
        <v>0</v>
      </c>
    </row>
    <row r="482" spans="1:6" x14ac:dyDescent="0.25">
      <c r="A482" t="s">
        <v>422</v>
      </c>
      <c r="B482" t="s">
        <v>251</v>
      </c>
      <c r="C482" t="s">
        <v>471</v>
      </c>
      <c r="D482" t="s">
        <v>18</v>
      </c>
      <c r="E482" s="27">
        <v>2</v>
      </c>
      <c r="F482" s="27">
        <v>2.7</v>
      </c>
    </row>
    <row r="483" spans="1:6" x14ac:dyDescent="0.25">
      <c r="A483" t="s">
        <v>422</v>
      </c>
      <c r="B483" t="s">
        <v>251</v>
      </c>
      <c r="C483" t="s">
        <v>471</v>
      </c>
      <c r="D483" t="s">
        <v>19</v>
      </c>
      <c r="E483" s="27">
        <v>33700</v>
      </c>
      <c r="F483" s="27">
        <v>34594</v>
      </c>
    </row>
    <row r="484" spans="1:6" x14ac:dyDescent="0.25">
      <c r="A484" t="s">
        <v>422</v>
      </c>
      <c r="B484" t="s">
        <v>251</v>
      </c>
      <c r="C484" t="s">
        <v>471</v>
      </c>
      <c r="D484" t="s">
        <v>20</v>
      </c>
      <c r="E484" s="27">
        <v>23</v>
      </c>
      <c r="F484" s="27">
        <v>18.7</v>
      </c>
    </row>
    <row r="485" spans="1:6" x14ac:dyDescent="0.25">
      <c r="A485" t="s">
        <v>422</v>
      </c>
      <c r="B485" t="s">
        <v>251</v>
      </c>
      <c r="C485" t="s">
        <v>471</v>
      </c>
      <c r="D485" t="s">
        <v>21</v>
      </c>
      <c r="E485" s="27">
        <v>34800</v>
      </c>
      <c r="F485" s="27">
        <v>32016</v>
      </c>
    </row>
    <row r="486" spans="1:6" x14ac:dyDescent="0.25">
      <c r="A486" t="s">
        <v>422</v>
      </c>
      <c r="B486" t="s">
        <v>251</v>
      </c>
      <c r="C486" t="s">
        <v>471</v>
      </c>
      <c r="D486" t="s">
        <v>22</v>
      </c>
      <c r="E486" s="27">
        <v>80</v>
      </c>
      <c r="F486" s="27">
        <v>86.53</v>
      </c>
    </row>
    <row r="487" spans="1:6" x14ac:dyDescent="0.25">
      <c r="A487" t="s">
        <v>422</v>
      </c>
      <c r="B487" t="s">
        <v>252</v>
      </c>
      <c r="C487" t="s">
        <v>473</v>
      </c>
      <c r="D487" t="s">
        <v>14</v>
      </c>
      <c r="E487" s="27">
        <v>19</v>
      </c>
      <c r="F487" s="27">
        <v>51</v>
      </c>
    </row>
    <row r="488" spans="1:6" x14ac:dyDescent="0.25">
      <c r="A488" t="s">
        <v>422</v>
      </c>
      <c r="B488" t="s">
        <v>252</v>
      </c>
      <c r="C488" t="s">
        <v>473</v>
      </c>
      <c r="D488" t="s">
        <v>15</v>
      </c>
      <c r="E488" s="27">
        <v>19</v>
      </c>
      <c r="F488" s="27">
        <v>20</v>
      </c>
    </row>
    <row r="489" spans="1:6" x14ac:dyDescent="0.25">
      <c r="A489" t="s">
        <v>422</v>
      </c>
      <c r="B489" t="s">
        <v>252</v>
      </c>
      <c r="C489" t="s">
        <v>473</v>
      </c>
      <c r="D489" t="s">
        <v>16</v>
      </c>
      <c r="E489" s="27">
        <v>7</v>
      </c>
      <c r="F489" s="27">
        <v>19</v>
      </c>
    </row>
    <row r="490" spans="1:6" x14ac:dyDescent="0.25">
      <c r="A490" t="s">
        <v>422</v>
      </c>
      <c r="B490" t="s">
        <v>252</v>
      </c>
      <c r="C490" t="s">
        <v>473</v>
      </c>
      <c r="D490" t="s">
        <v>17</v>
      </c>
      <c r="E490" s="27">
        <v>48</v>
      </c>
      <c r="F490" s="27">
        <v>40.950000000000003</v>
      </c>
    </row>
    <row r="491" spans="1:6" x14ac:dyDescent="0.25">
      <c r="A491" t="s">
        <v>422</v>
      </c>
      <c r="B491" t="s">
        <v>253</v>
      </c>
      <c r="C491" t="s">
        <v>478</v>
      </c>
      <c r="D491" t="s">
        <v>27</v>
      </c>
      <c r="E491" s="27">
        <v>10</v>
      </c>
      <c r="F491" s="27">
        <v>16.600000000000001</v>
      </c>
    </row>
    <row r="492" spans="1:6" x14ac:dyDescent="0.25">
      <c r="A492" t="s">
        <v>422</v>
      </c>
      <c r="B492" t="s">
        <v>253</v>
      </c>
      <c r="C492" t="s">
        <v>478</v>
      </c>
      <c r="D492" t="s">
        <v>28</v>
      </c>
      <c r="E492" s="27">
        <v>79</v>
      </c>
      <c r="F492" s="27">
        <v>57</v>
      </c>
    </row>
    <row r="493" spans="1:6" x14ac:dyDescent="0.25">
      <c r="A493" t="s">
        <v>422</v>
      </c>
      <c r="B493" t="s">
        <v>254</v>
      </c>
      <c r="C493" t="s">
        <v>470</v>
      </c>
      <c r="D493" t="s">
        <v>67</v>
      </c>
      <c r="E493" s="27">
        <v>3.9</v>
      </c>
      <c r="F493" s="27">
        <v>3.87</v>
      </c>
    </row>
    <row r="494" spans="1:6" x14ac:dyDescent="0.25">
      <c r="A494" t="s">
        <v>422</v>
      </c>
      <c r="B494" t="s">
        <v>254</v>
      </c>
      <c r="C494" t="s">
        <v>470</v>
      </c>
      <c r="D494" t="s">
        <v>68</v>
      </c>
      <c r="E494" s="27">
        <v>100</v>
      </c>
      <c r="F494" s="27">
        <v>100</v>
      </c>
    </row>
    <row r="495" spans="1:6" x14ac:dyDescent="0.25">
      <c r="A495" t="s">
        <v>422</v>
      </c>
      <c r="B495" t="s">
        <v>255</v>
      </c>
      <c r="C495" t="s">
        <v>472</v>
      </c>
      <c r="D495" t="s">
        <v>23</v>
      </c>
      <c r="E495" s="27">
        <v>70</v>
      </c>
      <c r="F495" s="27">
        <v>0</v>
      </c>
    </row>
    <row r="496" spans="1:6" x14ac:dyDescent="0.25">
      <c r="A496" t="s">
        <v>422</v>
      </c>
      <c r="B496" t="s">
        <v>255</v>
      </c>
      <c r="C496" t="s">
        <v>472</v>
      </c>
      <c r="D496" t="s">
        <v>24</v>
      </c>
      <c r="E496" s="27">
        <v>5</v>
      </c>
      <c r="F496" s="27">
        <v>5</v>
      </c>
    </row>
    <row r="497" spans="1:6" x14ac:dyDescent="0.25">
      <c r="A497" t="s">
        <v>422</v>
      </c>
      <c r="B497" t="s">
        <v>255</v>
      </c>
      <c r="C497" t="s">
        <v>472</v>
      </c>
      <c r="D497" t="s">
        <v>25</v>
      </c>
      <c r="E497" s="27">
        <v>2420</v>
      </c>
      <c r="F497" s="27">
        <v>5019</v>
      </c>
    </row>
    <row r="498" spans="1:6" x14ac:dyDescent="0.25">
      <c r="A498" t="s">
        <v>422</v>
      </c>
      <c r="B498" t="s">
        <v>256</v>
      </c>
      <c r="C498" t="s">
        <v>475</v>
      </c>
      <c r="D498" t="s">
        <v>30</v>
      </c>
      <c r="E498" s="27">
        <v>8.1999999999999993</v>
      </c>
      <c r="F498" s="27">
        <v>8.4</v>
      </c>
    </row>
    <row r="499" spans="1:6" x14ac:dyDescent="0.25">
      <c r="A499" t="s">
        <v>422</v>
      </c>
      <c r="B499" t="s">
        <v>256</v>
      </c>
      <c r="C499" t="s">
        <v>475</v>
      </c>
      <c r="D499" t="s">
        <v>31</v>
      </c>
      <c r="E499" s="27">
        <v>9.1</v>
      </c>
      <c r="F499" s="27">
        <v>8.8000000000000007</v>
      </c>
    </row>
    <row r="500" spans="1:6" x14ac:dyDescent="0.25">
      <c r="A500" t="s">
        <v>422</v>
      </c>
      <c r="B500" t="s">
        <v>257</v>
      </c>
      <c r="C500" t="s">
        <v>476</v>
      </c>
      <c r="D500" t="s">
        <v>32</v>
      </c>
      <c r="E500" s="27">
        <v>16000</v>
      </c>
      <c r="F500" s="27">
        <v>22719</v>
      </c>
    </row>
    <row r="501" spans="1:6" x14ac:dyDescent="0.25">
      <c r="A501" t="s">
        <v>422</v>
      </c>
      <c r="B501" t="s">
        <v>257</v>
      </c>
      <c r="C501" t="s">
        <v>476</v>
      </c>
      <c r="D501" t="s">
        <v>33</v>
      </c>
      <c r="E501" s="27">
        <v>5</v>
      </c>
      <c r="F501" s="27">
        <v>5</v>
      </c>
    </row>
    <row r="502" spans="1:6" x14ac:dyDescent="0.25">
      <c r="A502" t="s">
        <v>422</v>
      </c>
      <c r="B502" t="s">
        <v>257</v>
      </c>
      <c r="C502" t="s">
        <v>476</v>
      </c>
      <c r="D502" t="s">
        <v>34</v>
      </c>
      <c r="E502" s="27">
        <v>1300</v>
      </c>
      <c r="F502" s="27">
        <v>2038</v>
      </c>
    </row>
    <row r="503" spans="1:6" x14ac:dyDescent="0.25">
      <c r="A503" t="s">
        <v>422</v>
      </c>
      <c r="B503" t="s">
        <v>257</v>
      </c>
      <c r="C503" t="s">
        <v>476</v>
      </c>
      <c r="D503" t="s">
        <v>35</v>
      </c>
      <c r="E503" s="27">
        <v>80</v>
      </c>
      <c r="F503" s="27">
        <v>83</v>
      </c>
    </row>
    <row r="504" spans="1:6" x14ac:dyDescent="0.25">
      <c r="A504" t="s">
        <v>422</v>
      </c>
      <c r="B504" t="s">
        <v>258</v>
      </c>
      <c r="C504" t="s">
        <v>73</v>
      </c>
      <c r="D504" t="s">
        <v>101</v>
      </c>
      <c r="E504" s="27">
        <v>190</v>
      </c>
      <c r="F504" s="27">
        <v>190</v>
      </c>
    </row>
    <row r="505" spans="1:6" x14ac:dyDescent="0.25">
      <c r="A505" t="s">
        <v>422</v>
      </c>
      <c r="B505" t="s">
        <v>258</v>
      </c>
      <c r="C505" t="s">
        <v>73</v>
      </c>
      <c r="D505" t="s">
        <v>75</v>
      </c>
      <c r="E505" s="27">
        <v>90</v>
      </c>
      <c r="F505" s="27">
        <v>100</v>
      </c>
    </row>
    <row r="506" spans="1:6" x14ac:dyDescent="0.25">
      <c r="A506" t="s">
        <v>422</v>
      </c>
      <c r="B506" t="s">
        <v>259</v>
      </c>
      <c r="C506" t="s">
        <v>479</v>
      </c>
      <c r="D506" t="s">
        <v>26</v>
      </c>
      <c r="E506" s="27">
        <v>2.09</v>
      </c>
      <c r="F506" s="27">
        <v>1.42</v>
      </c>
    </row>
    <row r="507" spans="1:6" x14ac:dyDescent="0.25">
      <c r="A507" t="s">
        <v>423</v>
      </c>
      <c r="B507" t="s">
        <v>260</v>
      </c>
      <c r="C507" t="s">
        <v>476</v>
      </c>
      <c r="D507" t="s">
        <v>32</v>
      </c>
      <c r="E507" s="27">
        <v>230005</v>
      </c>
      <c r="F507" s="27">
        <v>678128</v>
      </c>
    </row>
    <row r="508" spans="1:6" x14ac:dyDescent="0.25">
      <c r="A508" t="s">
        <v>423</v>
      </c>
      <c r="B508" t="s">
        <v>260</v>
      </c>
      <c r="C508" t="s">
        <v>476</v>
      </c>
      <c r="D508" t="s">
        <v>33</v>
      </c>
      <c r="E508" s="27">
        <v>5</v>
      </c>
      <c r="F508" s="27">
        <v>7</v>
      </c>
    </row>
    <row r="509" spans="1:6" x14ac:dyDescent="0.25">
      <c r="A509" t="s">
        <v>423</v>
      </c>
      <c r="B509" t="s">
        <v>260</v>
      </c>
      <c r="C509" t="s">
        <v>476</v>
      </c>
      <c r="D509" t="s">
        <v>34</v>
      </c>
      <c r="E509" s="27">
        <v>8051</v>
      </c>
      <c r="F509" s="27">
        <v>12364</v>
      </c>
    </row>
    <row r="510" spans="1:6" x14ac:dyDescent="0.25">
      <c r="A510" t="s">
        <v>423</v>
      </c>
      <c r="B510" t="s">
        <v>260</v>
      </c>
      <c r="C510" t="s">
        <v>476</v>
      </c>
      <c r="D510" t="s">
        <v>35</v>
      </c>
      <c r="E510" s="27">
        <v>80</v>
      </c>
      <c r="F510" s="27">
        <v>73</v>
      </c>
    </row>
    <row r="511" spans="1:6" x14ac:dyDescent="0.25">
      <c r="A511" t="s">
        <v>423</v>
      </c>
      <c r="B511" t="s">
        <v>261</v>
      </c>
      <c r="C511" t="s">
        <v>473</v>
      </c>
      <c r="D511" t="s">
        <v>14</v>
      </c>
      <c r="E511" s="27">
        <v>108</v>
      </c>
      <c r="F511" s="27">
        <v>136</v>
      </c>
    </row>
    <row r="512" spans="1:6" x14ac:dyDescent="0.25">
      <c r="A512" t="s">
        <v>423</v>
      </c>
      <c r="B512" t="s">
        <v>261</v>
      </c>
      <c r="C512" t="s">
        <v>473</v>
      </c>
      <c r="D512" t="s">
        <v>15</v>
      </c>
      <c r="E512" s="27">
        <v>108</v>
      </c>
      <c r="F512" s="27">
        <v>138</v>
      </c>
    </row>
    <row r="513" spans="1:6" x14ac:dyDescent="0.25">
      <c r="A513" t="s">
        <v>423</v>
      </c>
      <c r="B513" t="s">
        <v>261</v>
      </c>
      <c r="C513" t="s">
        <v>473</v>
      </c>
      <c r="D513" t="s">
        <v>16</v>
      </c>
      <c r="E513" s="27">
        <v>108</v>
      </c>
      <c r="F513" s="27">
        <v>138</v>
      </c>
    </row>
    <row r="514" spans="1:6" x14ac:dyDescent="0.25">
      <c r="A514" t="s">
        <v>423</v>
      </c>
      <c r="B514" t="s">
        <v>261</v>
      </c>
      <c r="C514" t="s">
        <v>473</v>
      </c>
      <c r="D514" t="s">
        <v>17</v>
      </c>
      <c r="E514" s="27">
        <v>30</v>
      </c>
      <c r="F514" s="27">
        <v>19</v>
      </c>
    </row>
    <row r="515" spans="1:6" x14ac:dyDescent="0.25">
      <c r="A515" t="s">
        <v>423</v>
      </c>
      <c r="B515" t="s">
        <v>262</v>
      </c>
      <c r="C515" t="s">
        <v>472</v>
      </c>
      <c r="D515" t="s">
        <v>23</v>
      </c>
      <c r="E515" s="27">
        <v>70</v>
      </c>
      <c r="F515" s="27">
        <v>0</v>
      </c>
    </row>
    <row r="516" spans="1:6" x14ac:dyDescent="0.25">
      <c r="A516" t="s">
        <v>423</v>
      </c>
      <c r="B516" t="s">
        <v>262</v>
      </c>
      <c r="C516" t="s">
        <v>472</v>
      </c>
      <c r="D516" t="s">
        <v>24</v>
      </c>
      <c r="E516" s="27">
        <v>32</v>
      </c>
      <c r="F516" s="27">
        <v>34</v>
      </c>
    </row>
    <row r="517" spans="1:6" x14ac:dyDescent="0.25">
      <c r="A517" t="s">
        <v>423</v>
      </c>
      <c r="B517" t="s">
        <v>262</v>
      </c>
      <c r="C517" t="s">
        <v>472</v>
      </c>
      <c r="D517" t="s">
        <v>25</v>
      </c>
      <c r="E517" s="27">
        <v>74250</v>
      </c>
      <c r="F517" s="27">
        <v>211004</v>
      </c>
    </row>
    <row r="518" spans="1:6" x14ac:dyDescent="0.25">
      <c r="A518" t="s">
        <v>423</v>
      </c>
      <c r="B518" t="s">
        <v>263</v>
      </c>
      <c r="C518" t="s">
        <v>477</v>
      </c>
      <c r="D518" t="s">
        <v>71</v>
      </c>
      <c r="E518" s="27">
        <v>70</v>
      </c>
      <c r="F518" s="27">
        <v>107</v>
      </c>
    </row>
    <row r="519" spans="1:6" x14ac:dyDescent="0.25">
      <c r="A519" t="s">
        <v>423</v>
      </c>
      <c r="B519" t="s">
        <v>264</v>
      </c>
      <c r="C519" t="s">
        <v>478</v>
      </c>
      <c r="D519" t="s">
        <v>27</v>
      </c>
      <c r="E519" s="27">
        <v>25</v>
      </c>
      <c r="F519" s="27">
        <v>18.5</v>
      </c>
    </row>
    <row r="520" spans="1:6" x14ac:dyDescent="0.25">
      <c r="A520" t="s">
        <v>423</v>
      </c>
      <c r="B520" t="s">
        <v>264</v>
      </c>
      <c r="C520" t="s">
        <v>478</v>
      </c>
      <c r="D520" t="s">
        <v>28</v>
      </c>
      <c r="E520" s="27">
        <v>79</v>
      </c>
      <c r="F520" s="27">
        <v>100</v>
      </c>
    </row>
    <row r="521" spans="1:6" x14ac:dyDescent="0.25">
      <c r="A521" t="s">
        <v>423</v>
      </c>
      <c r="B521" t="s">
        <v>265</v>
      </c>
      <c r="C521" t="s">
        <v>475</v>
      </c>
      <c r="D521" t="s">
        <v>30</v>
      </c>
      <c r="E521" s="27">
        <v>8</v>
      </c>
      <c r="F521" s="27">
        <v>8.4</v>
      </c>
    </row>
    <row r="522" spans="1:6" x14ac:dyDescent="0.25">
      <c r="A522" t="s">
        <v>423</v>
      </c>
      <c r="B522" t="s">
        <v>265</v>
      </c>
      <c r="C522" t="s">
        <v>475</v>
      </c>
      <c r="D522" t="s">
        <v>31</v>
      </c>
      <c r="E522" s="27">
        <v>8.4</v>
      </c>
      <c r="F522" s="27">
        <v>8.5</v>
      </c>
    </row>
    <row r="523" spans="1:6" x14ac:dyDescent="0.25">
      <c r="A523" t="s">
        <v>423</v>
      </c>
      <c r="B523" t="s">
        <v>266</v>
      </c>
      <c r="C523" t="s">
        <v>479</v>
      </c>
      <c r="D523" t="s">
        <v>26</v>
      </c>
      <c r="E523" s="27">
        <v>2.61</v>
      </c>
      <c r="F523" s="27">
        <v>2.31</v>
      </c>
    </row>
    <row r="524" spans="1:6" x14ac:dyDescent="0.25">
      <c r="A524" t="s">
        <v>423</v>
      </c>
      <c r="B524" t="s">
        <v>267</v>
      </c>
      <c r="C524" t="s">
        <v>73</v>
      </c>
      <c r="D524" t="s">
        <v>101</v>
      </c>
      <c r="E524" s="27">
        <v>610</v>
      </c>
      <c r="F524" s="27">
        <v>620</v>
      </c>
    </row>
    <row r="525" spans="1:6" x14ac:dyDescent="0.25">
      <c r="A525" t="s">
        <v>423</v>
      </c>
      <c r="B525" t="s">
        <v>268</v>
      </c>
      <c r="C525" t="s">
        <v>471</v>
      </c>
      <c r="D525" t="s">
        <v>18</v>
      </c>
      <c r="E525" s="27">
        <v>3.2</v>
      </c>
      <c r="F525" s="27">
        <v>1.63</v>
      </c>
    </row>
    <row r="526" spans="1:6" x14ac:dyDescent="0.25">
      <c r="A526" t="s">
        <v>423</v>
      </c>
      <c r="B526" t="s">
        <v>268</v>
      </c>
      <c r="C526" t="s">
        <v>471</v>
      </c>
      <c r="D526" t="s">
        <v>19</v>
      </c>
      <c r="E526" s="27">
        <v>520000</v>
      </c>
      <c r="F526" s="27">
        <v>985832</v>
      </c>
    </row>
    <row r="527" spans="1:6" x14ac:dyDescent="0.25">
      <c r="A527" t="s">
        <v>423</v>
      </c>
      <c r="B527" t="s">
        <v>268</v>
      </c>
      <c r="C527" t="s">
        <v>471</v>
      </c>
      <c r="D527" t="s">
        <v>20</v>
      </c>
      <c r="E527" s="27">
        <v>25</v>
      </c>
      <c r="F527" s="27">
        <v>32.86</v>
      </c>
    </row>
    <row r="528" spans="1:6" x14ac:dyDescent="0.25">
      <c r="A528" t="s">
        <v>423</v>
      </c>
      <c r="B528" t="s">
        <v>268</v>
      </c>
      <c r="C528" t="s">
        <v>471</v>
      </c>
      <c r="D528" t="s">
        <v>21</v>
      </c>
      <c r="E528" s="27">
        <v>380000</v>
      </c>
      <c r="F528" s="27">
        <v>518027</v>
      </c>
    </row>
    <row r="529" spans="1:6" x14ac:dyDescent="0.25">
      <c r="A529" t="s">
        <v>423</v>
      </c>
      <c r="B529" t="s">
        <v>268</v>
      </c>
      <c r="C529" t="s">
        <v>471</v>
      </c>
      <c r="D529" t="s">
        <v>22</v>
      </c>
      <c r="E529" s="27">
        <v>80</v>
      </c>
      <c r="F529" s="27">
        <v>82</v>
      </c>
    </row>
    <row r="530" spans="1:6" x14ac:dyDescent="0.25">
      <c r="A530" t="s">
        <v>424</v>
      </c>
      <c r="B530" t="s">
        <v>269</v>
      </c>
      <c r="C530" t="s">
        <v>471</v>
      </c>
      <c r="D530" t="s">
        <v>18</v>
      </c>
      <c r="E530" s="27">
        <v>2</v>
      </c>
      <c r="F530" s="27">
        <v>2.0699999999999998</v>
      </c>
    </row>
    <row r="531" spans="1:6" x14ac:dyDescent="0.25">
      <c r="A531" t="s">
        <v>424</v>
      </c>
      <c r="B531" t="s">
        <v>269</v>
      </c>
      <c r="C531" t="s">
        <v>471</v>
      </c>
      <c r="D531" t="s">
        <v>19</v>
      </c>
      <c r="E531" s="27">
        <v>250000</v>
      </c>
      <c r="F531" s="27">
        <v>385271</v>
      </c>
    </row>
    <row r="532" spans="1:6" x14ac:dyDescent="0.25">
      <c r="A532" t="s">
        <v>424</v>
      </c>
      <c r="B532" t="s">
        <v>269</v>
      </c>
      <c r="C532" t="s">
        <v>471</v>
      </c>
      <c r="D532" t="s">
        <v>20</v>
      </c>
      <c r="E532" s="27">
        <v>12.5</v>
      </c>
      <c r="F532" s="27">
        <v>14.3</v>
      </c>
    </row>
    <row r="533" spans="1:6" x14ac:dyDescent="0.25">
      <c r="A533" t="s">
        <v>424</v>
      </c>
      <c r="B533" t="s">
        <v>269</v>
      </c>
      <c r="C533" t="s">
        <v>471</v>
      </c>
      <c r="D533" t="s">
        <v>21</v>
      </c>
      <c r="E533" s="27">
        <v>150000</v>
      </c>
      <c r="F533" s="27">
        <v>185938</v>
      </c>
    </row>
    <row r="534" spans="1:6" x14ac:dyDescent="0.25">
      <c r="A534" t="s">
        <v>424</v>
      </c>
      <c r="B534" t="s">
        <v>269</v>
      </c>
      <c r="C534" t="s">
        <v>471</v>
      </c>
      <c r="D534" t="s">
        <v>22</v>
      </c>
      <c r="E534" s="27">
        <v>80</v>
      </c>
      <c r="F534" s="27">
        <v>83.65</v>
      </c>
    </row>
    <row r="535" spans="1:6" x14ac:dyDescent="0.25">
      <c r="A535" t="s">
        <v>424</v>
      </c>
      <c r="B535" t="s">
        <v>270</v>
      </c>
      <c r="C535" t="s">
        <v>472</v>
      </c>
      <c r="D535" t="s">
        <v>23</v>
      </c>
      <c r="E535" s="27">
        <v>70</v>
      </c>
      <c r="F535" s="27">
        <v>0</v>
      </c>
    </row>
    <row r="536" spans="1:6" x14ac:dyDescent="0.25">
      <c r="A536" t="s">
        <v>424</v>
      </c>
      <c r="B536" t="s">
        <v>270</v>
      </c>
      <c r="C536" t="s">
        <v>472</v>
      </c>
      <c r="D536" t="s">
        <v>24</v>
      </c>
      <c r="E536" s="27">
        <v>1</v>
      </c>
      <c r="F536" s="27">
        <v>1</v>
      </c>
    </row>
    <row r="537" spans="1:6" x14ac:dyDescent="0.25">
      <c r="A537" t="s">
        <v>424</v>
      </c>
      <c r="B537" t="s">
        <v>270</v>
      </c>
      <c r="C537" t="s">
        <v>472</v>
      </c>
      <c r="D537" t="s">
        <v>25</v>
      </c>
      <c r="E537" s="27">
        <v>25000</v>
      </c>
      <c r="F537" s="27">
        <v>35965</v>
      </c>
    </row>
    <row r="538" spans="1:6" x14ac:dyDescent="0.25">
      <c r="A538" t="s">
        <v>424</v>
      </c>
      <c r="B538" t="s">
        <v>271</v>
      </c>
      <c r="C538" t="s">
        <v>470</v>
      </c>
      <c r="D538" t="s">
        <v>67</v>
      </c>
      <c r="E538" s="27">
        <v>4</v>
      </c>
      <c r="F538" s="27">
        <v>3.97</v>
      </c>
    </row>
    <row r="539" spans="1:6" x14ac:dyDescent="0.25">
      <c r="A539" t="s">
        <v>424</v>
      </c>
      <c r="B539" t="s">
        <v>271</v>
      </c>
      <c r="C539" t="s">
        <v>470</v>
      </c>
      <c r="D539" t="s">
        <v>68</v>
      </c>
      <c r="E539" s="27">
        <v>100</v>
      </c>
      <c r="F539" s="27">
        <v>100</v>
      </c>
    </row>
    <row r="540" spans="1:6" x14ac:dyDescent="0.25">
      <c r="A540" t="s">
        <v>424</v>
      </c>
      <c r="B540" t="s">
        <v>272</v>
      </c>
      <c r="C540" t="s">
        <v>477</v>
      </c>
      <c r="D540" t="s">
        <v>71</v>
      </c>
      <c r="E540" s="27">
        <v>40</v>
      </c>
      <c r="F540" s="27">
        <v>55.74</v>
      </c>
    </row>
    <row r="541" spans="1:6" x14ac:dyDescent="0.25">
      <c r="A541" t="s">
        <v>424</v>
      </c>
      <c r="B541" t="s">
        <v>273</v>
      </c>
      <c r="C541" t="s">
        <v>473</v>
      </c>
      <c r="D541" t="s">
        <v>14</v>
      </c>
      <c r="E541" s="27">
        <v>6</v>
      </c>
      <c r="F541" s="27">
        <v>6</v>
      </c>
    </row>
    <row r="542" spans="1:6" x14ac:dyDescent="0.25">
      <c r="A542" t="s">
        <v>424</v>
      </c>
      <c r="B542" t="s">
        <v>273</v>
      </c>
      <c r="C542" t="s">
        <v>473</v>
      </c>
      <c r="D542" t="s">
        <v>15</v>
      </c>
      <c r="E542" s="27">
        <v>6</v>
      </c>
      <c r="F542" s="27">
        <v>6</v>
      </c>
    </row>
    <row r="543" spans="1:6" x14ac:dyDescent="0.25">
      <c r="A543" t="s">
        <v>424</v>
      </c>
      <c r="B543" t="s">
        <v>273</v>
      </c>
      <c r="C543" t="s">
        <v>473</v>
      </c>
      <c r="D543" t="s">
        <v>16</v>
      </c>
      <c r="E543" s="27">
        <v>6</v>
      </c>
      <c r="F543" s="27">
        <v>6</v>
      </c>
    </row>
    <row r="544" spans="1:6" x14ac:dyDescent="0.25">
      <c r="A544" t="s">
        <v>424</v>
      </c>
      <c r="B544" t="s">
        <v>273</v>
      </c>
      <c r="C544" t="s">
        <v>473</v>
      </c>
      <c r="D544" t="s">
        <v>17</v>
      </c>
      <c r="E544" s="27">
        <v>46</v>
      </c>
      <c r="F544" s="27">
        <v>37.4</v>
      </c>
    </row>
    <row r="545" spans="1:6" x14ac:dyDescent="0.25">
      <c r="A545" t="s">
        <v>424</v>
      </c>
      <c r="B545" t="s">
        <v>274</v>
      </c>
      <c r="C545" t="s">
        <v>475</v>
      </c>
      <c r="D545" t="s">
        <v>30</v>
      </c>
      <c r="E545" s="27">
        <v>7.8</v>
      </c>
      <c r="F545" s="27">
        <v>8.6</v>
      </c>
    </row>
    <row r="546" spans="1:6" x14ac:dyDescent="0.25">
      <c r="A546" t="s">
        <v>424</v>
      </c>
      <c r="B546" t="s">
        <v>274</v>
      </c>
      <c r="C546" t="s">
        <v>475</v>
      </c>
      <c r="D546" t="s">
        <v>31</v>
      </c>
      <c r="E546" s="27">
        <v>8.6</v>
      </c>
      <c r="F546" s="27">
        <v>8.8000000000000007</v>
      </c>
    </row>
    <row r="547" spans="1:6" x14ac:dyDescent="0.25">
      <c r="A547" t="s">
        <v>424</v>
      </c>
      <c r="B547" t="s">
        <v>275</v>
      </c>
      <c r="C547" t="s">
        <v>479</v>
      </c>
      <c r="D547" t="s">
        <v>26</v>
      </c>
      <c r="E547" s="27">
        <v>2.33</v>
      </c>
      <c r="F547" s="27">
        <v>1.9</v>
      </c>
    </row>
    <row r="548" spans="1:6" x14ac:dyDescent="0.25">
      <c r="A548" t="s">
        <v>424</v>
      </c>
      <c r="B548" t="s">
        <v>276</v>
      </c>
      <c r="C548" t="s">
        <v>476</v>
      </c>
      <c r="D548" t="s">
        <v>32</v>
      </c>
      <c r="E548" s="27">
        <v>24500</v>
      </c>
      <c r="F548" s="27">
        <v>42410</v>
      </c>
    </row>
    <row r="549" spans="1:6" x14ac:dyDescent="0.25">
      <c r="A549" t="s">
        <v>424</v>
      </c>
      <c r="B549" t="s">
        <v>276</v>
      </c>
      <c r="C549" t="s">
        <v>476</v>
      </c>
      <c r="D549" t="s">
        <v>33</v>
      </c>
      <c r="E549" s="27">
        <v>5</v>
      </c>
      <c r="F549" s="27">
        <v>5</v>
      </c>
    </row>
    <row r="550" spans="1:6" x14ac:dyDescent="0.25">
      <c r="A550" t="s">
        <v>424</v>
      </c>
      <c r="B550" t="s">
        <v>276</v>
      </c>
      <c r="C550" t="s">
        <v>476</v>
      </c>
      <c r="D550" t="s">
        <v>34</v>
      </c>
      <c r="E550" s="27">
        <v>2500</v>
      </c>
      <c r="F550" s="27">
        <v>3955</v>
      </c>
    </row>
    <row r="551" spans="1:6" x14ac:dyDescent="0.25">
      <c r="A551" t="s">
        <v>424</v>
      </c>
      <c r="B551" t="s">
        <v>276</v>
      </c>
      <c r="C551" t="s">
        <v>476</v>
      </c>
      <c r="D551" t="s">
        <v>35</v>
      </c>
      <c r="E551" s="27">
        <v>80</v>
      </c>
      <c r="F551" s="27">
        <v>82.7</v>
      </c>
    </row>
    <row r="552" spans="1:6" x14ac:dyDescent="0.25">
      <c r="A552" t="s">
        <v>424</v>
      </c>
      <c r="B552" t="s">
        <v>277</v>
      </c>
      <c r="C552" t="s">
        <v>73</v>
      </c>
      <c r="D552" t="s">
        <v>74</v>
      </c>
      <c r="E552" s="27">
        <v>75.900000000000006</v>
      </c>
      <c r="F552" s="27">
        <v>65</v>
      </c>
    </row>
    <row r="553" spans="1:6" x14ac:dyDescent="0.25">
      <c r="A553" t="s">
        <v>424</v>
      </c>
      <c r="B553" t="s">
        <v>277</v>
      </c>
      <c r="C553" t="s">
        <v>73</v>
      </c>
      <c r="D553" t="s">
        <v>75</v>
      </c>
      <c r="E553" s="27">
        <v>100</v>
      </c>
      <c r="F553" s="27">
        <v>100</v>
      </c>
    </row>
    <row r="554" spans="1:6" x14ac:dyDescent="0.25">
      <c r="A554" t="s">
        <v>424</v>
      </c>
      <c r="B554" t="s">
        <v>278</v>
      </c>
      <c r="C554" t="s">
        <v>474</v>
      </c>
      <c r="D554" t="s">
        <v>57</v>
      </c>
      <c r="E554" s="27">
        <v>7.2</v>
      </c>
      <c r="F554" s="27">
        <v>7.9</v>
      </c>
    </row>
    <row r="555" spans="1:6" x14ac:dyDescent="0.25">
      <c r="A555" t="s">
        <v>424</v>
      </c>
      <c r="B555" t="s">
        <v>278</v>
      </c>
      <c r="C555" t="s">
        <v>474</v>
      </c>
      <c r="D555" t="s">
        <v>58</v>
      </c>
      <c r="E555" s="27">
        <v>7.2</v>
      </c>
      <c r="F555" s="27">
        <v>8.1999999999999993</v>
      </c>
    </row>
    <row r="556" spans="1:6" x14ac:dyDescent="0.25">
      <c r="A556" t="s">
        <v>424</v>
      </c>
      <c r="B556" t="s">
        <v>278</v>
      </c>
      <c r="C556" t="s">
        <v>474</v>
      </c>
      <c r="D556" t="s">
        <v>59</v>
      </c>
      <c r="E556" s="27">
        <v>70</v>
      </c>
      <c r="F556" s="27">
        <v>83.6</v>
      </c>
    </row>
    <row r="557" spans="1:6" x14ac:dyDescent="0.25">
      <c r="A557" t="s">
        <v>424</v>
      </c>
      <c r="B557" t="s">
        <v>279</v>
      </c>
      <c r="C557" t="s">
        <v>478</v>
      </c>
      <c r="D557" t="s">
        <v>27</v>
      </c>
      <c r="E557" s="27">
        <v>15</v>
      </c>
      <c r="F557" s="27">
        <v>20.100000000000001</v>
      </c>
    </row>
    <row r="558" spans="1:6" x14ac:dyDescent="0.25">
      <c r="A558" t="s">
        <v>424</v>
      </c>
      <c r="B558" t="s">
        <v>279</v>
      </c>
      <c r="C558" t="s">
        <v>478</v>
      </c>
      <c r="D558" t="s">
        <v>28</v>
      </c>
      <c r="E558" s="27">
        <v>79</v>
      </c>
      <c r="F558" s="27">
        <v>72</v>
      </c>
    </row>
    <row r="559" spans="1:6" x14ac:dyDescent="0.25">
      <c r="A559" t="s">
        <v>425</v>
      </c>
      <c r="B559" t="s">
        <v>280</v>
      </c>
      <c r="C559" t="s">
        <v>471</v>
      </c>
      <c r="D559" t="s">
        <v>18</v>
      </c>
      <c r="E559" s="27">
        <v>2</v>
      </c>
      <c r="F559" s="27">
        <v>2.5</v>
      </c>
    </row>
    <row r="560" spans="1:6" x14ac:dyDescent="0.25">
      <c r="A560" t="s">
        <v>425</v>
      </c>
      <c r="B560" t="s">
        <v>280</v>
      </c>
      <c r="C560" t="s">
        <v>471</v>
      </c>
      <c r="D560" t="s">
        <v>19</v>
      </c>
      <c r="E560" s="27">
        <v>65000</v>
      </c>
      <c r="F560" s="27">
        <v>86620</v>
      </c>
    </row>
    <row r="561" spans="1:6" x14ac:dyDescent="0.25">
      <c r="A561" t="s">
        <v>425</v>
      </c>
      <c r="B561" t="s">
        <v>280</v>
      </c>
      <c r="C561" t="s">
        <v>471</v>
      </c>
      <c r="D561" t="s">
        <v>20</v>
      </c>
      <c r="E561" s="27">
        <v>25</v>
      </c>
      <c r="F561" s="27">
        <v>28.4</v>
      </c>
    </row>
    <row r="562" spans="1:6" x14ac:dyDescent="0.25">
      <c r="A562" t="s">
        <v>425</v>
      </c>
      <c r="B562" t="s">
        <v>280</v>
      </c>
      <c r="C562" t="s">
        <v>471</v>
      </c>
      <c r="D562" t="s">
        <v>21</v>
      </c>
      <c r="E562" s="27">
        <v>60000</v>
      </c>
      <c r="F562" s="27">
        <v>76067</v>
      </c>
    </row>
    <row r="563" spans="1:6" x14ac:dyDescent="0.25">
      <c r="A563" t="s">
        <v>425</v>
      </c>
      <c r="B563" t="s">
        <v>280</v>
      </c>
      <c r="C563" t="s">
        <v>471</v>
      </c>
      <c r="D563" t="s">
        <v>22</v>
      </c>
      <c r="E563" s="27">
        <v>82</v>
      </c>
      <c r="F563" s="27">
        <v>85.65</v>
      </c>
    </row>
    <row r="564" spans="1:6" x14ac:dyDescent="0.25">
      <c r="A564" t="s">
        <v>425</v>
      </c>
      <c r="B564" t="s">
        <v>281</v>
      </c>
      <c r="C564" t="s">
        <v>470</v>
      </c>
      <c r="D564" t="s">
        <v>67</v>
      </c>
      <c r="E564" s="27">
        <v>4.5</v>
      </c>
      <c r="F564" s="27">
        <v>4.5</v>
      </c>
    </row>
    <row r="565" spans="1:6" x14ac:dyDescent="0.25">
      <c r="A565" t="s">
        <v>425</v>
      </c>
      <c r="B565" t="s">
        <v>281</v>
      </c>
      <c r="C565" t="s">
        <v>470</v>
      </c>
      <c r="D565" t="s">
        <v>68</v>
      </c>
      <c r="E565" s="27">
        <v>100</v>
      </c>
      <c r="F565" s="27">
        <v>100</v>
      </c>
    </row>
    <row r="566" spans="1:6" x14ac:dyDescent="0.25">
      <c r="A566" t="s">
        <v>425</v>
      </c>
      <c r="B566" t="s">
        <v>282</v>
      </c>
      <c r="C566" t="s">
        <v>473</v>
      </c>
      <c r="D566" t="s">
        <v>14</v>
      </c>
      <c r="E566" s="27">
        <v>23</v>
      </c>
      <c r="F566" s="27">
        <v>163</v>
      </c>
    </row>
    <row r="567" spans="1:6" x14ac:dyDescent="0.25">
      <c r="A567" t="s">
        <v>425</v>
      </c>
      <c r="B567" t="s">
        <v>282</v>
      </c>
      <c r="C567" t="s">
        <v>473</v>
      </c>
      <c r="D567" t="s">
        <v>15</v>
      </c>
      <c r="E567" s="27">
        <v>23</v>
      </c>
      <c r="F567" s="27">
        <v>40</v>
      </c>
    </row>
    <row r="568" spans="1:6" x14ac:dyDescent="0.25">
      <c r="A568" t="s">
        <v>425</v>
      </c>
      <c r="B568" t="s">
        <v>282</v>
      </c>
      <c r="C568" t="s">
        <v>473</v>
      </c>
      <c r="D568" t="s">
        <v>16</v>
      </c>
      <c r="E568" s="27">
        <v>10</v>
      </c>
      <c r="F568" s="27">
        <v>40</v>
      </c>
    </row>
    <row r="569" spans="1:6" x14ac:dyDescent="0.25">
      <c r="A569" t="s">
        <v>425</v>
      </c>
      <c r="B569" t="s">
        <v>282</v>
      </c>
      <c r="C569" t="s">
        <v>473</v>
      </c>
      <c r="D569" t="s">
        <v>17</v>
      </c>
      <c r="E569" s="27">
        <v>36</v>
      </c>
      <c r="F569" s="27">
        <v>31.4</v>
      </c>
    </row>
    <row r="570" spans="1:6" x14ac:dyDescent="0.25">
      <c r="A570" t="s">
        <v>425</v>
      </c>
      <c r="B570" t="s">
        <v>283</v>
      </c>
      <c r="C570" t="s">
        <v>472</v>
      </c>
      <c r="D570" t="s">
        <v>23</v>
      </c>
      <c r="E570" s="27">
        <v>70</v>
      </c>
      <c r="F570" s="27">
        <v>0</v>
      </c>
    </row>
    <row r="571" spans="1:6" x14ac:dyDescent="0.25">
      <c r="A571" t="s">
        <v>425</v>
      </c>
      <c r="B571" t="s">
        <v>283</v>
      </c>
      <c r="C571" t="s">
        <v>472</v>
      </c>
      <c r="D571" t="s">
        <v>24</v>
      </c>
      <c r="E571" s="27">
        <v>1</v>
      </c>
      <c r="F571" s="27">
        <v>6</v>
      </c>
    </row>
    <row r="572" spans="1:6" x14ac:dyDescent="0.25">
      <c r="A572" t="s">
        <v>425</v>
      </c>
      <c r="B572" t="s">
        <v>283</v>
      </c>
      <c r="C572" t="s">
        <v>472</v>
      </c>
      <c r="D572" t="s">
        <v>25</v>
      </c>
      <c r="E572" s="27">
        <v>15000</v>
      </c>
      <c r="F572" s="27">
        <v>26737</v>
      </c>
    </row>
    <row r="573" spans="1:6" x14ac:dyDescent="0.25">
      <c r="A573" t="s">
        <v>425</v>
      </c>
      <c r="B573" t="s">
        <v>284</v>
      </c>
      <c r="C573" t="s">
        <v>478</v>
      </c>
      <c r="D573" t="s">
        <v>27</v>
      </c>
      <c r="E573" s="27">
        <v>10</v>
      </c>
      <c r="F573" s="27">
        <v>11.3</v>
      </c>
    </row>
    <row r="574" spans="1:6" x14ac:dyDescent="0.25">
      <c r="A574" t="s">
        <v>425</v>
      </c>
      <c r="B574" t="s">
        <v>284</v>
      </c>
      <c r="C574" t="s">
        <v>478</v>
      </c>
      <c r="D574" t="s">
        <v>28</v>
      </c>
      <c r="E574" s="27">
        <v>79</v>
      </c>
      <c r="F574" s="27">
        <v>82.4</v>
      </c>
    </row>
    <row r="575" spans="1:6" x14ac:dyDescent="0.25">
      <c r="A575" t="s">
        <v>425</v>
      </c>
      <c r="B575" t="s">
        <v>285</v>
      </c>
      <c r="C575" t="s">
        <v>477</v>
      </c>
      <c r="D575" t="s">
        <v>71</v>
      </c>
      <c r="E575" s="27">
        <v>60</v>
      </c>
      <c r="F575" s="27">
        <v>99.12</v>
      </c>
    </row>
    <row r="576" spans="1:6" x14ac:dyDescent="0.25">
      <c r="A576" t="s">
        <v>425</v>
      </c>
      <c r="B576" t="s">
        <v>286</v>
      </c>
      <c r="C576" t="s">
        <v>479</v>
      </c>
      <c r="D576" t="s">
        <v>26</v>
      </c>
      <c r="E576" s="27">
        <v>2.2599999999999998</v>
      </c>
      <c r="F576" s="27">
        <v>2.2999999999999998</v>
      </c>
    </row>
    <row r="577" spans="1:6" x14ac:dyDescent="0.25">
      <c r="A577" t="s">
        <v>425</v>
      </c>
      <c r="B577" t="s">
        <v>287</v>
      </c>
      <c r="C577" t="s">
        <v>73</v>
      </c>
      <c r="D577" t="s">
        <v>74</v>
      </c>
      <c r="E577" s="27">
        <v>20</v>
      </c>
      <c r="F577" s="27">
        <v>0</v>
      </c>
    </row>
    <row r="578" spans="1:6" x14ac:dyDescent="0.25">
      <c r="A578" t="s">
        <v>425</v>
      </c>
      <c r="B578" t="s">
        <v>287</v>
      </c>
      <c r="C578" t="s">
        <v>73</v>
      </c>
      <c r="D578" t="s">
        <v>75</v>
      </c>
      <c r="E578" s="27">
        <v>90</v>
      </c>
      <c r="F578" s="27">
        <v>0</v>
      </c>
    </row>
    <row r="579" spans="1:6" x14ac:dyDescent="0.25">
      <c r="A579" t="s">
        <v>425</v>
      </c>
      <c r="B579" t="s">
        <v>288</v>
      </c>
      <c r="C579" t="s">
        <v>475</v>
      </c>
      <c r="D579" t="s">
        <v>30</v>
      </c>
      <c r="E579" s="27">
        <v>8.4</v>
      </c>
      <c r="F579" s="27">
        <v>8.6</v>
      </c>
    </row>
    <row r="580" spans="1:6" x14ac:dyDescent="0.25">
      <c r="A580" t="s">
        <v>425</v>
      </c>
      <c r="B580" t="s">
        <v>288</v>
      </c>
      <c r="C580" t="s">
        <v>475</v>
      </c>
      <c r="D580" t="s">
        <v>31</v>
      </c>
      <c r="E580" s="27">
        <v>8.8000000000000007</v>
      </c>
      <c r="F580" s="27">
        <v>9</v>
      </c>
    </row>
    <row r="581" spans="1:6" x14ac:dyDescent="0.25">
      <c r="A581" t="s">
        <v>425</v>
      </c>
      <c r="B581" t="s">
        <v>289</v>
      </c>
      <c r="C581" t="s">
        <v>476</v>
      </c>
      <c r="D581" t="s">
        <v>32</v>
      </c>
      <c r="E581" s="27">
        <v>12200</v>
      </c>
      <c r="F581" s="27">
        <v>25162</v>
      </c>
    </row>
    <row r="582" spans="1:6" x14ac:dyDescent="0.25">
      <c r="A582" t="s">
        <v>425</v>
      </c>
      <c r="B582" t="s">
        <v>289</v>
      </c>
      <c r="C582" t="s">
        <v>476</v>
      </c>
      <c r="D582" t="s">
        <v>33</v>
      </c>
      <c r="E582" s="27">
        <v>5</v>
      </c>
      <c r="F582" s="27">
        <v>5</v>
      </c>
    </row>
    <row r="583" spans="1:6" x14ac:dyDescent="0.25">
      <c r="A583" t="s">
        <v>425</v>
      </c>
      <c r="B583" t="s">
        <v>289</v>
      </c>
      <c r="C583" t="s">
        <v>476</v>
      </c>
      <c r="D583" t="s">
        <v>34</v>
      </c>
      <c r="E583" s="27">
        <v>800</v>
      </c>
      <c r="F583" s="27">
        <v>3751</v>
      </c>
    </row>
    <row r="584" spans="1:6" x14ac:dyDescent="0.25">
      <c r="A584" t="s">
        <v>425</v>
      </c>
      <c r="B584" t="s">
        <v>289</v>
      </c>
      <c r="C584" t="s">
        <v>476</v>
      </c>
      <c r="D584" t="s">
        <v>35</v>
      </c>
      <c r="E584" s="27">
        <v>80</v>
      </c>
      <c r="F584" s="27">
        <v>94</v>
      </c>
    </row>
    <row r="585" spans="1:6" x14ac:dyDescent="0.25">
      <c r="A585" t="s">
        <v>425</v>
      </c>
      <c r="B585" t="s">
        <v>290</v>
      </c>
      <c r="C585" t="s">
        <v>41</v>
      </c>
      <c r="D585" t="s">
        <v>29</v>
      </c>
      <c r="E585" s="27">
        <v>20</v>
      </c>
      <c r="F585" s="27">
        <v>32.299999999999997</v>
      </c>
    </row>
    <row r="586" spans="1:6" x14ac:dyDescent="0.25">
      <c r="A586" t="s">
        <v>425</v>
      </c>
      <c r="B586" t="s">
        <v>291</v>
      </c>
      <c r="C586" t="s">
        <v>51</v>
      </c>
      <c r="D586" t="s">
        <v>19</v>
      </c>
      <c r="E586" s="27">
        <v>65000</v>
      </c>
      <c r="F586" s="27">
        <v>86620</v>
      </c>
    </row>
    <row r="587" spans="1:6" x14ac:dyDescent="0.25">
      <c r="A587" t="s">
        <v>425</v>
      </c>
      <c r="B587" t="s">
        <v>291</v>
      </c>
      <c r="C587" t="s">
        <v>51</v>
      </c>
      <c r="D587" t="s">
        <v>52</v>
      </c>
      <c r="E587" s="27">
        <v>2000</v>
      </c>
      <c r="F587" s="27">
        <v>13488</v>
      </c>
    </row>
    <row r="588" spans="1:6" x14ac:dyDescent="0.25">
      <c r="A588" t="s">
        <v>425</v>
      </c>
      <c r="B588" t="s">
        <v>291</v>
      </c>
      <c r="C588" t="s">
        <v>51</v>
      </c>
      <c r="D588" t="s">
        <v>53</v>
      </c>
      <c r="E588" s="27">
        <v>2.2599999999999998</v>
      </c>
      <c r="F588" s="27">
        <v>2.36</v>
      </c>
    </row>
    <row r="589" spans="1:6" x14ac:dyDescent="0.25">
      <c r="A589" t="s">
        <v>426</v>
      </c>
      <c r="B589" t="s">
        <v>292</v>
      </c>
      <c r="C589" t="s">
        <v>477</v>
      </c>
      <c r="D589" t="s">
        <v>71</v>
      </c>
      <c r="E589" s="27">
        <v>60</v>
      </c>
      <c r="F589" s="27">
        <v>74.42</v>
      </c>
    </row>
    <row r="590" spans="1:6" x14ac:dyDescent="0.25">
      <c r="A590" t="s">
        <v>426</v>
      </c>
      <c r="B590" t="s">
        <v>293</v>
      </c>
      <c r="C590" t="s">
        <v>470</v>
      </c>
      <c r="D590" t="s">
        <v>67</v>
      </c>
      <c r="E590" s="27">
        <v>4.5</v>
      </c>
      <c r="F590" s="27">
        <v>4.17</v>
      </c>
    </row>
    <row r="591" spans="1:6" x14ac:dyDescent="0.25">
      <c r="A591" t="s">
        <v>426</v>
      </c>
      <c r="B591" t="s">
        <v>293</v>
      </c>
      <c r="C591" t="s">
        <v>470</v>
      </c>
      <c r="D591" t="s">
        <v>68</v>
      </c>
      <c r="E591" s="27">
        <v>100</v>
      </c>
      <c r="F591" s="27">
        <v>0</v>
      </c>
    </row>
    <row r="592" spans="1:6" x14ac:dyDescent="0.25">
      <c r="A592" t="s">
        <v>426</v>
      </c>
      <c r="B592" t="s">
        <v>294</v>
      </c>
      <c r="C592" t="s">
        <v>471</v>
      </c>
      <c r="D592" t="s">
        <v>18</v>
      </c>
      <c r="E592" s="27">
        <v>2.2000000000000002</v>
      </c>
      <c r="F592" s="27">
        <v>1.66</v>
      </c>
    </row>
    <row r="593" spans="1:6" x14ac:dyDescent="0.25">
      <c r="A593" t="s">
        <v>426</v>
      </c>
      <c r="B593" t="s">
        <v>294</v>
      </c>
      <c r="C593" t="s">
        <v>471</v>
      </c>
      <c r="D593" t="s">
        <v>19</v>
      </c>
      <c r="E593" s="27">
        <v>25000</v>
      </c>
      <c r="F593" s="27">
        <v>29749</v>
      </c>
    </row>
    <row r="594" spans="1:6" x14ac:dyDescent="0.25">
      <c r="A594" t="s">
        <v>426</v>
      </c>
      <c r="B594" t="s">
        <v>294</v>
      </c>
      <c r="C594" t="s">
        <v>471</v>
      </c>
      <c r="D594" t="s">
        <v>20</v>
      </c>
      <c r="E594" s="27">
        <v>19</v>
      </c>
      <c r="F594" s="27">
        <v>22.21</v>
      </c>
    </row>
    <row r="595" spans="1:6" x14ac:dyDescent="0.25">
      <c r="A595" t="s">
        <v>426</v>
      </c>
      <c r="B595" t="s">
        <v>294</v>
      </c>
      <c r="C595" t="s">
        <v>471</v>
      </c>
      <c r="D595" t="s">
        <v>21</v>
      </c>
      <c r="E595" s="27">
        <v>24000</v>
      </c>
      <c r="F595" s="27">
        <v>27451</v>
      </c>
    </row>
    <row r="596" spans="1:6" x14ac:dyDescent="0.25">
      <c r="A596" t="s">
        <v>426</v>
      </c>
      <c r="B596" t="s">
        <v>294</v>
      </c>
      <c r="C596" t="s">
        <v>471</v>
      </c>
      <c r="D596" t="s">
        <v>22</v>
      </c>
      <c r="E596" s="27">
        <v>80</v>
      </c>
      <c r="F596" s="27">
        <v>83.9</v>
      </c>
    </row>
    <row r="597" spans="1:6" x14ac:dyDescent="0.25">
      <c r="A597" t="s">
        <v>426</v>
      </c>
      <c r="B597" t="s">
        <v>295</v>
      </c>
      <c r="C597" t="s">
        <v>473</v>
      </c>
      <c r="D597" t="s">
        <v>14</v>
      </c>
      <c r="E597" s="27">
        <v>2</v>
      </c>
      <c r="F597" s="27">
        <v>2</v>
      </c>
    </row>
    <row r="598" spans="1:6" x14ac:dyDescent="0.25">
      <c r="A598" t="s">
        <v>426</v>
      </c>
      <c r="B598" t="s">
        <v>295</v>
      </c>
      <c r="C598" t="s">
        <v>473</v>
      </c>
      <c r="D598" t="s">
        <v>15</v>
      </c>
      <c r="E598" s="27">
        <v>4</v>
      </c>
      <c r="F598" s="27">
        <v>4</v>
      </c>
    </row>
    <row r="599" spans="1:6" x14ac:dyDescent="0.25">
      <c r="A599" t="s">
        <v>426</v>
      </c>
      <c r="B599" t="s">
        <v>295</v>
      </c>
      <c r="C599" t="s">
        <v>473</v>
      </c>
      <c r="D599" t="s">
        <v>16</v>
      </c>
      <c r="E599" s="27">
        <v>5</v>
      </c>
      <c r="F599" s="27">
        <v>2</v>
      </c>
    </row>
    <row r="600" spans="1:6" x14ac:dyDescent="0.25">
      <c r="A600" t="s">
        <v>426</v>
      </c>
      <c r="B600" t="s">
        <v>295</v>
      </c>
      <c r="C600" t="s">
        <v>473</v>
      </c>
      <c r="D600" t="s">
        <v>17</v>
      </c>
      <c r="E600" s="27">
        <v>36</v>
      </c>
      <c r="F600" s="27">
        <v>22</v>
      </c>
    </row>
    <row r="601" spans="1:6" x14ac:dyDescent="0.25">
      <c r="A601" t="s">
        <v>426</v>
      </c>
      <c r="B601" t="s">
        <v>296</v>
      </c>
      <c r="C601" t="s">
        <v>478</v>
      </c>
      <c r="D601" t="s">
        <v>27</v>
      </c>
      <c r="E601" s="27">
        <v>12</v>
      </c>
      <c r="F601" s="27">
        <v>30.3</v>
      </c>
    </row>
    <row r="602" spans="1:6" x14ac:dyDescent="0.25">
      <c r="A602" t="s">
        <v>426</v>
      </c>
      <c r="B602" t="s">
        <v>296</v>
      </c>
      <c r="C602" t="s">
        <v>478</v>
      </c>
      <c r="D602" t="s">
        <v>28</v>
      </c>
      <c r="E602" s="27">
        <v>78</v>
      </c>
      <c r="F602" s="27">
        <v>0</v>
      </c>
    </row>
    <row r="603" spans="1:6" x14ac:dyDescent="0.25">
      <c r="A603" t="s">
        <v>426</v>
      </c>
      <c r="B603" t="s">
        <v>297</v>
      </c>
      <c r="C603" t="s">
        <v>472</v>
      </c>
      <c r="D603" t="s">
        <v>23</v>
      </c>
      <c r="E603" s="27">
        <v>70</v>
      </c>
      <c r="F603" s="27">
        <v>0</v>
      </c>
    </row>
    <row r="604" spans="1:6" x14ac:dyDescent="0.25">
      <c r="A604" t="s">
        <v>426</v>
      </c>
      <c r="B604" t="s">
        <v>297</v>
      </c>
      <c r="C604" t="s">
        <v>472</v>
      </c>
      <c r="D604" t="s">
        <v>24</v>
      </c>
      <c r="E604" s="27">
        <v>1</v>
      </c>
      <c r="F604" s="27">
        <v>1</v>
      </c>
    </row>
    <row r="605" spans="1:6" x14ac:dyDescent="0.25">
      <c r="A605" t="s">
        <v>426</v>
      </c>
      <c r="B605" t="s">
        <v>297</v>
      </c>
      <c r="C605" t="s">
        <v>472</v>
      </c>
      <c r="D605" t="s">
        <v>25</v>
      </c>
      <c r="E605" s="27">
        <v>4500</v>
      </c>
      <c r="F605" s="27">
        <v>5972</v>
      </c>
    </row>
    <row r="606" spans="1:6" x14ac:dyDescent="0.25">
      <c r="A606" t="s">
        <v>426</v>
      </c>
      <c r="B606" t="s">
        <v>298</v>
      </c>
      <c r="C606" t="s">
        <v>475</v>
      </c>
      <c r="D606" t="s">
        <v>30</v>
      </c>
      <c r="E606" s="27">
        <v>8.5</v>
      </c>
      <c r="F606" s="27">
        <v>8.1999999999999993</v>
      </c>
    </row>
    <row r="607" spans="1:6" x14ac:dyDescent="0.25">
      <c r="A607" t="s">
        <v>426</v>
      </c>
      <c r="B607" t="s">
        <v>298</v>
      </c>
      <c r="C607" t="s">
        <v>475</v>
      </c>
      <c r="D607" t="s">
        <v>31</v>
      </c>
      <c r="E607" s="27">
        <v>8.5</v>
      </c>
      <c r="F607" s="27">
        <v>8.8000000000000007</v>
      </c>
    </row>
    <row r="608" spans="1:6" x14ac:dyDescent="0.25">
      <c r="A608" t="s">
        <v>426</v>
      </c>
      <c r="B608" t="s">
        <v>299</v>
      </c>
      <c r="C608" t="s">
        <v>476</v>
      </c>
      <c r="D608" t="s">
        <v>32</v>
      </c>
      <c r="E608" s="27">
        <v>14333</v>
      </c>
      <c r="F608" s="27">
        <v>44697</v>
      </c>
    </row>
    <row r="609" spans="1:6" x14ac:dyDescent="0.25">
      <c r="A609" t="s">
        <v>426</v>
      </c>
      <c r="B609" t="s">
        <v>299</v>
      </c>
      <c r="C609" t="s">
        <v>476</v>
      </c>
      <c r="D609" t="s">
        <v>33</v>
      </c>
      <c r="E609" s="27">
        <v>5</v>
      </c>
      <c r="F609" s="27">
        <v>5</v>
      </c>
    </row>
    <row r="610" spans="1:6" x14ac:dyDescent="0.25">
      <c r="A610" t="s">
        <v>426</v>
      </c>
      <c r="B610" t="s">
        <v>299</v>
      </c>
      <c r="C610" t="s">
        <v>476</v>
      </c>
      <c r="D610" t="s">
        <v>34</v>
      </c>
      <c r="E610" s="27">
        <v>5667</v>
      </c>
      <c r="F610" s="27">
        <v>6005</v>
      </c>
    </row>
    <row r="611" spans="1:6" x14ac:dyDescent="0.25">
      <c r="A611" t="s">
        <v>426</v>
      </c>
      <c r="B611" t="s">
        <v>299</v>
      </c>
      <c r="C611" t="s">
        <v>476</v>
      </c>
      <c r="D611" t="s">
        <v>35</v>
      </c>
      <c r="E611" s="27">
        <v>80</v>
      </c>
      <c r="F611" s="27">
        <v>83</v>
      </c>
    </row>
    <row r="612" spans="1:6" x14ac:dyDescent="0.25">
      <c r="A612" t="s">
        <v>426</v>
      </c>
      <c r="B612" t="s">
        <v>300</v>
      </c>
      <c r="C612" t="s">
        <v>479</v>
      </c>
      <c r="D612" t="s">
        <v>26</v>
      </c>
      <c r="E612" s="27">
        <v>2.2200000000000002</v>
      </c>
      <c r="F612" s="27">
        <v>2.17</v>
      </c>
    </row>
    <row r="613" spans="1:6" x14ac:dyDescent="0.25">
      <c r="A613" t="s">
        <v>427</v>
      </c>
      <c r="B613" t="s">
        <v>301</v>
      </c>
      <c r="C613" t="s">
        <v>473</v>
      </c>
      <c r="D613" t="s">
        <v>14</v>
      </c>
      <c r="E613" s="27">
        <v>2</v>
      </c>
      <c r="F613" s="27">
        <v>1</v>
      </c>
    </row>
    <row r="614" spans="1:6" x14ac:dyDescent="0.25">
      <c r="A614" t="s">
        <v>427</v>
      </c>
      <c r="B614" t="s">
        <v>301</v>
      </c>
      <c r="C614" t="s">
        <v>473</v>
      </c>
      <c r="D614" t="s">
        <v>15</v>
      </c>
      <c r="E614" s="27">
        <v>3</v>
      </c>
      <c r="F614" s="27">
        <v>3</v>
      </c>
    </row>
    <row r="615" spans="1:6" x14ac:dyDescent="0.25">
      <c r="A615" t="s">
        <v>427</v>
      </c>
      <c r="B615" t="s">
        <v>301</v>
      </c>
      <c r="C615" t="s">
        <v>473</v>
      </c>
      <c r="D615" t="s">
        <v>16</v>
      </c>
      <c r="E615" s="27">
        <v>6</v>
      </c>
      <c r="F615" s="27">
        <v>6</v>
      </c>
    </row>
    <row r="616" spans="1:6" x14ac:dyDescent="0.25">
      <c r="A616" t="s">
        <v>427</v>
      </c>
      <c r="B616" t="s">
        <v>301</v>
      </c>
      <c r="C616" t="s">
        <v>473</v>
      </c>
      <c r="D616" t="s">
        <v>17</v>
      </c>
      <c r="E616" s="27">
        <v>36</v>
      </c>
      <c r="F616" s="27">
        <v>26.17</v>
      </c>
    </row>
    <row r="617" spans="1:6" x14ac:dyDescent="0.25">
      <c r="A617" t="s">
        <v>427</v>
      </c>
      <c r="B617" t="s">
        <v>302</v>
      </c>
      <c r="C617" t="s">
        <v>478</v>
      </c>
      <c r="D617" t="s">
        <v>27</v>
      </c>
      <c r="E617" s="27">
        <v>15</v>
      </c>
      <c r="F617" s="27">
        <v>48.1</v>
      </c>
    </row>
    <row r="618" spans="1:6" x14ac:dyDescent="0.25">
      <c r="A618" t="s">
        <v>427</v>
      </c>
      <c r="B618" t="s">
        <v>302</v>
      </c>
      <c r="C618" t="s">
        <v>478</v>
      </c>
      <c r="D618" t="s">
        <v>28</v>
      </c>
      <c r="E618" s="27">
        <v>78</v>
      </c>
      <c r="F618" s="27">
        <v>71.42</v>
      </c>
    </row>
    <row r="619" spans="1:6" x14ac:dyDescent="0.25">
      <c r="A619" t="s">
        <v>427</v>
      </c>
      <c r="B619" t="s">
        <v>302</v>
      </c>
      <c r="C619" t="s">
        <v>478</v>
      </c>
      <c r="D619" t="s">
        <v>303</v>
      </c>
      <c r="E619" s="27">
        <v>5</v>
      </c>
      <c r="F619" s="27">
        <v>0</v>
      </c>
    </row>
    <row r="620" spans="1:6" x14ac:dyDescent="0.25">
      <c r="A620" t="s">
        <v>427</v>
      </c>
      <c r="B620" t="s">
        <v>304</v>
      </c>
      <c r="C620" t="s">
        <v>471</v>
      </c>
      <c r="D620" t="s">
        <v>305</v>
      </c>
      <c r="E620" s="27">
        <v>650</v>
      </c>
      <c r="F620" s="27">
        <v>0</v>
      </c>
    </row>
    <row r="621" spans="1:6" x14ac:dyDescent="0.25">
      <c r="A621" t="s">
        <v>427</v>
      </c>
      <c r="B621" t="s">
        <v>304</v>
      </c>
      <c r="C621" t="s">
        <v>471</v>
      </c>
      <c r="D621" t="s">
        <v>18</v>
      </c>
      <c r="E621" s="27">
        <v>2.1800000000000002</v>
      </c>
      <c r="F621" s="27">
        <v>2.2000000000000002</v>
      </c>
    </row>
    <row r="622" spans="1:6" x14ac:dyDescent="0.25">
      <c r="A622" t="s">
        <v>427</v>
      </c>
      <c r="B622" t="s">
        <v>304</v>
      </c>
      <c r="C622" t="s">
        <v>471</v>
      </c>
      <c r="D622" t="s">
        <v>19</v>
      </c>
      <c r="E622" s="27">
        <v>10334</v>
      </c>
      <c r="F622" s="27">
        <v>9554</v>
      </c>
    </row>
    <row r="623" spans="1:6" x14ac:dyDescent="0.25">
      <c r="A623" t="s">
        <v>427</v>
      </c>
      <c r="B623" t="s">
        <v>304</v>
      </c>
      <c r="C623" t="s">
        <v>471</v>
      </c>
      <c r="D623" t="s">
        <v>20</v>
      </c>
      <c r="E623" s="27">
        <v>25</v>
      </c>
      <c r="F623" s="27">
        <v>26.5</v>
      </c>
    </row>
    <row r="624" spans="1:6" x14ac:dyDescent="0.25">
      <c r="A624" t="s">
        <v>427</v>
      </c>
      <c r="B624" t="s">
        <v>304</v>
      </c>
      <c r="C624" t="s">
        <v>471</v>
      </c>
      <c r="D624" t="s">
        <v>23</v>
      </c>
      <c r="E624" s="27">
        <v>7.5</v>
      </c>
      <c r="F624" s="27">
        <v>0</v>
      </c>
    </row>
    <row r="625" spans="1:6" x14ac:dyDescent="0.25">
      <c r="A625" t="s">
        <v>427</v>
      </c>
      <c r="B625" t="s">
        <v>304</v>
      </c>
      <c r="C625" t="s">
        <v>471</v>
      </c>
      <c r="D625" t="s">
        <v>21</v>
      </c>
      <c r="E625" s="27">
        <v>6990</v>
      </c>
      <c r="F625" s="27">
        <v>8185</v>
      </c>
    </row>
    <row r="626" spans="1:6" x14ac:dyDescent="0.25">
      <c r="A626" t="s">
        <v>427</v>
      </c>
      <c r="B626" t="s">
        <v>304</v>
      </c>
      <c r="C626" t="s">
        <v>471</v>
      </c>
      <c r="D626" t="s">
        <v>22</v>
      </c>
      <c r="E626" s="27">
        <v>80</v>
      </c>
      <c r="F626" s="27">
        <v>84.5</v>
      </c>
    </row>
    <row r="627" spans="1:6" x14ac:dyDescent="0.25">
      <c r="A627" t="s">
        <v>427</v>
      </c>
      <c r="B627" t="s">
        <v>306</v>
      </c>
      <c r="C627" t="s">
        <v>472</v>
      </c>
      <c r="D627" t="s">
        <v>23</v>
      </c>
      <c r="E627" s="27">
        <v>60</v>
      </c>
      <c r="F627" s="27">
        <v>0</v>
      </c>
    </row>
    <row r="628" spans="1:6" x14ac:dyDescent="0.25">
      <c r="A628" t="s">
        <v>427</v>
      </c>
      <c r="B628" t="s">
        <v>306</v>
      </c>
      <c r="C628" t="s">
        <v>472</v>
      </c>
      <c r="D628" t="s">
        <v>24</v>
      </c>
      <c r="E628" s="27">
        <v>0</v>
      </c>
      <c r="F628" s="27">
        <v>0</v>
      </c>
    </row>
    <row r="629" spans="1:6" x14ac:dyDescent="0.25">
      <c r="A629" t="s">
        <v>427</v>
      </c>
      <c r="B629" t="s">
        <v>306</v>
      </c>
      <c r="C629" t="s">
        <v>472</v>
      </c>
      <c r="D629" t="s">
        <v>25</v>
      </c>
      <c r="E629" s="27">
        <v>2403</v>
      </c>
      <c r="F629" s="27">
        <v>2676</v>
      </c>
    </row>
    <row r="630" spans="1:6" x14ac:dyDescent="0.25">
      <c r="A630" t="s">
        <v>427</v>
      </c>
      <c r="B630" t="s">
        <v>307</v>
      </c>
      <c r="C630" t="s">
        <v>470</v>
      </c>
      <c r="D630" t="s">
        <v>67</v>
      </c>
      <c r="E630" s="27">
        <v>4.2</v>
      </c>
      <c r="F630" s="27">
        <v>4.0999999999999996</v>
      </c>
    </row>
    <row r="631" spans="1:6" x14ac:dyDescent="0.25">
      <c r="A631" t="s">
        <v>427</v>
      </c>
      <c r="B631" t="s">
        <v>307</v>
      </c>
      <c r="C631" t="s">
        <v>470</v>
      </c>
      <c r="D631" t="s">
        <v>68</v>
      </c>
      <c r="E631" s="27">
        <v>55.5</v>
      </c>
      <c r="F631" s="27">
        <v>0</v>
      </c>
    </row>
    <row r="632" spans="1:6" x14ac:dyDescent="0.25">
      <c r="A632" t="s">
        <v>427</v>
      </c>
      <c r="B632" t="s">
        <v>308</v>
      </c>
      <c r="C632" t="s">
        <v>475</v>
      </c>
      <c r="D632" t="s">
        <v>30</v>
      </c>
      <c r="E632" s="27">
        <v>8.1999999999999993</v>
      </c>
      <c r="F632" s="27">
        <v>8.4</v>
      </c>
    </row>
    <row r="633" spans="1:6" x14ac:dyDescent="0.25">
      <c r="A633" t="s">
        <v>427</v>
      </c>
      <c r="B633" t="s">
        <v>308</v>
      </c>
      <c r="C633" t="s">
        <v>475</v>
      </c>
      <c r="D633" t="s">
        <v>31</v>
      </c>
      <c r="E633" s="27">
        <v>8.3000000000000007</v>
      </c>
      <c r="F633" s="27">
        <v>9</v>
      </c>
    </row>
    <row r="634" spans="1:6" x14ac:dyDescent="0.25">
      <c r="A634" t="s">
        <v>427</v>
      </c>
      <c r="B634" t="s">
        <v>309</v>
      </c>
      <c r="C634" t="s">
        <v>479</v>
      </c>
      <c r="D634" t="s">
        <v>26</v>
      </c>
      <c r="E634" s="27">
        <v>2.71</v>
      </c>
      <c r="F634" s="27">
        <v>1.95</v>
      </c>
    </row>
    <row r="635" spans="1:6" x14ac:dyDescent="0.25">
      <c r="A635" t="s">
        <v>427</v>
      </c>
      <c r="B635" t="s">
        <v>310</v>
      </c>
      <c r="C635" t="s">
        <v>476</v>
      </c>
      <c r="D635" t="s">
        <v>32</v>
      </c>
      <c r="E635" s="27">
        <v>10896</v>
      </c>
      <c r="F635" s="27">
        <v>16324</v>
      </c>
    </row>
    <row r="636" spans="1:6" x14ac:dyDescent="0.25">
      <c r="A636" t="s">
        <v>427</v>
      </c>
      <c r="B636" t="s">
        <v>310</v>
      </c>
      <c r="C636" t="s">
        <v>476</v>
      </c>
      <c r="D636" t="s">
        <v>33</v>
      </c>
      <c r="E636" s="27">
        <v>5</v>
      </c>
      <c r="F636" s="27">
        <v>5</v>
      </c>
    </row>
    <row r="637" spans="1:6" x14ac:dyDescent="0.25">
      <c r="A637" t="s">
        <v>427</v>
      </c>
      <c r="B637" t="s">
        <v>310</v>
      </c>
      <c r="C637" t="s">
        <v>476</v>
      </c>
      <c r="D637" t="s">
        <v>34</v>
      </c>
      <c r="E637" s="27">
        <v>2000</v>
      </c>
      <c r="F637" s="27">
        <v>2050</v>
      </c>
    </row>
    <row r="638" spans="1:6" x14ac:dyDescent="0.25">
      <c r="A638" t="s">
        <v>427</v>
      </c>
      <c r="B638" t="s">
        <v>310</v>
      </c>
      <c r="C638" t="s">
        <v>476</v>
      </c>
      <c r="D638" t="s">
        <v>35</v>
      </c>
      <c r="E638" s="27">
        <v>80</v>
      </c>
      <c r="F638" s="27">
        <v>77.8</v>
      </c>
    </row>
    <row r="639" spans="1:6" x14ac:dyDescent="0.25">
      <c r="A639" t="s">
        <v>427</v>
      </c>
      <c r="B639" t="s">
        <v>311</v>
      </c>
      <c r="C639" t="s">
        <v>41</v>
      </c>
      <c r="D639" t="s">
        <v>29</v>
      </c>
      <c r="E639" s="27">
        <v>5</v>
      </c>
      <c r="F639" s="27">
        <v>2.4</v>
      </c>
    </row>
    <row r="640" spans="1:6" x14ac:dyDescent="0.25">
      <c r="A640" t="s">
        <v>427</v>
      </c>
      <c r="B640" t="s">
        <v>312</v>
      </c>
      <c r="C640" t="s">
        <v>477</v>
      </c>
      <c r="D640" t="s">
        <v>71</v>
      </c>
      <c r="E640" s="27">
        <v>80</v>
      </c>
      <c r="F640" s="27">
        <v>87.64</v>
      </c>
    </row>
    <row r="641" spans="1:6" x14ac:dyDescent="0.25">
      <c r="A641" t="s">
        <v>427</v>
      </c>
      <c r="B641" t="s">
        <v>313</v>
      </c>
      <c r="C641" t="s">
        <v>73</v>
      </c>
      <c r="D641" t="s">
        <v>74</v>
      </c>
      <c r="E641" s="27">
        <v>64</v>
      </c>
      <c r="F641" s="27">
        <v>0</v>
      </c>
    </row>
    <row r="642" spans="1:6" x14ac:dyDescent="0.25">
      <c r="A642" t="s">
        <v>427</v>
      </c>
      <c r="B642" t="s">
        <v>313</v>
      </c>
      <c r="C642" t="s">
        <v>73</v>
      </c>
      <c r="D642" t="s">
        <v>75</v>
      </c>
      <c r="E642" s="27">
        <v>99</v>
      </c>
      <c r="F642" s="27">
        <v>0</v>
      </c>
    </row>
    <row r="643" spans="1:6" x14ac:dyDescent="0.25">
      <c r="A643" t="s">
        <v>428</v>
      </c>
      <c r="B643" t="s">
        <v>314</v>
      </c>
      <c r="C643" t="s">
        <v>473</v>
      </c>
      <c r="D643" t="s">
        <v>14</v>
      </c>
      <c r="E643" s="27">
        <v>200</v>
      </c>
      <c r="F643" s="27">
        <v>278</v>
      </c>
    </row>
    <row r="644" spans="1:6" x14ac:dyDescent="0.25">
      <c r="A644" t="s">
        <v>428</v>
      </c>
      <c r="B644" t="s">
        <v>314</v>
      </c>
      <c r="C644" t="s">
        <v>473</v>
      </c>
      <c r="D644" t="s">
        <v>15</v>
      </c>
      <c r="E644" s="27">
        <v>60</v>
      </c>
      <c r="F644" s="27">
        <v>77</v>
      </c>
    </row>
    <row r="645" spans="1:6" x14ac:dyDescent="0.25">
      <c r="A645" t="s">
        <v>428</v>
      </c>
      <c r="B645" t="s">
        <v>314</v>
      </c>
      <c r="C645" t="s">
        <v>473</v>
      </c>
      <c r="D645" t="s">
        <v>16</v>
      </c>
      <c r="E645" s="27">
        <v>13</v>
      </c>
      <c r="F645" s="27">
        <v>13</v>
      </c>
    </row>
    <row r="646" spans="1:6" x14ac:dyDescent="0.25">
      <c r="A646" t="s">
        <v>428</v>
      </c>
      <c r="B646" t="s">
        <v>314</v>
      </c>
      <c r="C646" t="s">
        <v>473</v>
      </c>
      <c r="D646" t="s">
        <v>17</v>
      </c>
      <c r="E646" s="27">
        <v>48</v>
      </c>
      <c r="F646" s="27">
        <v>42</v>
      </c>
    </row>
    <row r="647" spans="1:6" x14ac:dyDescent="0.25">
      <c r="A647" t="s">
        <v>428</v>
      </c>
      <c r="B647" t="s">
        <v>315</v>
      </c>
      <c r="C647" t="s">
        <v>471</v>
      </c>
      <c r="D647" t="s">
        <v>18</v>
      </c>
      <c r="E647" s="27">
        <v>2</v>
      </c>
      <c r="F647" s="27">
        <v>2.2799999999999998</v>
      </c>
    </row>
    <row r="648" spans="1:6" x14ac:dyDescent="0.25">
      <c r="A648" t="s">
        <v>428</v>
      </c>
      <c r="B648" t="s">
        <v>315</v>
      </c>
      <c r="C648" t="s">
        <v>471</v>
      </c>
      <c r="D648" t="s">
        <v>19</v>
      </c>
      <c r="E648" s="27">
        <v>390000</v>
      </c>
      <c r="F648" s="27">
        <v>401087</v>
      </c>
    </row>
    <row r="649" spans="1:6" x14ac:dyDescent="0.25">
      <c r="A649" t="s">
        <v>428</v>
      </c>
      <c r="B649" t="s">
        <v>315</v>
      </c>
      <c r="C649" t="s">
        <v>471</v>
      </c>
      <c r="D649" t="s">
        <v>20</v>
      </c>
      <c r="E649" s="27">
        <v>25</v>
      </c>
      <c r="F649" s="27">
        <v>27.06</v>
      </c>
    </row>
    <row r="650" spans="1:6" x14ac:dyDescent="0.25">
      <c r="A650" t="s">
        <v>428</v>
      </c>
      <c r="B650" t="s">
        <v>315</v>
      </c>
      <c r="C650" t="s">
        <v>471</v>
      </c>
      <c r="D650" t="s">
        <v>21</v>
      </c>
      <c r="E650" s="27">
        <v>240000</v>
      </c>
      <c r="F650" s="27">
        <v>260582</v>
      </c>
    </row>
    <row r="651" spans="1:6" x14ac:dyDescent="0.25">
      <c r="A651" t="s">
        <v>428</v>
      </c>
      <c r="B651" t="s">
        <v>315</v>
      </c>
      <c r="C651" t="s">
        <v>471</v>
      </c>
      <c r="D651" t="s">
        <v>22</v>
      </c>
      <c r="E651" s="27">
        <v>80</v>
      </c>
      <c r="F651" s="27">
        <v>78.7</v>
      </c>
    </row>
    <row r="652" spans="1:6" x14ac:dyDescent="0.25">
      <c r="A652" t="s">
        <v>428</v>
      </c>
      <c r="B652" t="s">
        <v>316</v>
      </c>
      <c r="C652" t="s">
        <v>477</v>
      </c>
      <c r="D652" t="s">
        <v>71</v>
      </c>
      <c r="E652" s="27">
        <v>80</v>
      </c>
      <c r="F652" s="27">
        <v>82.5</v>
      </c>
    </row>
    <row r="653" spans="1:6" x14ac:dyDescent="0.25">
      <c r="A653" t="s">
        <v>428</v>
      </c>
      <c r="B653" t="s">
        <v>317</v>
      </c>
      <c r="C653" t="s">
        <v>472</v>
      </c>
      <c r="D653" t="s">
        <v>318</v>
      </c>
      <c r="E653" s="27">
        <v>20</v>
      </c>
      <c r="F653" s="27">
        <v>0</v>
      </c>
    </row>
    <row r="654" spans="1:6" x14ac:dyDescent="0.25">
      <c r="A654" t="s">
        <v>428</v>
      </c>
      <c r="B654" t="s">
        <v>317</v>
      </c>
      <c r="C654" t="s">
        <v>472</v>
      </c>
      <c r="D654" t="s">
        <v>319</v>
      </c>
      <c r="E654" s="27">
        <v>0</v>
      </c>
      <c r="F654" s="27">
        <v>0</v>
      </c>
    </row>
    <row r="655" spans="1:6" x14ac:dyDescent="0.25">
      <c r="A655" t="s">
        <v>428</v>
      </c>
      <c r="B655" t="s">
        <v>317</v>
      </c>
      <c r="C655" t="s">
        <v>472</v>
      </c>
      <c r="D655" t="s">
        <v>320</v>
      </c>
      <c r="E655" s="27">
        <v>8</v>
      </c>
      <c r="F655" s="27">
        <v>0</v>
      </c>
    </row>
    <row r="656" spans="1:6" x14ac:dyDescent="0.25">
      <c r="A656" t="s">
        <v>428</v>
      </c>
      <c r="B656" t="s">
        <v>317</v>
      </c>
      <c r="C656" t="s">
        <v>472</v>
      </c>
      <c r="D656" t="s">
        <v>23</v>
      </c>
      <c r="E656" s="27">
        <v>70</v>
      </c>
      <c r="F656" s="27">
        <v>0</v>
      </c>
    </row>
    <row r="657" spans="1:6" x14ac:dyDescent="0.25">
      <c r="A657" t="s">
        <v>428</v>
      </c>
      <c r="B657" t="s">
        <v>317</v>
      </c>
      <c r="C657" t="s">
        <v>472</v>
      </c>
      <c r="D657" t="s">
        <v>24</v>
      </c>
      <c r="E657" s="27">
        <v>0</v>
      </c>
      <c r="F657" s="27">
        <v>10</v>
      </c>
    </row>
    <row r="658" spans="1:6" x14ac:dyDescent="0.25">
      <c r="A658" t="s">
        <v>428</v>
      </c>
      <c r="B658" t="s">
        <v>317</v>
      </c>
      <c r="C658" t="s">
        <v>472</v>
      </c>
      <c r="D658" t="s">
        <v>25</v>
      </c>
      <c r="E658" s="27">
        <v>24000</v>
      </c>
      <c r="F658" s="27">
        <v>52600</v>
      </c>
    </row>
    <row r="659" spans="1:6" x14ac:dyDescent="0.25">
      <c r="A659" t="s">
        <v>428</v>
      </c>
      <c r="B659" t="s">
        <v>317</v>
      </c>
      <c r="C659" t="s">
        <v>472</v>
      </c>
      <c r="D659" t="s">
        <v>321</v>
      </c>
      <c r="E659" s="27">
        <v>10</v>
      </c>
      <c r="F659" s="27">
        <v>0</v>
      </c>
    </row>
    <row r="660" spans="1:6" x14ac:dyDescent="0.25">
      <c r="A660" t="s">
        <v>428</v>
      </c>
      <c r="B660" t="s">
        <v>322</v>
      </c>
      <c r="C660" t="s">
        <v>478</v>
      </c>
      <c r="D660" t="s">
        <v>27</v>
      </c>
      <c r="E660" s="27">
        <v>15</v>
      </c>
      <c r="F660" s="27">
        <v>12</v>
      </c>
    </row>
    <row r="661" spans="1:6" x14ac:dyDescent="0.25">
      <c r="A661" t="s">
        <v>428</v>
      </c>
      <c r="B661" t="s">
        <v>322</v>
      </c>
      <c r="C661" t="s">
        <v>478</v>
      </c>
      <c r="D661" t="s">
        <v>28</v>
      </c>
      <c r="E661" s="27">
        <v>80</v>
      </c>
      <c r="F661" s="27">
        <v>80</v>
      </c>
    </row>
    <row r="662" spans="1:6" x14ac:dyDescent="0.25">
      <c r="A662" t="s">
        <v>428</v>
      </c>
      <c r="B662" t="s">
        <v>323</v>
      </c>
      <c r="C662" t="s">
        <v>73</v>
      </c>
      <c r="D662" t="s">
        <v>324</v>
      </c>
      <c r="E662" s="27">
        <v>100</v>
      </c>
      <c r="F662" s="27">
        <v>0</v>
      </c>
    </row>
    <row r="663" spans="1:6" x14ac:dyDescent="0.25">
      <c r="A663" t="s">
        <v>428</v>
      </c>
      <c r="B663" t="s">
        <v>323</v>
      </c>
      <c r="C663" t="s">
        <v>73</v>
      </c>
      <c r="D663" t="s">
        <v>153</v>
      </c>
      <c r="E663" s="27">
        <v>99</v>
      </c>
      <c r="F663" s="27">
        <v>0</v>
      </c>
    </row>
    <row r="664" spans="1:6" x14ac:dyDescent="0.25">
      <c r="A664" t="s">
        <v>428</v>
      </c>
      <c r="B664" t="s">
        <v>323</v>
      </c>
      <c r="C664" t="s">
        <v>73</v>
      </c>
      <c r="D664" t="s">
        <v>74</v>
      </c>
      <c r="E664" s="27">
        <v>10</v>
      </c>
      <c r="F664" s="27">
        <v>0</v>
      </c>
    </row>
    <row r="665" spans="1:6" x14ac:dyDescent="0.25">
      <c r="A665" t="s">
        <v>428</v>
      </c>
      <c r="B665" t="s">
        <v>323</v>
      </c>
      <c r="C665" t="s">
        <v>73</v>
      </c>
      <c r="D665" t="s">
        <v>75</v>
      </c>
      <c r="E665" s="27">
        <v>95</v>
      </c>
      <c r="F665" s="27">
        <v>0</v>
      </c>
    </row>
    <row r="666" spans="1:6" x14ac:dyDescent="0.25">
      <c r="A666" t="s">
        <v>428</v>
      </c>
      <c r="B666" t="s">
        <v>325</v>
      </c>
      <c r="C666" t="s">
        <v>476</v>
      </c>
      <c r="D666" t="s">
        <v>32</v>
      </c>
      <c r="E666" s="27">
        <v>135000</v>
      </c>
      <c r="F666" s="27">
        <v>357928</v>
      </c>
    </row>
    <row r="667" spans="1:6" x14ac:dyDescent="0.25">
      <c r="A667" t="s">
        <v>428</v>
      </c>
      <c r="B667" t="s">
        <v>325</v>
      </c>
      <c r="C667" t="s">
        <v>476</v>
      </c>
      <c r="D667" t="s">
        <v>33</v>
      </c>
      <c r="E667" s="27">
        <v>5</v>
      </c>
      <c r="F667" s="27">
        <v>5</v>
      </c>
    </row>
    <row r="668" spans="1:6" x14ac:dyDescent="0.25">
      <c r="A668" t="s">
        <v>428</v>
      </c>
      <c r="B668" t="s">
        <v>325</v>
      </c>
      <c r="C668" t="s">
        <v>476</v>
      </c>
      <c r="D668" t="s">
        <v>34</v>
      </c>
      <c r="E668" s="27">
        <v>30000</v>
      </c>
      <c r="F668" s="27">
        <v>57408</v>
      </c>
    </row>
    <row r="669" spans="1:6" x14ac:dyDescent="0.25">
      <c r="A669" t="s">
        <v>428</v>
      </c>
      <c r="B669" t="s">
        <v>325</v>
      </c>
      <c r="C669" t="s">
        <v>476</v>
      </c>
      <c r="D669" t="s">
        <v>35</v>
      </c>
      <c r="E669" s="27">
        <v>80</v>
      </c>
      <c r="F669" s="27">
        <v>78</v>
      </c>
    </row>
    <row r="670" spans="1:6" x14ac:dyDescent="0.25">
      <c r="A670" t="s">
        <v>428</v>
      </c>
      <c r="B670" t="s">
        <v>326</v>
      </c>
      <c r="C670" t="s">
        <v>475</v>
      </c>
      <c r="D670" t="s">
        <v>30</v>
      </c>
      <c r="E670" s="27">
        <v>9</v>
      </c>
      <c r="F670" s="27">
        <v>8</v>
      </c>
    </row>
    <row r="671" spans="1:6" x14ac:dyDescent="0.25">
      <c r="A671" t="s">
        <v>428</v>
      </c>
      <c r="B671" t="s">
        <v>326</v>
      </c>
      <c r="C671" t="s">
        <v>475</v>
      </c>
      <c r="D671" t="s">
        <v>31</v>
      </c>
      <c r="E671" s="27">
        <v>8.8000000000000007</v>
      </c>
      <c r="F671" s="27">
        <v>8.6</v>
      </c>
    </row>
    <row r="672" spans="1:6" x14ac:dyDescent="0.25">
      <c r="A672" t="s">
        <v>428</v>
      </c>
      <c r="B672" t="s">
        <v>327</v>
      </c>
      <c r="C672" t="s">
        <v>479</v>
      </c>
      <c r="D672" t="s">
        <v>26</v>
      </c>
      <c r="E672" s="27">
        <v>2.33</v>
      </c>
      <c r="F672" s="27">
        <v>2.54</v>
      </c>
    </row>
    <row r="673" spans="1:6" x14ac:dyDescent="0.25">
      <c r="A673" t="s">
        <v>428</v>
      </c>
      <c r="B673" t="s">
        <v>328</v>
      </c>
      <c r="C673" t="s">
        <v>474</v>
      </c>
      <c r="D673" t="s">
        <v>57</v>
      </c>
      <c r="E673" s="27">
        <v>7</v>
      </c>
      <c r="F673" s="27">
        <v>7.9</v>
      </c>
    </row>
    <row r="674" spans="1:6" x14ac:dyDescent="0.25">
      <c r="A674" t="s">
        <v>428</v>
      </c>
      <c r="B674" t="s">
        <v>328</v>
      </c>
      <c r="C674" t="s">
        <v>474</v>
      </c>
      <c r="D674" t="s">
        <v>58</v>
      </c>
      <c r="E674" s="27">
        <v>7</v>
      </c>
      <c r="F674" s="27">
        <v>8.1999999999999993</v>
      </c>
    </row>
    <row r="675" spans="1:6" x14ac:dyDescent="0.25">
      <c r="A675" t="s">
        <v>428</v>
      </c>
      <c r="B675" t="s">
        <v>328</v>
      </c>
      <c r="C675" t="s">
        <v>474</v>
      </c>
      <c r="D675" t="s">
        <v>59</v>
      </c>
      <c r="E675" s="27">
        <v>60</v>
      </c>
      <c r="F675" s="27">
        <v>78.95</v>
      </c>
    </row>
    <row r="676" spans="1:6" x14ac:dyDescent="0.25">
      <c r="A676" t="s">
        <v>428</v>
      </c>
      <c r="B676" t="s">
        <v>329</v>
      </c>
      <c r="C676" t="s">
        <v>41</v>
      </c>
      <c r="D676" t="s">
        <v>29</v>
      </c>
      <c r="E676" s="27">
        <v>25.9</v>
      </c>
      <c r="F676" s="27">
        <v>33</v>
      </c>
    </row>
    <row r="677" spans="1:6" x14ac:dyDescent="0.25">
      <c r="A677" t="s">
        <v>428</v>
      </c>
      <c r="B677" t="s">
        <v>330</v>
      </c>
      <c r="C677" t="s">
        <v>474</v>
      </c>
      <c r="D677" t="s">
        <v>101</v>
      </c>
      <c r="E677" s="27">
        <v>1</v>
      </c>
      <c r="F677" s="27">
        <v>0</v>
      </c>
    </row>
    <row r="678" spans="1:6" x14ac:dyDescent="0.25">
      <c r="A678" t="s">
        <v>429</v>
      </c>
      <c r="B678" t="s">
        <v>331</v>
      </c>
      <c r="C678" t="s">
        <v>470</v>
      </c>
      <c r="D678" t="s">
        <v>67</v>
      </c>
      <c r="E678" s="27">
        <v>4.3499999999999996</v>
      </c>
      <c r="F678" s="27">
        <v>4.08</v>
      </c>
    </row>
    <row r="679" spans="1:6" x14ac:dyDescent="0.25">
      <c r="A679" t="s">
        <v>429</v>
      </c>
      <c r="B679" t="s">
        <v>331</v>
      </c>
      <c r="C679" t="s">
        <v>470</v>
      </c>
      <c r="D679" t="s">
        <v>68</v>
      </c>
      <c r="E679" s="27">
        <v>100</v>
      </c>
      <c r="F679" s="27">
        <v>100</v>
      </c>
    </row>
    <row r="680" spans="1:6" x14ac:dyDescent="0.25">
      <c r="A680" t="s">
        <v>429</v>
      </c>
      <c r="B680" t="s">
        <v>332</v>
      </c>
      <c r="C680" t="s">
        <v>472</v>
      </c>
      <c r="D680" t="s">
        <v>23</v>
      </c>
      <c r="E680" s="27">
        <v>76</v>
      </c>
      <c r="F680" s="27">
        <v>100</v>
      </c>
    </row>
    <row r="681" spans="1:6" x14ac:dyDescent="0.25">
      <c r="A681" t="s">
        <v>429</v>
      </c>
      <c r="B681" t="s">
        <v>332</v>
      </c>
      <c r="C681" t="s">
        <v>472</v>
      </c>
      <c r="D681" t="s">
        <v>24</v>
      </c>
      <c r="E681" s="27">
        <v>5</v>
      </c>
      <c r="F681" s="27">
        <v>21</v>
      </c>
    </row>
    <row r="682" spans="1:6" x14ac:dyDescent="0.25">
      <c r="A682" t="s">
        <v>429</v>
      </c>
      <c r="B682" t="s">
        <v>332</v>
      </c>
      <c r="C682" t="s">
        <v>472</v>
      </c>
      <c r="D682" t="s">
        <v>25</v>
      </c>
      <c r="E682" s="27">
        <v>57000</v>
      </c>
      <c r="F682" s="27">
        <v>91325</v>
      </c>
    </row>
    <row r="683" spans="1:6" x14ac:dyDescent="0.25">
      <c r="A683" t="s">
        <v>429</v>
      </c>
      <c r="B683" t="s">
        <v>333</v>
      </c>
      <c r="C683" t="s">
        <v>478</v>
      </c>
      <c r="D683" t="s">
        <v>27</v>
      </c>
      <c r="E683" s="27">
        <v>15</v>
      </c>
      <c r="F683" s="27">
        <v>18.600000000000001</v>
      </c>
    </row>
    <row r="684" spans="1:6" x14ac:dyDescent="0.25">
      <c r="A684" t="s">
        <v>429</v>
      </c>
      <c r="B684" t="s">
        <v>333</v>
      </c>
      <c r="C684" t="s">
        <v>478</v>
      </c>
      <c r="D684" t="s">
        <v>28</v>
      </c>
      <c r="E684" s="27">
        <v>79</v>
      </c>
      <c r="F684" s="27">
        <v>88</v>
      </c>
    </row>
    <row r="685" spans="1:6" x14ac:dyDescent="0.25">
      <c r="A685" t="s">
        <v>429</v>
      </c>
      <c r="B685" t="s">
        <v>334</v>
      </c>
      <c r="C685" t="s">
        <v>471</v>
      </c>
      <c r="D685" t="s">
        <v>18</v>
      </c>
      <c r="E685" s="27">
        <v>2</v>
      </c>
      <c r="F685" s="27">
        <v>2.1</v>
      </c>
    </row>
    <row r="686" spans="1:6" x14ac:dyDescent="0.25">
      <c r="A686" t="s">
        <v>429</v>
      </c>
      <c r="B686" t="s">
        <v>334</v>
      </c>
      <c r="C686" t="s">
        <v>471</v>
      </c>
      <c r="D686" t="s">
        <v>19</v>
      </c>
      <c r="E686" s="27">
        <v>225000</v>
      </c>
      <c r="F686" s="27">
        <v>337197</v>
      </c>
    </row>
    <row r="687" spans="1:6" x14ac:dyDescent="0.25">
      <c r="A687" t="s">
        <v>429</v>
      </c>
      <c r="B687" t="s">
        <v>334</v>
      </c>
      <c r="C687" t="s">
        <v>471</v>
      </c>
      <c r="D687" t="s">
        <v>20</v>
      </c>
      <c r="E687" s="27">
        <v>23</v>
      </c>
      <c r="F687" s="27">
        <v>22.5</v>
      </c>
    </row>
    <row r="688" spans="1:6" x14ac:dyDescent="0.25">
      <c r="A688" t="s">
        <v>429</v>
      </c>
      <c r="B688" t="s">
        <v>334</v>
      </c>
      <c r="C688" t="s">
        <v>471</v>
      </c>
      <c r="D688" t="s">
        <v>21</v>
      </c>
      <c r="E688" s="27">
        <v>151985</v>
      </c>
      <c r="F688" s="27">
        <v>234048</v>
      </c>
    </row>
    <row r="689" spans="1:6" x14ac:dyDescent="0.25">
      <c r="A689" t="s">
        <v>429</v>
      </c>
      <c r="B689" t="s">
        <v>334</v>
      </c>
      <c r="C689" t="s">
        <v>471</v>
      </c>
      <c r="D689" t="s">
        <v>22</v>
      </c>
      <c r="E689" s="27">
        <v>80</v>
      </c>
      <c r="F689" s="27">
        <v>83.45</v>
      </c>
    </row>
    <row r="690" spans="1:6" x14ac:dyDescent="0.25">
      <c r="A690" t="s">
        <v>429</v>
      </c>
      <c r="B690" t="s">
        <v>335</v>
      </c>
      <c r="C690" t="s">
        <v>477</v>
      </c>
      <c r="D690" t="s">
        <v>71</v>
      </c>
      <c r="E690" s="27">
        <v>83</v>
      </c>
      <c r="F690" s="27">
        <v>84.25</v>
      </c>
    </row>
    <row r="691" spans="1:6" x14ac:dyDescent="0.25">
      <c r="A691" t="s">
        <v>429</v>
      </c>
      <c r="B691" t="s">
        <v>336</v>
      </c>
      <c r="C691" t="s">
        <v>473</v>
      </c>
      <c r="D691" t="s">
        <v>14</v>
      </c>
      <c r="E691" s="27">
        <v>150</v>
      </c>
      <c r="F691" s="27">
        <v>134</v>
      </c>
    </row>
    <row r="692" spans="1:6" x14ac:dyDescent="0.25">
      <c r="A692" t="s">
        <v>429</v>
      </c>
      <c r="B692" t="s">
        <v>336</v>
      </c>
      <c r="C692" t="s">
        <v>473</v>
      </c>
      <c r="D692" t="s">
        <v>15</v>
      </c>
      <c r="E692" s="27">
        <v>150</v>
      </c>
      <c r="F692" s="27">
        <v>134</v>
      </c>
    </row>
    <row r="693" spans="1:6" x14ac:dyDescent="0.25">
      <c r="A693" t="s">
        <v>429</v>
      </c>
      <c r="B693" t="s">
        <v>336</v>
      </c>
      <c r="C693" t="s">
        <v>473</v>
      </c>
      <c r="D693" t="s">
        <v>16</v>
      </c>
      <c r="E693" s="27">
        <v>150</v>
      </c>
      <c r="F693" s="27">
        <v>134</v>
      </c>
    </row>
    <row r="694" spans="1:6" x14ac:dyDescent="0.25">
      <c r="A694" t="s">
        <v>429</v>
      </c>
      <c r="B694" t="s">
        <v>336</v>
      </c>
      <c r="C694" t="s">
        <v>473</v>
      </c>
      <c r="D694" t="s">
        <v>17</v>
      </c>
      <c r="E694" s="27">
        <v>75</v>
      </c>
      <c r="F694" s="27">
        <v>39.950000000000003</v>
      </c>
    </row>
    <row r="695" spans="1:6" x14ac:dyDescent="0.25">
      <c r="A695" t="s">
        <v>429</v>
      </c>
      <c r="B695" t="s">
        <v>337</v>
      </c>
      <c r="C695" t="s">
        <v>73</v>
      </c>
      <c r="D695" t="s">
        <v>338</v>
      </c>
      <c r="E695" s="27">
        <v>10</v>
      </c>
      <c r="F695" s="27">
        <v>11</v>
      </c>
    </row>
    <row r="696" spans="1:6" x14ac:dyDescent="0.25">
      <c r="A696" t="s">
        <v>429</v>
      </c>
      <c r="B696" t="s">
        <v>339</v>
      </c>
      <c r="C696" t="s">
        <v>475</v>
      </c>
      <c r="D696" t="s">
        <v>30</v>
      </c>
      <c r="E696" s="27">
        <v>8.1</v>
      </c>
      <c r="F696" s="27">
        <v>8</v>
      </c>
    </row>
    <row r="697" spans="1:6" x14ac:dyDescent="0.25">
      <c r="A697" t="s">
        <v>429</v>
      </c>
      <c r="B697" t="s">
        <v>339</v>
      </c>
      <c r="C697" t="s">
        <v>475</v>
      </c>
      <c r="D697" t="s">
        <v>31</v>
      </c>
      <c r="E697" s="27">
        <v>8.6</v>
      </c>
      <c r="F697" s="27">
        <v>8.6</v>
      </c>
    </row>
    <row r="698" spans="1:6" x14ac:dyDescent="0.25">
      <c r="A698" t="s">
        <v>429</v>
      </c>
      <c r="B698" t="s">
        <v>340</v>
      </c>
      <c r="C698" t="s">
        <v>476</v>
      </c>
      <c r="D698" t="s">
        <v>32</v>
      </c>
      <c r="E698" s="27">
        <v>60000</v>
      </c>
      <c r="F698" s="27">
        <v>102788</v>
      </c>
    </row>
    <row r="699" spans="1:6" x14ac:dyDescent="0.25">
      <c r="A699" t="s">
        <v>429</v>
      </c>
      <c r="B699" t="s">
        <v>340</v>
      </c>
      <c r="C699" t="s">
        <v>476</v>
      </c>
      <c r="D699" t="s">
        <v>33</v>
      </c>
      <c r="E699" s="27">
        <v>5</v>
      </c>
      <c r="F699" s="27">
        <v>5</v>
      </c>
    </row>
    <row r="700" spans="1:6" x14ac:dyDescent="0.25">
      <c r="A700" t="s">
        <v>429</v>
      </c>
      <c r="B700" t="s">
        <v>340</v>
      </c>
      <c r="C700" t="s">
        <v>476</v>
      </c>
      <c r="D700" t="s">
        <v>34</v>
      </c>
      <c r="E700" s="27">
        <v>6000</v>
      </c>
      <c r="F700" s="27">
        <v>6931</v>
      </c>
    </row>
    <row r="701" spans="1:6" x14ac:dyDescent="0.25">
      <c r="A701" t="s">
        <v>429</v>
      </c>
      <c r="B701" t="s">
        <v>340</v>
      </c>
      <c r="C701" t="s">
        <v>476</v>
      </c>
      <c r="D701" t="s">
        <v>35</v>
      </c>
      <c r="E701" s="27">
        <v>80</v>
      </c>
      <c r="F701" s="27">
        <v>87</v>
      </c>
    </row>
    <row r="702" spans="1:6" x14ac:dyDescent="0.25">
      <c r="A702" t="s">
        <v>429</v>
      </c>
      <c r="B702" t="s">
        <v>341</v>
      </c>
      <c r="C702" t="s">
        <v>479</v>
      </c>
      <c r="D702" t="s">
        <v>26</v>
      </c>
      <c r="E702" s="27">
        <v>3</v>
      </c>
      <c r="F702" s="27">
        <v>3.52</v>
      </c>
    </row>
    <row r="703" spans="1:6" x14ac:dyDescent="0.25">
      <c r="A703" t="s">
        <v>429</v>
      </c>
      <c r="B703" t="s">
        <v>342</v>
      </c>
      <c r="C703" t="s">
        <v>51</v>
      </c>
      <c r="D703" t="s">
        <v>19</v>
      </c>
      <c r="E703" s="27">
        <v>225000</v>
      </c>
      <c r="F703" s="27">
        <v>337197</v>
      </c>
    </row>
    <row r="704" spans="1:6" x14ac:dyDescent="0.25">
      <c r="A704" t="s">
        <v>429</v>
      </c>
      <c r="B704" t="s">
        <v>342</v>
      </c>
      <c r="C704" t="s">
        <v>51</v>
      </c>
      <c r="D704" t="s">
        <v>52</v>
      </c>
      <c r="E704" s="27">
        <v>9000</v>
      </c>
      <c r="F704" s="27">
        <v>19812</v>
      </c>
    </row>
    <row r="705" spans="1:6" x14ac:dyDescent="0.25">
      <c r="A705" t="s">
        <v>429</v>
      </c>
      <c r="B705" t="s">
        <v>342</v>
      </c>
      <c r="C705" t="s">
        <v>51</v>
      </c>
      <c r="D705" t="s">
        <v>53</v>
      </c>
      <c r="E705" s="27">
        <v>3</v>
      </c>
      <c r="F705" s="27">
        <v>3.12</v>
      </c>
    </row>
    <row r="706" spans="1:6" x14ac:dyDescent="0.25">
      <c r="A706" t="s">
        <v>429</v>
      </c>
      <c r="B706" t="s">
        <v>343</v>
      </c>
      <c r="C706" t="s">
        <v>41</v>
      </c>
      <c r="D706" t="s">
        <v>29</v>
      </c>
      <c r="E706" s="27">
        <v>30</v>
      </c>
      <c r="F706" s="27">
        <v>34</v>
      </c>
    </row>
    <row r="707" spans="1:6" x14ac:dyDescent="0.25">
      <c r="A707" t="s">
        <v>429</v>
      </c>
      <c r="B707" t="s">
        <v>344</v>
      </c>
      <c r="C707" t="s">
        <v>474</v>
      </c>
      <c r="D707" t="s">
        <v>57</v>
      </c>
      <c r="E707" s="27">
        <v>8</v>
      </c>
      <c r="F707" s="27">
        <v>7.6</v>
      </c>
    </row>
    <row r="708" spans="1:6" x14ac:dyDescent="0.25">
      <c r="A708" t="s">
        <v>429</v>
      </c>
      <c r="B708" t="s">
        <v>344</v>
      </c>
      <c r="C708" t="s">
        <v>474</v>
      </c>
      <c r="D708" t="s">
        <v>58</v>
      </c>
      <c r="E708" s="27">
        <v>8</v>
      </c>
      <c r="F708" s="27">
        <v>7.8</v>
      </c>
    </row>
    <row r="709" spans="1:6" x14ac:dyDescent="0.25">
      <c r="A709" t="s">
        <v>429</v>
      </c>
      <c r="B709" t="s">
        <v>344</v>
      </c>
      <c r="C709" t="s">
        <v>474</v>
      </c>
      <c r="D709" t="s">
        <v>59</v>
      </c>
      <c r="E709" s="27">
        <v>60</v>
      </c>
      <c r="F709" s="27">
        <v>83.7</v>
      </c>
    </row>
    <row r="710" spans="1:6" x14ac:dyDescent="0.25">
      <c r="A710" t="s">
        <v>430</v>
      </c>
      <c r="B710" t="s">
        <v>345</v>
      </c>
      <c r="C710" t="s">
        <v>475</v>
      </c>
      <c r="D710" t="s">
        <v>30</v>
      </c>
      <c r="E710" s="27">
        <v>8.4</v>
      </c>
      <c r="F710" s="27">
        <v>8.6</v>
      </c>
    </row>
    <row r="711" spans="1:6" x14ac:dyDescent="0.25">
      <c r="A711" t="s">
        <v>430</v>
      </c>
      <c r="B711" t="s">
        <v>345</v>
      </c>
      <c r="C711" t="s">
        <v>475</v>
      </c>
      <c r="D711" t="s">
        <v>31</v>
      </c>
      <c r="E711" s="27">
        <v>8.6999999999999993</v>
      </c>
      <c r="F711" s="27">
        <v>8.4</v>
      </c>
    </row>
    <row r="712" spans="1:6" x14ac:dyDescent="0.25">
      <c r="A712" t="s">
        <v>430</v>
      </c>
      <c r="B712" t="s">
        <v>346</v>
      </c>
      <c r="C712" t="s">
        <v>470</v>
      </c>
      <c r="D712" t="s">
        <v>67</v>
      </c>
      <c r="E712" s="27">
        <v>3.3</v>
      </c>
      <c r="F712" s="27">
        <v>3.63</v>
      </c>
    </row>
    <row r="713" spans="1:6" x14ac:dyDescent="0.25">
      <c r="A713" t="s">
        <v>430</v>
      </c>
      <c r="B713" t="s">
        <v>346</v>
      </c>
      <c r="C713" t="s">
        <v>470</v>
      </c>
      <c r="D713" t="s">
        <v>68</v>
      </c>
      <c r="E713" s="27">
        <v>77</v>
      </c>
      <c r="F713" s="27">
        <v>44.44</v>
      </c>
    </row>
    <row r="714" spans="1:6" x14ac:dyDescent="0.25">
      <c r="A714" t="s">
        <v>430</v>
      </c>
      <c r="B714" t="s">
        <v>347</v>
      </c>
      <c r="C714" t="s">
        <v>473</v>
      </c>
      <c r="D714" t="s">
        <v>14</v>
      </c>
      <c r="E714" s="27">
        <v>4</v>
      </c>
      <c r="F714" s="27">
        <v>1</v>
      </c>
    </row>
    <row r="715" spans="1:6" x14ac:dyDescent="0.25">
      <c r="A715" t="s">
        <v>430</v>
      </c>
      <c r="B715" t="s">
        <v>347</v>
      </c>
      <c r="C715" t="s">
        <v>473</v>
      </c>
      <c r="D715" t="s">
        <v>15</v>
      </c>
      <c r="E715" s="27">
        <v>9</v>
      </c>
      <c r="F715" s="27">
        <v>10</v>
      </c>
    </row>
    <row r="716" spans="1:6" x14ac:dyDescent="0.25">
      <c r="A716" t="s">
        <v>430</v>
      </c>
      <c r="B716" t="s">
        <v>347</v>
      </c>
      <c r="C716" t="s">
        <v>473</v>
      </c>
      <c r="D716" t="s">
        <v>16</v>
      </c>
      <c r="E716" s="27">
        <v>4</v>
      </c>
      <c r="F716" s="27">
        <v>6</v>
      </c>
    </row>
    <row r="717" spans="1:6" x14ac:dyDescent="0.25">
      <c r="A717" t="s">
        <v>430</v>
      </c>
      <c r="B717" t="s">
        <v>347</v>
      </c>
      <c r="C717" t="s">
        <v>473</v>
      </c>
      <c r="D717" t="s">
        <v>17</v>
      </c>
      <c r="E717" s="27">
        <v>24</v>
      </c>
      <c r="F717" s="27">
        <v>12.78</v>
      </c>
    </row>
    <row r="718" spans="1:6" x14ac:dyDescent="0.25">
      <c r="A718" t="s">
        <v>430</v>
      </c>
      <c r="B718" t="s">
        <v>348</v>
      </c>
      <c r="C718" t="s">
        <v>476</v>
      </c>
      <c r="D718" t="s">
        <v>32</v>
      </c>
      <c r="E718" s="27">
        <v>25000</v>
      </c>
      <c r="F718" s="27">
        <v>48306</v>
      </c>
    </row>
    <row r="719" spans="1:6" x14ac:dyDescent="0.25">
      <c r="A719" t="s">
        <v>430</v>
      </c>
      <c r="B719" t="s">
        <v>348</v>
      </c>
      <c r="C719" t="s">
        <v>476</v>
      </c>
      <c r="D719" t="s">
        <v>33</v>
      </c>
      <c r="E719" s="27">
        <v>5</v>
      </c>
      <c r="F719" s="27">
        <v>5</v>
      </c>
    </row>
    <row r="720" spans="1:6" x14ac:dyDescent="0.25">
      <c r="A720" t="s">
        <v>430</v>
      </c>
      <c r="B720" t="s">
        <v>348</v>
      </c>
      <c r="C720" t="s">
        <v>476</v>
      </c>
      <c r="D720" t="s">
        <v>34</v>
      </c>
      <c r="E720" s="27">
        <v>3500</v>
      </c>
      <c r="F720" s="27">
        <v>4953</v>
      </c>
    </row>
    <row r="721" spans="1:6" x14ac:dyDescent="0.25">
      <c r="A721" t="s">
        <v>430</v>
      </c>
      <c r="B721" t="s">
        <v>348</v>
      </c>
      <c r="C721" t="s">
        <v>476</v>
      </c>
      <c r="D721" t="s">
        <v>35</v>
      </c>
      <c r="E721" s="27">
        <v>80</v>
      </c>
      <c r="F721" s="27">
        <v>73.400000000000006</v>
      </c>
    </row>
    <row r="722" spans="1:6" x14ac:dyDescent="0.25">
      <c r="A722" t="s">
        <v>430</v>
      </c>
      <c r="B722" t="s">
        <v>349</v>
      </c>
      <c r="C722" t="s">
        <v>471</v>
      </c>
      <c r="D722" t="s">
        <v>18</v>
      </c>
      <c r="E722" s="27">
        <v>2.2000000000000002</v>
      </c>
      <c r="F722" s="27">
        <v>2.2999999999999998</v>
      </c>
    </row>
    <row r="723" spans="1:6" x14ac:dyDescent="0.25">
      <c r="A723" t="s">
        <v>430</v>
      </c>
      <c r="B723" t="s">
        <v>349</v>
      </c>
      <c r="C723" t="s">
        <v>471</v>
      </c>
      <c r="D723" t="s">
        <v>19</v>
      </c>
      <c r="E723" s="27">
        <v>28392</v>
      </c>
      <c r="F723" s="27">
        <v>23703</v>
      </c>
    </row>
    <row r="724" spans="1:6" x14ac:dyDescent="0.25">
      <c r="A724" t="s">
        <v>430</v>
      </c>
      <c r="B724" t="s">
        <v>349</v>
      </c>
      <c r="C724" t="s">
        <v>471</v>
      </c>
      <c r="D724" t="s">
        <v>20</v>
      </c>
      <c r="E724" s="27">
        <v>25</v>
      </c>
      <c r="F724" s="27">
        <v>21.25</v>
      </c>
    </row>
    <row r="725" spans="1:6" x14ac:dyDescent="0.25">
      <c r="A725" t="s">
        <v>430</v>
      </c>
      <c r="B725" t="s">
        <v>349</v>
      </c>
      <c r="C725" t="s">
        <v>471</v>
      </c>
      <c r="D725" t="s">
        <v>21</v>
      </c>
      <c r="E725" s="27">
        <v>21885</v>
      </c>
      <c r="F725" s="27">
        <v>24402</v>
      </c>
    </row>
    <row r="726" spans="1:6" x14ac:dyDescent="0.25">
      <c r="A726" t="s">
        <v>430</v>
      </c>
      <c r="B726" t="s">
        <v>349</v>
      </c>
      <c r="C726" t="s">
        <v>471</v>
      </c>
      <c r="D726" t="s">
        <v>22</v>
      </c>
      <c r="E726" s="27">
        <v>80</v>
      </c>
      <c r="F726" s="27">
        <v>84.12</v>
      </c>
    </row>
    <row r="727" spans="1:6" x14ac:dyDescent="0.25">
      <c r="A727" t="s">
        <v>430</v>
      </c>
      <c r="B727" t="s">
        <v>350</v>
      </c>
      <c r="C727" t="s">
        <v>478</v>
      </c>
      <c r="D727" t="s">
        <v>27</v>
      </c>
      <c r="E727" s="27">
        <v>10</v>
      </c>
      <c r="F727" s="27">
        <v>27.2</v>
      </c>
    </row>
    <row r="728" spans="1:6" x14ac:dyDescent="0.25">
      <c r="A728" t="s">
        <v>430</v>
      </c>
      <c r="B728" t="s">
        <v>350</v>
      </c>
      <c r="C728" t="s">
        <v>478</v>
      </c>
      <c r="D728" t="s">
        <v>28</v>
      </c>
      <c r="E728" s="27">
        <v>75</v>
      </c>
      <c r="F728" s="27">
        <v>100</v>
      </c>
    </row>
    <row r="729" spans="1:6" x14ac:dyDescent="0.25">
      <c r="A729" t="s">
        <v>430</v>
      </c>
      <c r="B729" t="s">
        <v>351</v>
      </c>
      <c r="C729" t="s">
        <v>472</v>
      </c>
      <c r="D729" t="s">
        <v>23</v>
      </c>
      <c r="E729" s="27">
        <v>70</v>
      </c>
      <c r="F729" s="27">
        <v>0</v>
      </c>
    </row>
    <row r="730" spans="1:6" x14ac:dyDescent="0.25">
      <c r="A730" t="s">
        <v>430</v>
      </c>
      <c r="B730" t="s">
        <v>351</v>
      </c>
      <c r="C730" t="s">
        <v>472</v>
      </c>
      <c r="D730" t="s">
        <v>24</v>
      </c>
      <c r="E730" s="27">
        <v>2</v>
      </c>
      <c r="F730" s="27">
        <v>0</v>
      </c>
    </row>
    <row r="731" spans="1:6" x14ac:dyDescent="0.25">
      <c r="A731" t="s">
        <v>430</v>
      </c>
      <c r="B731" t="s">
        <v>351</v>
      </c>
      <c r="C731" t="s">
        <v>472</v>
      </c>
      <c r="D731" t="s">
        <v>25</v>
      </c>
      <c r="E731" s="27">
        <v>2350</v>
      </c>
      <c r="F731" s="27">
        <v>5093</v>
      </c>
    </row>
    <row r="732" spans="1:6" x14ac:dyDescent="0.25">
      <c r="A732" t="s">
        <v>430</v>
      </c>
      <c r="B732" t="s">
        <v>352</v>
      </c>
      <c r="C732" t="s">
        <v>479</v>
      </c>
      <c r="D732" t="s">
        <v>26</v>
      </c>
      <c r="E732" s="27">
        <v>1.7</v>
      </c>
      <c r="F732" s="27">
        <v>1.31</v>
      </c>
    </row>
    <row r="733" spans="1:6" x14ac:dyDescent="0.25">
      <c r="A733" t="s">
        <v>430</v>
      </c>
      <c r="B733" t="s">
        <v>353</v>
      </c>
      <c r="C733" t="s">
        <v>51</v>
      </c>
      <c r="D733" t="s">
        <v>19</v>
      </c>
      <c r="E733" s="27">
        <v>28392</v>
      </c>
      <c r="F733" s="27">
        <v>23703</v>
      </c>
    </row>
    <row r="734" spans="1:6" x14ac:dyDescent="0.25">
      <c r="A734" t="s">
        <v>430</v>
      </c>
      <c r="B734" t="s">
        <v>353</v>
      </c>
      <c r="C734" t="s">
        <v>51</v>
      </c>
      <c r="D734" t="s">
        <v>52</v>
      </c>
      <c r="E734" s="27">
        <v>9000</v>
      </c>
      <c r="F734" s="27">
        <v>7323</v>
      </c>
    </row>
    <row r="735" spans="1:6" x14ac:dyDescent="0.25">
      <c r="A735" t="s">
        <v>430</v>
      </c>
      <c r="B735" t="s">
        <v>353</v>
      </c>
      <c r="C735" t="s">
        <v>51</v>
      </c>
      <c r="D735" t="s">
        <v>53</v>
      </c>
      <c r="E735" s="27">
        <v>1.9</v>
      </c>
      <c r="F735" s="27">
        <v>1.64</v>
      </c>
    </row>
    <row r="736" spans="1:6" x14ac:dyDescent="0.25">
      <c r="A736" t="s">
        <v>430</v>
      </c>
      <c r="B736" t="s">
        <v>354</v>
      </c>
      <c r="C736" t="s">
        <v>73</v>
      </c>
      <c r="D736" t="s">
        <v>75</v>
      </c>
      <c r="E736" s="27">
        <v>90</v>
      </c>
      <c r="F736" s="27">
        <v>75</v>
      </c>
    </row>
    <row r="737" spans="1:6" x14ac:dyDescent="0.25">
      <c r="A737" t="s">
        <v>430</v>
      </c>
      <c r="B737" t="s">
        <v>355</v>
      </c>
      <c r="C737" t="s">
        <v>41</v>
      </c>
      <c r="D737" t="s">
        <v>29</v>
      </c>
      <c r="E737" s="27">
        <v>5</v>
      </c>
      <c r="F737" s="27">
        <v>2.34</v>
      </c>
    </row>
    <row r="738" spans="1:6" x14ac:dyDescent="0.25">
      <c r="A738" t="s">
        <v>431</v>
      </c>
      <c r="B738" t="s">
        <v>356</v>
      </c>
      <c r="C738" t="s">
        <v>476</v>
      </c>
      <c r="D738" t="s">
        <v>32</v>
      </c>
      <c r="E738" s="27">
        <v>460000</v>
      </c>
      <c r="F738" s="27">
        <v>658859</v>
      </c>
    </row>
    <row r="739" spans="1:6" x14ac:dyDescent="0.25">
      <c r="A739" t="s">
        <v>431</v>
      </c>
      <c r="B739" t="s">
        <v>356</v>
      </c>
      <c r="C739" t="s">
        <v>476</v>
      </c>
      <c r="D739" t="s">
        <v>33</v>
      </c>
      <c r="E739" s="27">
        <v>5</v>
      </c>
      <c r="F739" s="27">
        <v>5</v>
      </c>
    </row>
    <row r="740" spans="1:6" x14ac:dyDescent="0.25">
      <c r="A740" t="s">
        <v>431</v>
      </c>
      <c r="B740" t="s">
        <v>356</v>
      </c>
      <c r="C740" t="s">
        <v>476</v>
      </c>
      <c r="D740" t="s">
        <v>34</v>
      </c>
      <c r="E740" s="27">
        <v>7000</v>
      </c>
      <c r="F740" s="27">
        <v>18783</v>
      </c>
    </row>
    <row r="741" spans="1:6" x14ac:dyDescent="0.25">
      <c r="A741" t="s">
        <v>431</v>
      </c>
      <c r="B741" t="s">
        <v>356</v>
      </c>
      <c r="C741" t="s">
        <v>476</v>
      </c>
      <c r="D741" t="s">
        <v>35</v>
      </c>
      <c r="E741" s="27">
        <v>75</v>
      </c>
      <c r="F741" s="27">
        <v>78.900000000000006</v>
      </c>
    </row>
    <row r="742" spans="1:6" x14ac:dyDescent="0.25">
      <c r="A742" t="s">
        <v>431</v>
      </c>
      <c r="B742" t="s">
        <v>357</v>
      </c>
      <c r="C742" t="s">
        <v>475</v>
      </c>
      <c r="D742" t="s">
        <v>30</v>
      </c>
      <c r="E742" s="27">
        <v>7.9</v>
      </c>
      <c r="F742" s="27">
        <v>8.1999999999999993</v>
      </c>
    </row>
    <row r="743" spans="1:6" x14ac:dyDescent="0.25">
      <c r="A743" t="s">
        <v>431</v>
      </c>
      <c r="B743" t="s">
        <v>357</v>
      </c>
      <c r="C743" t="s">
        <v>475</v>
      </c>
      <c r="D743" t="s">
        <v>31</v>
      </c>
      <c r="E743" s="27">
        <v>8.6999999999999993</v>
      </c>
      <c r="F743" s="27">
        <v>8.8000000000000007</v>
      </c>
    </row>
    <row r="744" spans="1:6" x14ac:dyDescent="0.25">
      <c r="A744" t="s">
        <v>431</v>
      </c>
      <c r="B744" t="s">
        <v>358</v>
      </c>
      <c r="C744" t="s">
        <v>470</v>
      </c>
      <c r="D744" t="s">
        <v>67</v>
      </c>
      <c r="E744" s="27">
        <v>3</v>
      </c>
      <c r="F744" s="27">
        <v>3.63</v>
      </c>
    </row>
    <row r="745" spans="1:6" x14ac:dyDescent="0.25">
      <c r="A745" t="s">
        <v>431</v>
      </c>
      <c r="B745" t="s">
        <v>358</v>
      </c>
      <c r="C745" t="s">
        <v>470</v>
      </c>
      <c r="D745" t="s">
        <v>68</v>
      </c>
      <c r="E745" s="27">
        <v>100</v>
      </c>
      <c r="F745" s="27">
        <v>100</v>
      </c>
    </row>
    <row r="746" spans="1:6" x14ac:dyDescent="0.25">
      <c r="A746" t="s">
        <v>431</v>
      </c>
      <c r="B746" t="s">
        <v>359</v>
      </c>
      <c r="C746" t="s">
        <v>73</v>
      </c>
      <c r="D746" t="s">
        <v>360</v>
      </c>
      <c r="E746" s="27">
        <v>0</v>
      </c>
      <c r="F746" s="27">
        <v>0</v>
      </c>
    </row>
    <row r="747" spans="1:6" x14ac:dyDescent="0.25">
      <c r="A747" t="s">
        <v>431</v>
      </c>
      <c r="B747" t="s">
        <v>361</v>
      </c>
      <c r="C747" t="s">
        <v>474</v>
      </c>
      <c r="D747" t="s">
        <v>57</v>
      </c>
      <c r="E747" s="27">
        <v>7</v>
      </c>
      <c r="F747" s="27">
        <v>7.9</v>
      </c>
    </row>
    <row r="748" spans="1:6" x14ac:dyDescent="0.25">
      <c r="A748" t="s">
        <v>431</v>
      </c>
      <c r="B748" t="s">
        <v>361</v>
      </c>
      <c r="C748" t="s">
        <v>474</v>
      </c>
      <c r="D748" t="s">
        <v>58</v>
      </c>
      <c r="E748" s="27">
        <v>7</v>
      </c>
      <c r="F748" s="27">
        <v>8.1999999999999993</v>
      </c>
    </row>
    <row r="749" spans="1:6" x14ac:dyDescent="0.25">
      <c r="A749" t="s">
        <v>431</v>
      </c>
      <c r="B749" t="s">
        <v>361</v>
      </c>
      <c r="C749" t="s">
        <v>474</v>
      </c>
      <c r="D749" t="s">
        <v>59</v>
      </c>
      <c r="E749" s="27">
        <v>60</v>
      </c>
      <c r="F749" s="27">
        <v>84</v>
      </c>
    </row>
    <row r="750" spans="1:6" x14ac:dyDescent="0.25">
      <c r="A750" t="s">
        <v>431</v>
      </c>
      <c r="B750" t="s">
        <v>362</v>
      </c>
      <c r="C750" t="s">
        <v>479</v>
      </c>
      <c r="D750" t="s">
        <v>26</v>
      </c>
      <c r="E750" s="27">
        <v>2.1</v>
      </c>
      <c r="F750" s="27">
        <v>2</v>
      </c>
    </row>
    <row r="751" spans="1:6" x14ac:dyDescent="0.25">
      <c r="A751" t="s">
        <v>431</v>
      </c>
      <c r="B751" t="s">
        <v>363</v>
      </c>
      <c r="C751" t="s">
        <v>472</v>
      </c>
      <c r="D751" t="s">
        <v>23</v>
      </c>
      <c r="E751" s="27">
        <v>70</v>
      </c>
      <c r="F751" s="27">
        <v>0</v>
      </c>
    </row>
    <row r="752" spans="1:6" x14ac:dyDescent="0.25">
      <c r="A752" t="s">
        <v>431</v>
      </c>
      <c r="B752" t="s">
        <v>363</v>
      </c>
      <c r="C752" t="s">
        <v>472</v>
      </c>
      <c r="D752" t="s">
        <v>24</v>
      </c>
      <c r="E752" s="27">
        <v>0</v>
      </c>
      <c r="F752" s="27">
        <v>10</v>
      </c>
    </row>
    <row r="753" spans="1:6" x14ac:dyDescent="0.25">
      <c r="A753" t="s">
        <v>431</v>
      </c>
      <c r="B753" t="s">
        <v>363</v>
      </c>
      <c r="C753" t="s">
        <v>472</v>
      </c>
      <c r="D753" t="s">
        <v>25</v>
      </c>
      <c r="E753" s="27">
        <v>66000</v>
      </c>
      <c r="F753" s="27">
        <v>87957</v>
      </c>
    </row>
    <row r="754" spans="1:6" x14ac:dyDescent="0.25">
      <c r="A754" t="s">
        <v>431</v>
      </c>
      <c r="B754" t="s">
        <v>364</v>
      </c>
      <c r="C754" t="s">
        <v>471</v>
      </c>
      <c r="D754" t="s">
        <v>18</v>
      </c>
      <c r="E754" s="27">
        <v>2</v>
      </c>
      <c r="F754" s="27">
        <v>2.8</v>
      </c>
    </row>
    <row r="755" spans="1:6" x14ac:dyDescent="0.25">
      <c r="A755" t="s">
        <v>431</v>
      </c>
      <c r="B755" t="s">
        <v>364</v>
      </c>
      <c r="C755" t="s">
        <v>471</v>
      </c>
      <c r="D755" t="s">
        <v>19</v>
      </c>
      <c r="E755" s="27">
        <v>950000</v>
      </c>
      <c r="F755" s="27">
        <v>1550513</v>
      </c>
    </row>
    <row r="756" spans="1:6" x14ac:dyDescent="0.25">
      <c r="A756" t="s">
        <v>431</v>
      </c>
      <c r="B756" t="s">
        <v>364</v>
      </c>
      <c r="C756" t="s">
        <v>471</v>
      </c>
      <c r="D756" t="s">
        <v>20</v>
      </c>
      <c r="E756" s="27">
        <v>18</v>
      </c>
      <c r="F756" s="27">
        <v>20</v>
      </c>
    </row>
    <row r="757" spans="1:6" x14ac:dyDescent="0.25">
      <c r="A757" t="s">
        <v>431</v>
      </c>
      <c r="B757" t="s">
        <v>364</v>
      </c>
      <c r="C757" t="s">
        <v>471</v>
      </c>
      <c r="D757" t="s">
        <v>21</v>
      </c>
      <c r="E757" s="27">
        <v>939904</v>
      </c>
      <c r="F757" s="27">
        <v>1026020</v>
      </c>
    </row>
    <row r="758" spans="1:6" x14ac:dyDescent="0.25">
      <c r="A758" t="s">
        <v>431</v>
      </c>
      <c r="B758" t="s">
        <v>364</v>
      </c>
      <c r="C758" t="s">
        <v>471</v>
      </c>
      <c r="D758" t="s">
        <v>22</v>
      </c>
      <c r="E758" s="27">
        <v>80</v>
      </c>
      <c r="F758" s="27">
        <v>86</v>
      </c>
    </row>
    <row r="759" spans="1:6" x14ac:dyDescent="0.25">
      <c r="A759" t="s">
        <v>431</v>
      </c>
      <c r="B759" t="s">
        <v>365</v>
      </c>
      <c r="C759" t="s">
        <v>478</v>
      </c>
      <c r="D759" t="s">
        <v>27</v>
      </c>
      <c r="E759" s="27">
        <v>5</v>
      </c>
      <c r="F759" s="27">
        <v>29.4</v>
      </c>
    </row>
    <row r="760" spans="1:6" x14ac:dyDescent="0.25">
      <c r="A760" t="s">
        <v>431</v>
      </c>
      <c r="B760" t="s">
        <v>365</v>
      </c>
      <c r="C760" t="s">
        <v>478</v>
      </c>
      <c r="D760" t="s">
        <v>28</v>
      </c>
      <c r="E760" s="27">
        <v>79</v>
      </c>
      <c r="F760" s="27">
        <v>93.9</v>
      </c>
    </row>
    <row r="761" spans="1:6" x14ac:dyDescent="0.25">
      <c r="A761" t="s">
        <v>431</v>
      </c>
      <c r="B761" t="s">
        <v>366</v>
      </c>
      <c r="C761" t="s">
        <v>51</v>
      </c>
      <c r="D761" t="s">
        <v>19</v>
      </c>
      <c r="E761" s="27">
        <v>950000</v>
      </c>
      <c r="F761" s="27">
        <v>1550513</v>
      </c>
    </row>
    <row r="762" spans="1:6" x14ac:dyDescent="0.25">
      <c r="A762" t="s">
        <v>431</v>
      </c>
      <c r="B762" t="s">
        <v>366</v>
      </c>
      <c r="C762" t="s">
        <v>51</v>
      </c>
      <c r="D762" t="s">
        <v>52</v>
      </c>
      <c r="E762" s="27">
        <v>270000</v>
      </c>
      <c r="F762" s="27">
        <v>193774</v>
      </c>
    </row>
    <row r="763" spans="1:6" x14ac:dyDescent="0.25">
      <c r="A763" t="s">
        <v>431</v>
      </c>
      <c r="B763" t="s">
        <v>366</v>
      </c>
      <c r="C763" t="s">
        <v>51</v>
      </c>
      <c r="D763" t="s">
        <v>53</v>
      </c>
      <c r="E763" s="27">
        <v>2.0099999999999998</v>
      </c>
      <c r="F763" s="27">
        <v>2.66</v>
      </c>
    </row>
    <row r="764" spans="1:6" x14ac:dyDescent="0.25">
      <c r="A764" t="s">
        <v>431</v>
      </c>
      <c r="B764" t="s">
        <v>367</v>
      </c>
      <c r="C764" t="s">
        <v>477</v>
      </c>
      <c r="D764" t="s">
        <v>71</v>
      </c>
      <c r="E764" s="27">
        <v>77</v>
      </c>
      <c r="F764" s="27">
        <v>84</v>
      </c>
    </row>
    <row r="765" spans="1:6" x14ac:dyDescent="0.25">
      <c r="A765" t="s">
        <v>432</v>
      </c>
      <c r="B765" t="s">
        <v>368</v>
      </c>
      <c r="C765" t="s">
        <v>477</v>
      </c>
      <c r="D765" t="s">
        <v>71</v>
      </c>
      <c r="E765" s="27">
        <v>90</v>
      </c>
      <c r="F765" s="27">
        <v>93.8</v>
      </c>
    </row>
    <row r="766" spans="1:6" x14ac:dyDescent="0.25">
      <c r="A766" t="s">
        <v>432</v>
      </c>
      <c r="B766" t="s">
        <v>368</v>
      </c>
      <c r="C766" t="s">
        <v>477</v>
      </c>
      <c r="D766" t="s">
        <v>369</v>
      </c>
      <c r="E766" s="27">
        <v>18</v>
      </c>
      <c r="F766" s="27">
        <v>0</v>
      </c>
    </row>
    <row r="767" spans="1:6" x14ac:dyDescent="0.25">
      <c r="A767" t="s">
        <v>432</v>
      </c>
      <c r="B767" t="s">
        <v>368</v>
      </c>
      <c r="C767" t="s">
        <v>477</v>
      </c>
      <c r="D767" t="s">
        <v>370</v>
      </c>
      <c r="E767" s="27">
        <v>15</v>
      </c>
      <c r="F767" s="27">
        <v>-1.58</v>
      </c>
    </row>
    <row r="768" spans="1:6" x14ac:dyDescent="0.25">
      <c r="A768" t="s">
        <v>432</v>
      </c>
      <c r="B768" t="s">
        <v>371</v>
      </c>
      <c r="C768" t="s">
        <v>478</v>
      </c>
      <c r="D768" t="s">
        <v>27</v>
      </c>
      <c r="E768" s="27">
        <v>5</v>
      </c>
      <c r="F768" s="27">
        <v>26.4</v>
      </c>
    </row>
    <row r="769" spans="1:6" x14ac:dyDescent="0.25">
      <c r="A769" t="s">
        <v>432</v>
      </c>
      <c r="B769" t="s">
        <v>371</v>
      </c>
      <c r="C769" t="s">
        <v>478</v>
      </c>
      <c r="D769" t="s">
        <v>28</v>
      </c>
      <c r="E769" s="27">
        <v>79</v>
      </c>
      <c r="F769" s="27">
        <v>60</v>
      </c>
    </row>
    <row r="770" spans="1:6" x14ac:dyDescent="0.25">
      <c r="A770" t="s">
        <v>432</v>
      </c>
      <c r="B770" t="s">
        <v>372</v>
      </c>
      <c r="C770" t="s">
        <v>470</v>
      </c>
      <c r="D770" t="s">
        <v>67</v>
      </c>
      <c r="E770" s="27">
        <v>4.2</v>
      </c>
      <c r="F770" s="27">
        <v>4.05</v>
      </c>
    </row>
    <row r="771" spans="1:6" x14ac:dyDescent="0.25">
      <c r="A771" t="s">
        <v>432</v>
      </c>
      <c r="B771" t="s">
        <v>372</v>
      </c>
      <c r="C771" t="s">
        <v>470</v>
      </c>
      <c r="D771" t="s">
        <v>68</v>
      </c>
      <c r="E771" s="27">
        <v>100</v>
      </c>
      <c r="F771" s="27">
        <v>100</v>
      </c>
    </row>
    <row r="772" spans="1:6" x14ac:dyDescent="0.25">
      <c r="A772" t="s">
        <v>432</v>
      </c>
      <c r="B772" t="s">
        <v>373</v>
      </c>
      <c r="C772" t="s">
        <v>471</v>
      </c>
      <c r="D772" t="s">
        <v>305</v>
      </c>
      <c r="E772" s="27">
        <v>7000</v>
      </c>
      <c r="F772" s="27">
        <v>16463</v>
      </c>
    </row>
    <row r="773" spans="1:6" x14ac:dyDescent="0.25">
      <c r="A773" t="s">
        <v>432</v>
      </c>
      <c r="B773" t="s">
        <v>373</v>
      </c>
      <c r="C773" t="s">
        <v>471</v>
      </c>
      <c r="D773" t="s">
        <v>18</v>
      </c>
      <c r="E773" s="27">
        <v>2.1</v>
      </c>
      <c r="F773" s="27">
        <v>2.09</v>
      </c>
    </row>
    <row r="774" spans="1:6" x14ac:dyDescent="0.25">
      <c r="A774" t="s">
        <v>432</v>
      </c>
      <c r="B774" t="s">
        <v>373</v>
      </c>
      <c r="C774" t="s">
        <v>471</v>
      </c>
      <c r="D774" t="s">
        <v>19</v>
      </c>
      <c r="E774" s="27">
        <v>26000</v>
      </c>
      <c r="F774" s="27">
        <v>28072</v>
      </c>
    </row>
    <row r="775" spans="1:6" x14ac:dyDescent="0.25">
      <c r="A775" t="s">
        <v>432</v>
      </c>
      <c r="B775" t="s">
        <v>373</v>
      </c>
      <c r="C775" t="s">
        <v>471</v>
      </c>
      <c r="D775" t="s">
        <v>20</v>
      </c>
      <c r="E775" s="27">
        <v>17.98</v>
      </c>
      <c r="F775" s="27">
        <v>28.03</v>
      </c>
    </row>
    <row r="776" spans="1:6" x14ac:dyDescent="0.25">
      <c r="A776" t="s">
        <v>432</v>
      </c>
      <c r="B776" t="s">
        <v>373</v>
      </c>
      <c r="C776" t="s">
        <v>471</v>
      </c>
      <c r="D776" t="s">
        <v>21</v>
      </c>
      <c r="E776" s="27">
        <v>30772</v>
      </c>
      <c r="F776" s="27">
        <v>36596</v>
      </c>
    </row>
    <row r="777" spans="1:6" x14ac:dyDescent="0.25">
      <c r="A777" t="s">
        <v>432</v>
      </c>
      <c r="B777" t="s">
        <v>373</v>
      </c>
      <c r="C777" t="s">
        <v>471</v>
      </c>
      <c r="D777" t="s">
        <v>22</v>
      </c>
      <c r="E777" s="27">
        <v>85</v>
      </c>
      <c r="F777" s="27">
        <v>84.4</v>
      </c>
    </row>
    <row r="778" spans="1:6" x14ac:dyDescent="0.25">
      <c r="A778" t="s">
        <v>432</v>
      </c>
      <c r="B778" t="s">
        <v>374</v>
      </c>
      <c r="C778" t="s">
        <v>473</v>
      </c>
      <c r="D778" t="s">
        <v>14</v>
      </c>
      <c r="E778" s="27">
        <v>45</v>
      </c>
      <c r="F778" s="27">
        <v>47</v>
      </c>
    </row>
    <row r="779" spans="1:6" x14ac:dyDescent="0.25">
      <c r="A779" t="s">
        <v>432</v>
      </c>
      <c r="B779" t="s">
        <v>374</v>
      </c>
      <c r="C779" t="s">
        <v>473</v>
      </c>
      <c r="D779" t="s">
        <v>15</v>
      </c>
      <c r="E779" s="27">
        <v>45</v>
      </c>
      <c r="F779" s="27">
        <v>47</v>
      </c>
    </row>
    <row r="780" spans="1:6" x14ac:dyDescent="0.25">
      <c r="A780" t="s">
        <v>432</v>
      </c>
      <c r="B780" t="s">
        <v>374</v>
      </c>
      <c r="C780" t="s">
        <v>473</v>
      </c>
      <c r="D780" t="s">
        <v>16</v>
      </c>
      <c r="E780" s="27">
        <v>45</v>
      </c>
      <c r="F780" s="27">
        <v>47</v>
      </c>
    </row>
    <row r="781" spans="1:6" x14ac:dyDescent="0.25">
      <c r="A781" t="s">
        <v>432</v>
      </c>
      <c r="B781" t="s">
        <v>374</v>
      </c>
      <c r="C781" t="s">
        <v>473</v>
      </c>
      <c r="D781" t="s">
        <v>17</v>
      </c>
      <c r="E781" s="27">
        <v>33</v>
      </c>
      <c r="F781" s="27">
        <v>24.16</v>
      </c>
    </row>
    <row r="782" spans="1:6" x14ac:dyDescent="0.25">
      <c r="A782" t="s">
        <v>432</v>
      </c>
      <c r="B782" t="s">
        <v>375</v>
      </c>
      <c r="C782" t="s">
        <v>475</v>
      </c>
      <c r="D782" t="s">
        <v>30</v>
      </c>
      <c r="E782" s="27">
        <v>8.5</v>
      </c>
      <c r="F782" s="27">
        <v>8.6999999999999993</v>
      </c>
    </row>
    <row r="783" spans="1:6" x14ac:dyDescent="0.25">
      <c r="A783" t="s">
        <v>432</v>
      </c>
      <c r="B783" t="s">
        <v>375</v>
      </c>
      <c r="C783" t="s">
        <v>475</v>
      </c>
      <c r="D783" t="s">
        <v>31</v>
      </c>
      <c r="E783" s="27">
        <v>8.8000000000000007</v>
      </c>
      <c r="F783" s="27">
        <v>8.8000000000000007</v>
      </c>
    </row>
    <row r="784" spans="1:6" x14ac:dyDescent="0.25">
      <c r="A784" t="s">
        <v>432</v>
      </c>
      <c r="B784" t="s">
        <v>376</v>
      </c>
      <c r="C784" t="s">
        <v>476</v>
      </c>
      <c r="D784" t="s">
        <v>32</v>
      </c>
      <c r="E784" s="27">
        <v>32300</v>
      </c>
      <c r="F784" s="27">
        <v>62261</v>
      </c>
    </row>
    <row r="785" spans="1:6" x14ac:dyDescent="0.25">
      <c r="A785" t="s">
        <v>432</v>
      </c>
      <c r="B785" t="s">
        <v>376</v>
      </c>
      <c r="C785" t="s">
        <v>476</v>
      </c>
      <c r="D785" t="s">
        <v>33</v>
      </c>
      <c r="E785" s="27">
        <v>5</v>
      </c>
      <c r="F785" s="27">
        <v>5</v>
      </c>
    </row>
    <row r="786" spans="1:6" x14ac:dyDescent="0.25">
      <c r="A786" t="s">
        <v>432</v>
      </c>
      <c r="B786" t="s">
        <v>376</v>
      </c>
      <c r="C786" t="s">
        <v>476</v>
      </c>
      <c r="D786" t="s">
        <v>34</v>
      </c>
      <c r="E786" s="27">
        <v>7700</v>
      </c>
      <c r="F786" s="27">
        <v>8844</v>
      </c>
    </row>
    <row r="787" spans="1:6" x14ac:dyDescent="0.25">
      <c r="A787" t="s">
        <v>432</v>
      </c>
      <c r="B787" t="s">
        <v>376</v>
      </c>
      <c r="C787" t="s">
        <v>476</v>
      </c>
      <c r="D787" t="s">
        <v>35</v>
      </c>
      <c r="E787" s="27">
        <v>80</v>
      </c>
      <c r="F787" s="27">
        <v>75</v>
      </c>
    </row>
    <row r="788" spans="1:6" x14ac:dyDescent="0.25">
      <c r="A788" t="s">
        <v>432</v>
      </c>
      <c r="B788" t="s">
        <v>377</v>
      </c>
      <c r="C788" t="s">
        <v>472</v>
      </c>
      <c r="D788" t="s">
        <v>23</v>
      </c>
      <c r="E788" s="27">
        <v>70</v>
      </c>
      <c r="F788" s="27">
        <v>0</v>
      </c>
    </row>
    <row r="789" spans="1:6" x14ac:dyDescent="0.25">
      <c r="A789" t="s">
        <v>432</v>
      </c>
      <c r="B789" t="s">
        <v>377</v>
      </c>
      <c r="C789" t="s">
        <v>472</v>
      </c>
      <c r="D789" t="s">
        <v>24</v>
      </c>
      <c r="E789" s="27">
        <v>4</v>
      </c>
      <c r="F789" s="27">
        <v>3</v>
      </c>
    </row>
    <row r="790" spans="1:6" x14ac:dyDescent="0.25">
      <c r="A790" t="s">
        <v>432</v>
      </c>
      <c r="B790" t="s">
        <v>377</v>
      </c>
      <c r="C790" t="s">
        <v>472</v>
      </c>
      <c r="D790" t="s">
        <v>25</v>
      </c>
      <c r="E790" s="27">
        <v>6060</v>
      </c>
      <c r="F790" s="27">
        <v>8670</v>
      </c>
    </row>
    <row r="791" spans="1:6" x14ac:dyDescent="0.25">
      <c r="A791" t="s">
        <v>432</v>
      </c>
      <c r="B791" t="s">
        <v>377</v>
      </c>
      <c r="C791" t="s">
        <v>472</v>
      </c>
      <c r="D791" t="s">
        <v>321</v>
      </c>
      <c r="E791" s="27">
        <v>3</v>
      </c>
      <c r="F791" s="27">
        <v>0</v>
      </c>
    </row>
    <row r="792" spans="1:6" x14ac:dyDescent="0.25">
      <c r="A792" t="s">
        <v>432</v>
      </c>
      <c r="B792" t="s">
        <v>378</v>
      </c>
      <c r="C792" t="s">
        <v>73</v>
      </c>
      <c r="D792" t="s">
        <v>74</v>
      </c>
      <c r="E792" s="27">
        <v>5</v>
      </c>
      <c r="F792" s="27">
        <v>0</v>
      </c>
    </row>
    <row r="793" spans="1:6" x14ac:dyDescent="0.25">
      <c r="A793" t="s">
        <v>432</v>
      </c>
      <c r="B793" t="s">
        <v>378</v>
      </c>
      <c r="C793" t="s">
        <v>73</v>
      </c>
      <c r="D793" t="s">
        <v>75</v>
      </c>
      <c r="E793" s="27">
        <v>90</v>
      </c>
      <c r="F793" s="27">
        <v>0</v>
      </c>
    </row>
    <row r="794" spans="1:6" x14ac:dyDescent="0.25">
      <c r="A794" t="s">
        <v>432</v>
      </c>
      <c r="B794" t="s">
        <v>378</v>
      </c>
      <c r="C794" t="s">
        <v>73</v>
      </c>
      <c r="D794" t="s">
        <v>76</v>
      </c>
      <c r="E794" s="27">
        <v>100</v>
      </c>
      <c r="F794" s="27">
        <v>0</v>
      </c>
    </row>
    <row r="795" spans="1:6" x14ac:dyDescent="0.25">
      <c r="A795" t="s">
        <v>432</v>
      </c>
      <c r="B795" t="s">
        <v>379</v>
      </c>
      <c r="C795" t="s">
        <v>51</v>
      </c>
      <c r="D795" t="s">
        <v>19</v>
      </c>
      <c r="E795" s="27">
        <v>26000</v>
      </c>
      <c r="F795" s="27">
        <v>28232</v>
      </c>
    </row>
    <row r="796" spans="1:6" x14ac:dyDescent="0.25">
      <c r="A796" t="s">
        <v>432</v>
      </c>
      <c r="B796" t="s">
        <v>379</v>
      </c>
      <c r="C796" t="s">
        <v>51</v>
      </c>
      <c r="D796" t="s">
        <v>52</v>
      </c>
      <c r="E796" s="27">
        <v>2000</v>
      </c>
      <c r="F796" s="27">
        <v>3845</v>
      </c>
    </row>
    <row r="797" spans="1:6" x14ac:dyDescent="0.25">
      <c r="A797" t="s">
        <v>432</v>
      </c>
      <c r="B797" t="s">
        <v>379</v>
      </c>
      <c r="C797" t="s">
        <v>51</v>
      </c>
      <c r="D797" t="s">
        <v>53</v>
      </c>
      <c r="E797" s="27">
        <v>1.72</v>
      </c>
      <c r="F797" s="27">
        <v>3.16</v>
      </c>
    </row>
    <row r="798" spans="1:6" x14ac:dyDescent="0.25">
      <c r="A798" t="s">
        <v>432</v>
      </c>
      <c r="B798" t="s">
        <v>380</v>
      </c>
      <c r="C798" t="s">
        <v>479</v>
      </c>
      <c r="D798" t="s">
        <v>26</v>
      </c>
      <c r="E798" s="27">
        <v>1.72</v>
      </c>
      <c r="F798" s="27">
        <v>2.02</v>
      </c>
    </row>
    <row r="799" spans="1:6" x14ac:dyDescent="0.25">
      <c r="A799" t="s">
        <v>432</v>
      </c>
      <c r="B799" t="s">
        <v>381</v>
      </c>
      <c r="C799" t="s">
        <v>41</v>
      </c>
      <c r="D799" t="s">
        <v>29</v>
      </c>
      <c r="E799" s="27">
        <v>10</v>
      </c>
      <c r="F799" s="27">
        <v>128.72999999999999</v>
      </c>
    </row>
    <row r="800" spans="1:6" x14ac:dyDescent="0.25">
      <c r="A800" t="s">
        <v>433</v>
      </c>
      <c r="B800" t="s">
        <v>382</v>
      </c>
      <c r="C800" t="s">
        <v>41</v>
      </c>
      <c r="D800" t="s">
        <v>29</v>
      </c>
      <c r="E800" s="27">
        <v>18.5</v>
      </c>
      <c r="F800" s="27">
        <v>0</v>
      </c>
    </row>
    <row r="801" spans="1:6" x14ac:dyDescent="0.25">
      <c r="A801" t="s">
        <v>433</v>
      </c>
      <c r="B801" t="s">
        <v>383</v>
      </c>
      <c r="C801" t="s">
        <v>479</v>
      </c>
      <c r="D801" t="s">
        <v>26</v>
      </c>
      <c r="E801" s="27">
        <v>2.29</v>
      </c>
      <c r="F801" s="27">
        <v>0</v>
      </c>
    </row>
    <row r="802" spans="1:6" x14ac:dyDescent="0.25">
      <c r="A802" t="s">
        <v>433</v>
      </c>
      <c r="B802" t="s">
        <v>384</v>
      </c>
      <c r="C802" t="s">
        <v>473</v>
      </c>
      <c r="D802" t="s">
        <v>14</v>
      </c>
      <c r="E802" s="27">
        <v>969</v>
      </c>
      <c r="F802" s="27">
        <v>1259</v>
      </c>
    </row>
    <row r="803" spans="1:6" x14ac:dyDescent="0.25">
      <c r="A803" t="s">
        <v>433</v>
      </c>
      <c r="B803" t="s">
        <v>384</v>
      </c>
      <c r="C803" t="s">
        <v>473</v>
      </c>
      <c r="D803" t="s">
        <v>15</v>
      </c>
      <c r="E803" s="27">
        <v>815</v>
      </c>
      <c r="F803" s="27">
        <v>989</v>
      </c>
    </row>
    <row r="804" spans="1:6" x14ac:dyDescent="0.25">
      <c r="A804" t="s">
        <v>433</v>
      </c>
      <c r="B804" t="s">
        <v>384</v>
      </c>
      <c r="C804" t="s">
        <v>473</v>
      </c>
      <c r="D804" t="s">
        <v>16</v>
      </c>
      <c r="E804" s="27">
        <v>769</v>
      </c>
      <c r="F804" s="27">
        <v>970</v>
      </c>
    </row>
    <row r="805" spans="1:6" x14ac:dyDescent="0.25">
      <c r="A805" t="s">
        <v>433</v>
      </c>
      <c r="B805" t="s">
        <v>384</v>
      </c>
      <c r="C805" t="s">
        <v>473</v>
      </c>
      <c r="D805" t="s">
        <v>17</v>
      </c>
      <c r="E805" s="27">
        <v>43.5</v>
      </c>
      <c r="F805" s="27">
        <v>34.1</v>
      </c>
    </row>
    <row r="806" spans="1:6" x14ac:dyDescent="0.25">
      <c r="A806" t="s">
        <v>433</v>
      </c>
      <c r="B806" t="s">
        <v>385</v>
      </c>
      <c r="C806" t="s">
        <v>470</v>
      </c>
      <c r="D806" t="s">
        <v>67</v>
      </c>
      <c r="E806" s="27">
        <v>4</v>
      </c>
      <c r="F806" s="27">
        <v>4</v>
      </c>
    </row>
    <row r="807" spans="1:6" x14ac:dyDescent="0.25">
      <c r="A807" t="s">
        <v>433</v>
      </c>
      <c r="B807" t="s">
        <v>385</v>
      </c>
      <c r="C807" t="s">
        <v>470</v>
      </c>
      <c r="D807" t="s">
        <v>68</v>
      </c>
      <c r="E807" s="27">
        <v>88.8</v>
      </c>
      <c r="F807" s="27">
        <v>0</v>
      </c>
    </row>
    <row r="808" spans="1:6" x14ac:dyDescent="0.25">
      <c r="A808" t="s">
        <v>433</v>
      </c>
      <c r="B808" t="s">
        <v>386</v>
      </c>
      <c r="C808" t="s">
        <v>474</v>
      </c>
      <c r="D808" t="s">
        <v>387</v>
      </c>
      <c r="E808" s="27">
        <v>3</v>
      </c>
      <c r="F808" s="27">
        <v>0</v>
      </c>
    </row>
    <row r="809" spans="1:6" x14ac:dyDescent="0.25">
      <c r="A809" t="s">
        <v>433</v>
      </c>
      <c r="B809" t="s">
        <v>386</v>
      </c>
      <c r="C809" t="s">
        <v>474</v>
      </c>
      <c r="D809" t="s">
        <v>57</v>
      </c>
      <c r="E809" s="27">
        <v>7.5</v>
      </c>
      <c r="F809" s="27">
        <v>8.1</v>
      </c>
    </row>
    <row r="810" spans="1:6" x14ac:dyDescent="0.25">
      <c r="A810" t="s">
        <v>433</v>
      </c>
      <c r="B810" t="s">
        <v>386</v>
      </c>
      <c r="C810" t="s">
        <v>474</v>
      </c>
      <c r="D810" t="s">
        <v>58</v>
      </c>
      <c r="E810" s="27">
        <v>7.5</v>
      </c>
      <c r="F810" s="27">
        <v>8.6</v>
      </c>
    </row>
    <row r="811" spans="1:6" x14ac:dyDescent="0.25">
      <c r="A811" t="s">
        <v>433</v>
      </c>
      <c r="B811" t="s">
        <v>386</v>
      </c>
      <c r="C811" t="s">
        <v>474</v>
      </c>
      <c r="D811" t="s">
        <v>59</v>
      </c>
      <c r="E811" s="27">
        <v>65</v>
      </c>
      <c r="F811" s="27">
        <v>91.7</v>
      </c>
    </row>
    <row r="812" spans="1:6" x14ac:dyDescent="0.25">
      <c r="A812" t="s">
        <v>433</v>
      </c>
      <c r="B812" t="s">
        <v>388</v>
      </c>
      <c r="C812" t="s">
        <v>471</v>
      </c>
      <c r="D812" t="s">
        <v>18</v>
      </c>
      <c r="E812" s="27">
        <v>2.0699999999999998</v>
      </c>
      <c r="F812" s="27">
        <v>0</v>
      </c>
    </row>
    <row r="813" spans="1:6" x14ac:dyDescent="0.25">
      <c r="A813" t="s">
        <v>433</v>
      </c>
      <c r="B813" t="s">
        <v>388</v>
      </c>
      <c r="C813" t="s">
        <v>471</v>
      </c>
      <c r="D813" t="s">
        <v>19</v>
      </c>
      <c r="E813" s="27">
        <v>3942373</v>
      </c>
      <c r="F813" s="27">
        <v>0</v>
      </c>
    </row>
    <row r="814" spans="1:6" x14ac:dyDescent="0.25">
      <c r="A814" t="s">
        <v>433</v>
      </c>
      <c r="B814" t="s">
        <v>388</v>
      </c>
      <c r="C814" t="s">
        <v>471</v>
      </c>
      <c r="D814" t="s">
        <v>20</v>
      </c>
      <c r="E814" s="27">
        <v>20.9</v>
      </c>
      <c r="F814" s="27">
        <v>0</v>
      </c>
    </row>
    <row r="815" spans="1:6" x14ac:dyDescent="0.25">
      <c r="A815" t="s">
        <v>433</v>
      </c>
      <c r="B815" t="s">
        <v>388</v>
      </c>
      <c r="C815" t="s">
        <v>471</v>
      </c>
      <c r="D815" t="s">
        <v>21</v>
      </c>
      <c r="E815" s="27">
        <v>3292486</v>
      </c>
      <c r="F815" s="27">
        <v>0</v>
      </c>
    </row>
    <row r="816" spans="1:6" x14ac:dyDescent="0.25">
      <c r="A816" t="s">
        <v>433</v>
      </c>
      <c r="B816" t="s">
        <v>388</v>
      </c>
      <c r="C816" t="s">
        <v>471</v>
      </c>
      <c r="D816" t="s">
        <v>22</v>
      </c>
      <c r="E816" s="27">
        <v>80</v>
      </c>
      <c r="F816" s="27">
        <v>0</v>
      </c>
    </row>
    <row r="817" spans="1:6" x14ac:dyDescent="0.25">
      <c r="A817" t="s">
        <v>433</v>
      </c>
      <c r="B817" t="s">
        <v>389</v>
      </c>
      <c r="C817" t="s">
        <v>477</v>
      </c>
      <c r="D817" t="s">
        <v>71</v>
      </c>
      <c r="E817" s="27">
        <v>73</v>
      </c>
      <c r="F817" s="27">
        <v>0</v>
      </c>
    </row>
    <row r="818" spans="1:6" x14ac:dyDescent="0.25">
      <c r="A818" t="s">
        <v>433</v>
      </c>
      <c r="B818" t="s">
        <v>389</v>
      </c>
      <c r="C818" t="s">
        <v>477</v>
      </c>
      <c r="D818" t="s">
        <v>180</v>
      </c>
      <c r="E818" s="27">
        <v>0</v>
      </c>
      <c r="F818" s="27">
        <v>-12.47</v>
      </c>
    </row>
    <row r="819" spans="1:6" x14ac:dyDescent="0.25">
      <c r="A819" t="s">
        <v>433</v>
      </c>
      <c r="B819" t="s">
        <v>390</v>
      </c>
      <c r="C819" t="s">
        <v>475</v>
      </c>
      <c r="D819" t="s">
        <v>30</v>
      </c>
      <c r="E819" s="27">
        <v>8.3000000000000007</v>
      </c>
      <c r="F819" s="27">
        <v>8.4</v>
      </c>
    </row>
    <row r="820" spans="1:6" x14ac:dyDescent="0.25">
      <c r="A820" t="s">
        <v>433</v>
      </c>
      <c r="B820" t="s">
        <v>390</v>
      </c>
      <c r="C820" t="s">
        <v>475</v>
      </c>
      <c r="D820" t="s">
        <v>31</v>
      </c>
      <c r="E820" s="27">
        <v>8.6999999999999993</v>
      </c>
      <c r="F820" s="27">
        <v>8.6999999999999993</v>
      </c>
    </row>
    <row r="821" spans="1:6" x14ac:dyDescent="0.25">
      <c r="A821" t="s">
        <v>433</v>
      </c>
      <c r="B821" t="s">
        <v>391</v>
      </c>
      <c r="C821" t="s">
        <v>472</v>
      </c>
      <c r="D821" t="s">
        <v>23</v>
      </c>
      <c r="E821" s="27">
        <v>70</v>
      </c>
      <c r="F821" s="27">
        <v>95</v>
      </c>
    </row>
    <row r="822" spans="1:6" x14ac:dyDescent="0.25">
      <c r="A822" t="s">
        <v>433</v>
      </c>
      <c r="B822" t="s">
        <v>391</v>
      </c>
      <c r="C822" t="s">
        <v>472</v>
      </c>
      <c r="D822" t="s">
        <v>24</v>
      </c>
      <c r="E822" s="27">
        <v>47</v>
      </c>
      <c r="F822" s="27">
        <v>0</v>
      </c>
    </row>
    <row r="823" spans="1:6" x14ac:dyDescent="0.25">
      <c r="A823" t="s">
        <v>433</v>
      </c>
      <c r="B823" t="s">
        <v>391</v>
      </c>
      <c r="C823" t="s">
        <v>472</v>
      </c>
      <c r="D823" t="s">
        <v>25</v>
      </c>
      <c r="E823" s="27">
        <v>438824</v>
      </c>
      <c r="F823" s="27">
        <v>0</v>
      </c>
    </row>
    <row r="824" spans="1:6" x14ac:dyDescent="0.25">
      <c r="A824" t="s">
        <v>433</v>
      </c>
      <c r="B824" t="s">
        <v>392</v>
      </c>
      <c r="C824" t="s">
        <v>476</v>
      </c>
      <c r="D824" t="s">
        <v>32</v>
      </c>
      <c r="E824" s="27">
        <v>1541946</v>
      </c>
      <c r="F824" s="27">
        <v>0</v>
      </c>
    </row>
    <row r="825" spans="1:6" x14ac:dyDescent="0.25">
      <c r="A825" t="s">
        <v>433</v>
      </c>
      <c r="B825" t="s">
        <v>392</v>
      </c>
      <c r="C825" t="s">
        <v>476</v>
      </c>
      <c r="D825" t="s">
        <v>33</v>
      </c>
      <c r="E825" s="27">
        <v>135</v>
      </c>
      <c r="F825" s="27">
        <v>0</v>
      </c>
    </row>
    <row r="826" spans="1:6" x14ac:dyDescent="0.25">
      <c r="A826" t="s">
        <v>433</v>
      </c>
      <c r="B826" t="s">
        <v>392</v>
      </c>
      <c r="C826" t="s">
        <v>476</v>
      </c>
      <c r="D826" t="s">
        <v>34</v>
      </c>
      <c r="E826" s="27">
        <v>165561</v>
      </c>
      <c r="F826" s="27">
        <v>0</v>
      </c>
    </row>
    <row r="827" spans="1:6" x14ac:dyDescent="0.25">
      <c r="A827" t="s">
        <v>433</v>
      </c>
      <c r="B827" t="s">
        <v>392</v>
      </c>
      <c r="C827" t="s">
        <v>476</v>
      </c>
      <c r="D827" t="s">
        <v>35</v>
      </c>
      <c r="E827" s="27">
        <v>80</v>
      </c>
      <c r="F827" s="27">
        <v>0</v>
      </c>
    </row>
    <row r="828" spans="1:6" x14ac:dyDescent="0.25">
      <c r="A828" t="s">
        <v>433</v>
      </c>
      <c r="B828" t="s">
        <v>393</v>
      </c>
      <c r="C828" t="s">
        <v>394</v>
      </c>
      <c r="D828" t="s">
        <v>20</v>
      </c>
      <c r="E828" s="27">
        <v>12</v>
      </c>
      <c r="F828" s="27">
        <v>0</v>
      </c>
    </row>
    <row r="829" spans="1:6" x14ac:dyDescent="0.25">
      <c r="A829" t="s">
        <v>433</v>
      </c>
      <c r="B829" t="s">
        <v>393</v>
      </c>
      <c r="C829" t="s">
        <v>394</v>
      </c>
      <c r="D829" t="s">
        <v>21</v>
      </c>
      <c r="E829" s="27">
        <v>600000</v>
      </c>
      <c r="F829" s="27">
        <v>0</v>
      </c>
    </row>
    <row r="830" spans="1:6" x14ac:dyDescent="0.25">
      <c r="A830" t="s">
        <v>433</v>
      </c>
      <c r="B830" t="s">
        <v>393</v>
      </c>
      <c r="C830" t="s">
        <v>394</v>
      </c>
      <c r="D830" t="s">
        <v>22</v>
      </c>
      <c r="E830" s="27">
        <v>80</v>
      </c>
      <c r="F830" s="27">
        <v>0</v>
      </c>
    </row>
    <row r="831" spans="1:6" x14ac:dyDescent="0.25">
      <c r="A831" t="s">
        <v>433</v>
      </c>
      <c r="B831" t="s">
        <v>395</v>
      </c>
      <c r="C831" t="s">
        <v>396</v>
      </c>
      <c r="D831" t="s">
        <v>250</v>
      </c>
      <c r="E831" s="27">
        <v>4164</v>
      </c>
      <c r="F831" s="27">
        <v>0</v>
      </c>
    </row>
    <row r="832" spans="1:6" x14ac:dyDescent="0.25">
      <c r="A832" t="s">
        <v>433</v>
      </c>
      <c r="B832" t="s">
        <v>397</v>
      </c>
      <c r="C832" t="s">
        <v>398</v>
      </c>
      <c r="D832" t="s">
        <v>399</v>
      </c>
      <c r="E832" s="27">
        <v>8</v>
      </c>
      <c r="F832" s="27">
        <v>0</v>
      </c>
    </row>
    <row r="833" spans="1:6" x14ac:dyDescent="0.25">
      <c r="A833" t="s">
        <v>433</v>
      </c>
      <c r="B833" t="s">
        <v>400</v>
      </c>
      <c r="C833" t="s">
        <v>401</v>
      </c>
      <c r="D833" t="s">
        <v>250</v>
      </c>
      <c r="E833" s="27">
        <v>369</v>
      </c>
      <c r="F833" s="27">
        <v>0</v>
      </c>
    </row>
    <row r="834" spans="1:6" x14ac:dyDescent="0.25">
      <c r="A834" t="s">
        <v>433</v>
      </c>
      <c r="B834" t="s">
        <v>402</v>
      </c>
      <c r="C834" t="s">
        <v>403</v>
      </c>
      <c r="D834" t="s">
        <v>71</v>
      </c>
      <c r="E834" s="27">
        <v>58</v>
      </c>
      <c r="F834" s="27">
        <v>0</v>
      </c>
    </row>
    <row r="835" spans="1:6" x14ac:dyDescent="0.25">
      <c r="A835" t="s">
        <v>433</v>
      </c>
      <c r="B835" t="s">
        <v>402</v>
      </c>
      <c r="C835" t="s">
        <v>403</v>
      </c>
      <c r="D835" t="s">
        <v>21</v>
      </c>
      <c r="E835" s="27">
        <v>37698</v>
      </c>
      <c r="F835" s="27">
        <v>0</v>
      </c>
    </row>
    <row r="836" spans="1:6" x14ac:dyDescent="0.25">
      <c r="A836" t="s">
        <v>433</v>
      </c>
      <c r="B836" t="s">
        <v>402</v>
      </c>
      <c r="C836" t="s">
        <v>403</v>
      </c>
      <c r="D836" t="s">
        <v>22</v>
      </c>
      <c r="E836" s="27">
        <v>80</v>
      </c>
      <c r="F836" s="27">
        <v>0</v>
      </c>
    </row>
    <row r="837" spans="1:6" x14ac:dyDescent="0.25">
      <c r="A837" t="s">
        <v>433</v>
      </c>
      <c r="B837" t="s">
        <v>404</v>
      </c>
      <c r="C837" t="s">
        <v>51</v>
      </c>
      <c r="D837" t="s">
        <v>19</v>
      </c>
      <c r="E837" s="27">
        <v>1770269</v>
      </c>
      <c r="F837" s="27">
        <v>0</v>
      </c>
    </row>
    <row r="838" spans="1:6" x14ac:dyDescent="0.25">
      <c r="A838" t="s">
        <v>433</v>
      </c>
      <c r="B838" t="s">
        <v>404</v>
      </c>
      <c r="C838" t="s">
        <v>51</v>
      </c>
      <c r="D838" t="s">
        <v>52</v>
      </c>
      <c r="E838" s="27">
        <v>470800</v>
      </c>
      <c r="F838" s="27">
        <v>0</v>
      </c>
    </row>
    <row r="839" spans="1:6" x14ac:dyDescent="0.25">
      <c r="A839" t="s">
        <v>433</v>
      </c>
      <c r="B839" t="s">
        <v>404</v>
      </c>
      <c r="C839" t="s">
        <v>51</v>
      </c>
      <c r="D839" t="s">
        <v>53</v>
      </c>
      <c r="E839" s="27">
        <v>2.2000000000000002</v>
      </c>
      <c r="F839" s="27">
        <v>0</v>
      </c>
    </row>
    <row r="840" spans="1:6" x14ac:dyDescent="0.25">
      <c r="A840" t="s">
        <v>11</v>
      </c>
      <c r="E840" s="27">
        <v>24287622.120000001</v>
      </c>
      <c r="F840" s="27">
        <v>16557299.269999998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5FA6-720E-4D3F-8484-5C90A5B9171B}">
  <sheetPr>
    <tabColor theme="9"/>
  </sheetPr>
  <dimension ref="A1:G35"/>
  <sheetViews>
    <sheetView topLeftCell="C1" workbookViewId="0">
      <selection activeCell="H6" sqref="H6"/>
    </sheetView>
  </sheetViews>
  <sheetFormatPr defaultRowHeight="15" x14ac:dyDescent="0.25"/>
  <cols>
    <col min="1" max="2" width="16.7109375" hidden="1" customWidth="1"/>
    <col min="3" max="3" width="27.85546875" style="5" customWidth="1"/>
    <col min="4" max="4" width="43.42578125" style="5" customWidth="1"/>
    <col min="5" max="5" width="29.7109375" customWidth="1"/>
    <col min="6" max="6" width="28.140625" customWidth="1"/>
    <col min="7" max="7" width="67.5703125" style="5" customWidth="1"/>
  </cols>
  <sheetData>
    <row r="1" spans="1:7" x14ac:dyDescent="0.25">
      <c r="A1" t="s">
        <v>465</v>
      </c>
      <c r="B1" t="s">
        <v>466</v>
      </c>
      <c r="C1" s="6" t="s">
        <v>458</v>
      </c>
      <c r="D1" s="6" t="s">
        <v>459</v>
      </c>
      <c r="E1" s="4" t="s">
        <v>460</v>
      </c>
      <c r="F1" s="4" t="s">
        <v>436</v>
      </c>
      <c r="G1" s="6" t="s">
        <v>461</v>
      </c>
    </row>
    <row r="2" spans="1:7" ht="30" x14ac:dyDescent="0.25">
      <c r="A2" t="str">
        <f>CONCATENATE(C2,D2)</f>
        <v>PROGRAMA NACIONAL - Ambiente de NegóciosPG_Tempo de abertura de empresas - horas - Obter</v>
      </c>
      <c r="B2" t="s">
        <v>467</v>
      </c>
      <c r="C2" s="5" t="s">
        <v>36</v>
      </c>
      <c r="D2" s="5" t="s">
        <v>17</v>
      </c>
      <c r="E2" t="s">
        <v>437</v>
      </c>
      <c r="F2" t="s">
        <v>438</v>
      </c>
      <c r="G2" s="5" t="s">
        <v>439</v>
      </c>
    </row>
    <row r="3" spans="1:7" ht="45" x14ac:dyDescent="0.25">
      <c r="A3" t="str">
        <f t="shared" ref="A3:A35" si="0">CONCATENATE(C3,D3)</f>
        <v>PROGRAMA NACIONAL - Ambiente de NegóciosPG_Município com presença continuada de técnico residente do Sebrae na microrregião. - Número - Obter</v>
      </c>
      <c r="B3" t="s">
        <v>467</v>
      </c>
      <c r="C3" s="5" t="s">
        <v>36</v>
      </c>
      <c r="D3" s="5" t="s">
        <v>14</v>
      </c>
      <c r="E3" t="s">
        <v>437</v>
      </c>
      <c r="F3" t="s">
        <v>440</v>
      </c>
      <c r="G3" s="5" t="s">
        <v>441</v>
      </c>
    </row>
    <row r="4" spans="1:7" ht="45" x14ac:dyDescent="0.25">
      <c r="A4" t="str">
        <f t="shared" si="0"/>
        <v>PROGRAMA NACIONAL - Ambiente de NegóciosPG_Municípios com conjunto de políticas públicas para melhoria do ambiente de negócios implementado - Número - Obter</v>
      </c>
      <c r="B4" t="s">
        <v>467</v>
      </c>
      <c r="C4" s="5" t="s">
        <v>36</v>
      </c>
      <c r="D4" s="5" t="s">
        <v>15</v>
      </c>
      <c r="E4" t="s">
        <v>437</v>
      </c>
      <c r="F4" t="s">
        <v>440</v>
      </c>
      <c r="G4" s="5" t="s">
        <v>441</v>
      </c>
    </row>
    <row r="5" spans="1:7" ht="45" x14ac:dyDescent="0.25">
      <c r="A5" t="str">
        <f t="shared" si="0"/>
        <v>PROGRAMA NACIONAL - Ambiente de NegóciosPG_Municípios com projetos de mobilização e articulação de lideranças implementados - Número - Obter</v>
      </c>
      <c r="B5" t="s">
        <v>467</v>
      </c>
      <c r="C5" s="5" t="s">
        <v>36</v>
      </c>
      <c r="D5" s="5" t="s">
        <v>16</v>
      </c>
      <c r="E5" t="s">
        <v>437</v>
      </c>
      <c r="F5" t="s">
        <v>440</v>
      </c>
      <c r="G5" s="5" t="s">
        <v>441</v>
      </c>
    </row>
    <row r="6" spans="1:7" ht="30" x14ac:dyDescent="0.25">
      <c r="A6" t="str">
        <f t="shared" si="0"/>
        <v>PROGRAMA NACIONAL - Brasil + CompetitivoPG_Produtividade do Trabalho - % - Aumentar</v>
      </c>
      <c r="B6" t="s">
        <v>467</v>
      </c>
      <c r="C6" s="5" t="s">
        <v>40</v>
      </c>
      <c r="D6" s="5" t="s">
        <v>27</v>
      </c>
      <c r="E6" t="s">
        <v>437</v>
      </c>
      <c r="F6" t="s">
        <v>438</v>
      </c>
      <c r="G6" s="5" t="s">
        <v>442</v>
      </c>
    </row>
    <row r="7" spans="1:7" ht="30" x14ac:dyDescent="0.25">
      <c r="A7" t="str">
        <f t="shared" si="0"/>
        <v>PROGRAMA NACIONAL - Brasil + CompetitivoPG_Taxa de Alcance - Faturamento - % - Obter</v>
      </c>
      <c r="B7" t="s">
        <v>467</v>
      </c>
      <c r="C7" s="5" t="s">
        <v>40</v>
      </c>
      <c r="D7" s="5" t="s">
        <v>28</v>
      </c>
      <c r="E7" t="s">
        <v>437</v>
      </c>
      <c r="F7" t="s">
        <v>440</v>
      </c>
      <c r="G7" s="5" t="s">
        <v>443</v>
      </c>
    </row>
    <row r="8" spans="1:7" ht="30" x14ac:dyDescent="0.25">
      <c r="A8" t="str">
        <f t="shared" si="0"/>
        <v>PROGRAMA NACIONAL - Brasil + InovadorPG_Municípios com ecossistemas de inovação mapeados - Número - Obter</v>
      </c>
      <c r="B8" t="s">
        <v>467</v>
      </c>
      <c r="C8" s="5" t="s">
        <v>38</v>
      </c>
      <c r="D8" s="5" t="s">
        <v>24</v>
      </c>
      <c r="E8" t="s">
        <v>437</v>
      </c>
      <c r="F8" t="s">
        <v>440</v>
      </c>
      <c r="G8" s="5" t="s">
        <v>444</v>
      </c>
    </row>
    <row r="9" spans="1:7" ht="30" x14ac:dyDescent="0.25">
      <c r="A9" t="str">
        <f t="shared" si="0"/>
        <v>PROGRAMA NACIONAL - Brasil + InovadorPG_Inovação e Modernização - % - Obter</v>
      </c>
      <c r="B9" t="s">
        <v>467</v>
      </c>
      <c r="C9" s="5" t="s">
        <v>38</v>
      </c>
      <c r="D9" s="5" t="s">
        <v>23</v>
      </c>
      <c r="E9" t="s">
        <v>437</v>
      </c>
      <c r="F9" t="s">
        <v>438</v>
      </c>
      <c r="G9" s="5" t="s">
        <v>457</v>
      </c>
    </row>
    <row r="10" spans="1:7" ht="30" x14ac:dyDescent="0.25">
      <c r="A10" t="str">
        <f t="shared" si="0"/>
        <v>PROGRAMA NACIONAL - Brasil + InovadorPG_Pequenos Negócios Atendidos com Solução de Inovação</v>
      </c>
      <c r="B10" t="s">
        <v>467</v>
      </c>
      <c r="C10" s="5" t="s">
        <v>38</v>
      </c>
      <c r="D10" s="5" t="s">
        <v>445</v>
      </c>
      <c r="E10" t="s">
        <v>437</v>
      </c>
      <c r="F10" t="s">
        <v>438</v>
      </c>
      <c r="G10" s="5" t="s">
        <v>446</v>
      </c>
    </row>
    <row r="11" spans="1:7" ht="30" x14ac:dyDescent="0.25">
      <c r="A11" t="str">
        <f t="shared" si="0"/>
        <v>PROGRAMA NACIONAL - Cliente em FocoPG_Atendimento por cliente - Número - Obter</v>
      </c>
      <c r="B11" t="s">
        <v>467</v>
      </c>
      <c r="C11" s="5" t="s">
        <v>37</v>
      </c>
      <c r="D11" s="5" t="s">
        <v>18</v>
      </c>
      <c r="E11" t="s">
        <v>437</v>
      </c>
      <c r="F11" t="s">
        <v>438</v>
      </c>
      <c r="G11" s="5" t="s">
        <v>446</v>
      </c>
    </row>
    <row r="12" spans="1:7" ht="30" x14ac:dyDescent="0.25">
      <c r="A12" t="str">
        <f t="shared" si="0"/>
        <v>PROGRAMA NACIONAL - Cliente em FocoPG_Clientes atendidos por serviços digitais - Número - Obter</v>
      </c>
      <c r="B12" t="s">
        <v>467</v>
      </c>
      <c r="C12" s="5" t="s">
        <v>37</v>
      </c>
      <c r="D12" s="5" t="s">
        <v>19</v>
      </c>
      <c r="E12" t="s">
        <v>437</v>
      </c>
      <c r="F12" t="s">
        <v>438</v>
      </c>
      <c r="G12" s="5" t="s">
        <v>446</v>
      </c>
    </row>
    <row r="13" spans="1:7" ht="45" x14ac:dyDescent="0.25">
      <c r="A13" t="str">
        <f t="shared" si="0"/>
        <v>PROGRAMA NACIONAL - Cliente em FocoPG_Cobertura do Atendimento (microempresas e empresas de pequeno porte) - % - Obter</v>
      </c>
      <c r="B13" t="s">
        <v>467</v>
      </c>
      <c r="C13" s="5" t="s">
        <v>37</v>
      </c>
      <c r="D13" s="5" t="s">
        <v>20</v>
      </c>
      <c r="E13" t="s">
        <v>437</v>
      </c>
      <c r="F13" t="s">
        <v>438</v>
      </c>
      <c r="G13" s="5" t="s">
        <v>446</v>
      </c>
    </row>
    <row r="14" spans="1:7" ht="30" x14ac:dyDescent="0.25">
      <c r="A14" t="str">
        <f t="shared" si="0"/>
        <v>PROGRAMA NACIONAL - Cliente em FocoPG_Pequenos Negócios Atendidos - Número - Obter</v>
      </c>
      <c r="B14" t="s">
        <v>467</v>
      </c>
      <c r="C14" s="5" t="s">
        <v>37</v>
      </c>
      <c r="D14" s="5" t="s">
        <v>21</v>
      </c>
      <c r="E14" t="s">
        <v>437</v>
      </c>
      <c r="F14" t="s">
        <v>438</v>
      </c>
      <c r="G14" s="5" t="s">
        <v>446</v>
      </c>
    </row>
    <row r="15" spans="1:7" ht="30" x14ac:dyDescent="0.25">
      <c r="A15" t="str">
        <f t="shared" si="0"/>
        <v>PROGRAMA NACIONAL - Cliente em FocoPG_Recomendação (NPS) - pontos - Obter</v>
      </c>
      <c r="B15" t="s">
        <v>467</v>
      </c>
      <c r="C15" s="5" t="s">
        <v>37</v>
      </c>
      <c r="D15" s="5" t="s">
        <v>22</v>
      </c>
      <c r="E15" t="s">
        <v>437</v>
      </c>
      <c r="F15" t="s">
        <v>438</v>
      </c>
      <c r="G15" s="5" t="s">
        <v>439</v>
      </c>
    </row>
    <row r="16" spans="1:7" ht="45" x14ac:dyDescent="0.25">
      <c r="A16" t="str">
        <f t="shared" si="0"/>
        <v>PROGRAMA NACIONAL - Educação EmpreendedoraPG_Professores atendidos em soluções de Educação Empreendedora - professores - Obter</v>
      </c>
      <c r="B16" t="s">
        <v>467</v>
      </c>
      <c r="C16" s="5" t="s">
        <v>43</v>
      </c>
      <c r="D16" s="5" t="s">
        <v>34</v>
      </c>
      <c r="E16" t="s">
        <v>437</v>
      </c>
      <c r="F16" t="s">
        <v>438</v>
      </c>
      <c r="G16" s="5" t="s">
        <v>446</v>
      </c>
    </row>
    <row r="17" spans="1:7" ht="30" x14ac:dyDescent="0.25">
      <c r="A17" t="str">
        <f t="shared" si="0"/>
        <v>PROGRAMA NACIONAL - Educação EmpreendedoraPG_Atendimento a estudantes em soluções de Educação Empreendedora - Número - Obter</v>
      </c>
      <c r="B17" t="s">
        <v>467</v>
      </c>
      <c r="C17" s="5" t="s">
        <v>43</v>
      </c>
      <c r="D17" s="5" t="s">
        <v>32</v>
      </c>
      <c r="E17" t="s">
        <v>437</v>
      </c>
      <c r="F17" t="s">
        <v>438</v>
      </c>
      <c r="G17" s="5" t="s">
        <v>446</v>
      </c>
    </row>
    <row r="18" spans="1:7" ht="30" x14ac:dyDescent="0.25">
      <c r="A18" t="str">
        <f t="shared" si="0"/>
        <v>PROGRAMA NACIONAL - Educação EmpreendedoraPG_Recomendação (NPS) - Professores - pontos - Obter</v>
      </c>
      <c r="B18" t="s">
        <v>467</v>
      </c>
      <c r="C18" s="5" t="s">
        <v>43</v>
      </c>
      <c r="D18" s="5" t="s">
        <v>35</v>
      </c>
      <c r="E18" t="s">
        <v>437</v>
      </c>
      <c r="F18" t="s">
        <v>438</v>
      </c>
      <c r="G18" s="5" t="s">
        <v>447</v>
      </c>
    </row>
    <row r="19" spans="1:7" ht="45" x14ac:dyDescent="0.25">
      <c r="A19" t="str">
        <f t="shared" si="0"/>
        <v>PROGRAMA NACIONAL - Educação EmpreendedoraPG_Escolas com projeto Escola Empreendedora implementado - Número - Obter</v>
      </c>
      <c r="B19" t="s">
        <v>467</v>
      </c>
      <c r="C19" s="5" t="s">
        <v>43</v>
      </c>
      <c r="D19" s="5" t="s">
        <v>33</v>
      </c>
      <c r="E19" t="s">
        <v>437</v>
      </c>
      <c r="F19" t="s">
        <v>440</v>
      </c>
      <c r="G19" s="5" t="s">
        <v>441</v>
      </c>
    </row>
    <row r="20" spans="1:7" ht="75" x14ac:dyDescent="0.25">
      <c r="A20" t="str">
        <f t="shared" si="0"/>
        <v>PROGRAMA NACIONAL - Gestão da MarcaPG_Imagem junto à Sociedade - Pontos (0 a 10) - Obter</v>
      </c>
      <c r="B20" t="s">
        <v>467</v>
      </c>
      <c r="C20" s="5" t="s">
        <v>42</v>
      </c>
      <c r="D20" s="5" t="s">
        <v>30</v>
      </c>
      <c r="E20" t="s">
        <v>437</v>
      </c>
      <c r="F20" t="s">
        <v>438</v>
      </c>
      <c r="G20" s="5" t="s">
        <v>448</v>
      </c>
    </row>
    <row r="21" spans="1:7" x14ac:dyDescent="0.25">
      <c r="A21" t="str">
        <f t="shared" si="0"/>
        <v/>
      </c>
      <c r="B21" t="s">
        <v>467</v>
      </c>
      <c r="G21" s="5" t="s">
        <v>449</v>
      </c>
    </row>
    <row r="22" spans="1:7" ht="30" x14ac:dyDescent="0.25">
      <c r="A22" t="str">
        <f t="shared" si="0"/>
        <v>PROGRAMA NACIONAL - Gestão da MarcaPG_Imagem junto aos Pequenos Negócios - Pontos (0 a 10) - Obter</v>
      </c>
      <c r="B22" t="s">
        <v>467</v>
      </c>
      <c r="C22" s="5" t="s">
        <v>42</v>
      </c>
      <c r="D22" s="5" t="s">
        <v>31</v>
      </c>
      <c r="E22" t="s">
        <v>437</v>
      </c>
      <c r="F22" t="s">
        <v>438</v>
      </c>
      <c r="G22" s="5" t="s">
        <v>450</v>
      </c>
    </row>
    <row r="23" spans="1:7" ht="30" x14ac:dyDescent="0.25">
      <c r="A23" t="str">
        <f t="shared" si="0"/>
        <v>PROGRAMA NACIONAL - Gestão Estratégica de PessoasPG_Grau de implementação do SGP 9.0 no Sistema Sebrae - % - Obter</v>
      </c>
      <c r="B23" t="s">
        <v>467</v>
      </c>
      <c r="C23" s="5" t="s">
        <v>66</v>
      </c>
      <c r="D23" s="5" t="s">
        <v>68</v>
      </c>
      <c r="E23" t="s">
        <v>437</v>
      </c>
      <c r="F23" t="s">
        <v>438</v>
      </c>
      <c r="G23" s="5" t="s">
        <v>451</v>
      </c>
    </row>
    <row r="24" spans="1:7" ht="30" x14ac:dyDescent="0.25">
      <c r="A24" t="str">
        <f t="shared" si="0"/>
        <v>PROGRAMA NACIONAL - Gestão Estratégica de PessoasPG_Diagnóstico de Maturidade dos processos de gestão de pessoas - pontos - Obter</v>
      </c>
      <c r="B24" t="s">
        <v>467</v>
      </c>
      <c r="C24" s="5" t="s">
        <v>66</v>
      </c>
      <c r="D24" s="5" t="s">
        <v>67</v>
      </c>
      <c r="E24" t="s">
        <v>437</v>
      </c>
      <c r="F24" t="s">
        <v>440</v>
      </c>
      <c r="G24" s="5" t="s">
        <v>441</v>
      </c>
    </row>
    <row r="25" spans="1:7" ht="30" x14ac:dyDescent="0.25">
      <c r="A25" t="str">
        <f t="shared" si="0"/>
        <v>PROGRAMA NACIONAL - Gestão Estratégica de PessoasPG_Favorabilidade do clima organizacional - % - Obter</v>
      </c>
      <c r="B25" t="s">
        <v>467</v>
      </c>
      <c r="C25" s="5" t="s">
        <v>66</v>
      </c>
      <c r="D25" s="5" t="s">
        <v>80</v>
      </c>
      <c r="E25" t="s">
        <v>437</v>
      </c>
      <c r="F25" t="s">
        <v>440</v>
      </c>
      <c r="G25" s="5" t="s">
        <v>441</v>
      </c>
    </row>
    <row r="26" spans="1:7" ht="30" x14ac:dyDescent="0.25">
      <c r="A26" t="str">
        <f t="shared" si="0"/>
        <v>PROGRAMA NACIONAL - Portfólio em RedePG_Aplicabilidade - Pontos (0 a 10) - Obter</v>
      </c>
      <c r="B26" t="s">
        <v>467</v>
      </c>
      <c r="C26" s="5" t="s">
        <v>56</v>
      </c>
      <c r="D26" s="5" t="s">
        <v>57</v>
      </c>
      <c r="E26" t="s">
        <v>437</v>
      </c>
      <c r="F26" t="s">
        <v>438</v>
      </c>
      <c r="G26" s="5" t="s">
        <v>447</v>
      </c>
    </row>
    <row r="27" spans="1:7" ht="30" x14ac:dyDescent="0.25">
      <c r="A27" t="str">
        <f t="shared" si="0"/>
        <v>PROGRAMA NACIONAL - Portfólio em RedePG_Efetividade - Pontos (0 a 10) - Obter</v>
      </c>
      <c r="B27" t="s">
        <v>467</v>
      </c>
      <c r="C27" s="5" t="s">
        <v>56</v>
      </c>
      <c r="D27" s="5" t="s">
        <v>58</v>
      </c>
      <c r="E27" t="s">
        <v>437</v>
      </c>
      <c r="F27" t="s">
        <v>438</v>
      </c>
      <c r="G27" s="5" t="s">
        <v>447</v>
      </c>
    </row>
    <row r="28" spans="1:7" ht="30" x14ac:dyDescent="0.25">
      <c r="A28" t="str">
        <f t="shared" si="0"/>
        <v>PROGRAMA NACIONAL - Portfólio em RedePG_NPS (Net Promoter Score) de Produto ou Serviço - pontos - Obter</v>
      </c>
      <c r="B28" t="s">
        <v>467</v>
      </c>
      <c r="C28" s="5" t="s">
        <v>56</v>
      </c>
      <c r="D28" s="5" t="s">
        <v>59</v>
      </c>
      <c r="E28" t="s">
        <v>437</v>
      </c>
      <c r="F28" t="s">
        <v>440</v>
      </c>
      <c r="G28" s="5" t="s">
        <v>441</v>
      </c>
    </row>
    <row r="29" spans="1:7" ht="30" x14ac:dyDescent="0.25">
      <c r="A29" t="str">
        <f t="shared" si="0"/>
        <v>PROGRAMA NACIONAL - Sebrae + FinançasPG_Clientes com garantia do Fampe assistidos na fase pós-crédito - % - Obter</v>
      </c>
      <c r="B29" t="s">
        <v>467</v>
      </c>
      <c r="C29" s="5" t="s">
        <v>70</v>
      </c>
      <c r="D29" s="5" t="s">
        <v>71</v>
      </c>
      <c r="E29" t="s">
        <v>437</v>
      </c>
      <c r="F29" t="s">
        <v>438</v>
      </c>
      <c r="G29" s="5" t="s">
        <v>446</v>
      </c>
    </row>
    <row r="30" spans="1:7" ht="30" x14ac:dyDescent="0.25">
      <c r="A30" t="str">
        <f t="shared" si="0"/>
        <v>PROGRAMA NACIONAL - Sebrae + FinançasPG_Volume de Crédito Concedido com Garantia do FAMPE - % - Obter</v>
      </c>
      <c r="B30" t="s">
        <v>467</v>
      </c>
      <c r="C30" s="5" t="s">
        <v>70</v>
      </c>
      <c r="D30" s="5" t="s">
        <v>180</v>
      </c>
      <c r="E30" t="s">
        <v>437</v>
      </c>
      <c r="F30" t="s">
        <v>438</v>
      </c>
      <c r="G30" s="5" t="s">
        <v>452</v>
      </c>
    </row>
    <row r="31" spans="1:7" ht="30" x14ac:dyDescent="0.25">
      <c r="A31" t="str">
        <f t="shared" si="0"/>
        <v>PROGRAMA NACIONAL - Sebrae + ReceitasPG_Geração de Receita Própria - % - Obter</v>
      </c>
      <c r="B31" t="s">
        <v>467</v>
      </c>
      <c r="C31" s="5" t="s">
        <v>41</v>
      </c>
      <c r="D31" s="5" t="s">
        <v>29</v>
      </c>
      <c r="E31" t="s">
        <v>437</v>
      </c>
      <c r="F31" t="s">
        <v>438</v>
      </c>
      <c r="G31" s="5" t="s">
        <v>446</v>
      </c>
    </row>
    <row r="32" spans="1:7" ht="30" x14ac:dyDescent="0.25">
      <c r="A32" t="str">
        <f t="shared" si="0"/>
        <v>PROGRAMA NACIONAL - Inteligência de DadosPG_Índce Data &amp; Analytics</v>
      </c>
      <c r="B32" t="s">
        <v>467</v>
      </c>
      <c r="C32" s="5" t="s">
        <v>39</v>
      </c>
      <c r="D32" s="5" t="s">
        <v>453</v>
      </c>
      <c r="E32" t="s">
        <v>437</v>
      </c>
      <c r="F32" t="s">
        <v>438</v>
      </c>
      <c r="G32" s="5" t="s">
        <v>450</v>
      </c>
    </row>
    <row r="33" spans="1:7" ht="30" x14ac:dyDescent="0.25">
      <c r="A33" t="str">
        <f t="shared" si="0"/>
        <v>PROGRAMA NACIONAL - Transformação DigitalPG_Downloads do Aplicativo Sebrae</v>
      </c>
      <c r="B33" t="s">
        <v>467</v>
      </c>
      <c r="C33" s="5" t="s">
        <v>51</v>
      </c>
      <c r="D33" s="5" t="s">
        <v>454</v>
      </c>
      <c r="E33" t="s">
        <v>437</v>
      </c>
      <c r="F33" t="s">
        <v>438</v>
      </c>
      <c r="G33" s="5" t="s">
        <v>450</v>
      </c>
    </row>
    <row r="34" spans="1:7" ht="30" x14ac:dyDescent="0.25">
      <c r="A34" t="str">
        <f t="shared" si="0"/>
        <v>PROGRAMA NACIONAL - Transformação DigitalPG_Índice de Maturidade Digital do Sistema Sebrae</v>
      </c>
      <c r="B34" t="s">
        <v>467</v>
      </c>
      <c r="C34" s="5" t="s">
        <v>51</v>
      </c>
      <c r="D34" s="5" t="s">
        <v>455</v>
      </c>
      <c r="E34" t="s">
        <v>437</v>
      </c>
      <c r="F34" t="s">
        <v>438</v>
      </c>
      <c r="G34" s="5" t="s">
        <v>456</v>
      </c>
    </row>
    <row r="35" spans="1:7" ht="30" x14ac:dyDescent="0.25">
      <c r="A35" t="str">
        <f t="shared" si="0"/>
        <v>PROGRAMA NACIONAL - Transformação DigitalPG_Clientes atendidos por serviços digitais - Número - Obter</v>
      </c>
      <c r="B35" t="s">
        <v>467</v>
      </c>
      <c r="C35" s="5" t="s">
        <v>51</v>
      </c>
      <c r="D35" s="5" t="s">
        <v>19</v>
      </c>
      <c r="E35" t="s">
        <v>437</v>
      </c>
      <c r="F35" t="s">
        <v>438</v>
      </c>
      <c r="G35" s="5" t="s">
        <v>446</v>
      </c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7CD6-36D3-4D05-850E-62AB7CB6FDB7}">
  <sheetPr>
    <tabColor theme="8" tint="0.79998168889431442"/>
  </sheetPr>
  <dimension ref="A1:J829"/>
  <sheetViews>
    <sheetView topLeftCell="C1" workbookViewId="0">
      <selection activeCell="D13" sqref="D13"/>
    </sheetView>
  </sheetViews>
  <sheetFormatPr defaultRowHeight="15" x14ac:dyDescent="0.25"/>
  <cols>
    <col min="1" max="1" width="0" hidden="1" customWidth="1"/>
    <col min="3" max="3" width="17" customWidth="1"/>
    <col min="4" max="4" width="69.5703125" bestFit="1" customWidth="1"/>
    <col min="5" max="5" width="87.42578125" customWidth="1"/>
    <col min="6" max="6" width="14.42578125" customWidth="1"/>
    <col min="7" max="7" width="17.5703125" customWidth="1"/>
    <col min="8" max="8" width="28" customWidth="1"/>
    <col min="9" max="9" width="22.7109375" customWidth="1"/>
    <col min="10" max="10" width="24.5703125" customWidth="1"/>
  </cols>
  <sheetData>
    <row r="1" spans="1:10" x14ac:dyDescent="0.25">
      <c r="A1" t="s">
        <v>464</v>
      </c>
      <c r="B1" t="s">
        <v>405</v>
      </c>
      <c r="C1" t="s">
        <v>45</v>
      </c>
      <c r="D1" t="s">
        <v>46</v>
      </c>
      <c r="E1" t="s">
        <v>47</v>
      </c>
      <c r="F1" t="s">
        <v>12</v>
      </c>
      <c r="G1" t="s">
        <v>13</v>
      </c>
      <c r="H1" t="s">
        <v>436</v>
      </c>
      <c r="I1" t="s">
        <v>462</v>
      </c>
      <c r="J1" t="s">
        <v>463</v>
      </c>
    </row>
    <row r="2" spans="1:10" x14ac:dyDescent="0.25">
      <c r="A2" t="str">
        <f>CONCATENATE(D2,E2)</f>
        <v>PROGRAMA NACIONAL - Gestão Estratégica de PessoasPG_Diagnóstico de Maturidade dos processos de gestão de pessoas - pontos - Obter</v>
      </c>
      <c r="B2" t="s">
        <v>406</v>
      </c>
      <c r="C2" t="s">
        <v>79</v>
      </c>
      <c r="D2" t="s">
        <v>66</v>
      </c>
      <c r="E2" t="s">
        <v>67</v>
      </c>
      <c r="F2">
        <v>4.3</v>
      </c>
      <c r="G2">
        <v>3.61</v>
      </c>
      <c r="H2" s="7" t="str">
        <f>IFERROR(VLOOKUP(A2,'Indicadores PN obrigatorios'!$A$2:$G$350,6,0),"Sem Responsável Listado")</f>
        <v>Sebrae/UF</v>
      </c>
      <c r="I2" s="7" t="str">
        <f>IFERROR(VLOOKUP(A2,'Indicadores PN obrigatorios'!$A$2:$G$350,2,0),"Não")</f>
        <v>SIM</v>
      </c>
      <c r="J2" s="7" t="str">
        <f>IFERROR(VLOOKUP(A2,'INDICADORES CUBO AGIR'!$A$2:$D$11,4,0),"NÃO")</f>
        <v>NÃO</v>
      </c>
    </row>
    <row r="3" spans="1:10" x14ac:dyDescent="0.25">
      <c r="A3" t="str">
        <f t="shared" ref="A3:A66" si="0">CONCATENATE(D3,E3)</f>
        <v>PROGRAMA NACIONAL - Gestão Estratégica de PessoasPG_Favorabilidade do clima organizacional - % - Obter</v>
      </c>
      <c r="B3" t="s">
        <v>406</v>
      </c>
      <c r="C3" t="s">
        <v>79</v>
      </c>
      <c r="D3" t="s">
        <v>66</v>
      </c>
      <c r="E3" t="s">
        <v>80</v>
      </c>
      <c r="F3">
        <v>71</v>
      </c>
      <c r="G3">
        <v>53.19</v>
      </c>
      <c r="H3" s="7" t="str">
        <f>IFERROR(VLOOKUP(A3,'Indicadores PN obrigatorios'!$A$2:$G$350,6,0),"Sem Responsável Listado")</f>
        <v>Sebrae/UF</v>
      </c>
      <c r="I3" s="7" t="str">
        <f>IFERROR(VLOOKUP(A3,'Indicadores PN obrigatorios'!$A$2:$G$350,2,0),"Não")</f>
        <v>SIM</v>
      </c>
      <c r="J3" s="7" t="str">
        <f>IFERROR(VLOOKUP(A3,'INDICADORES CUBO AGIR'!$A$2:$D$11,4,0),"NÃO")</f>
        <v>NÃO</v>
      </c>
    </row>
    <row r="4" spans="1:10" x14ac:dyDescent="0.25">
      <c r="A4" t="str">
        <f t="shared" si="0"/>
        <v>PROGRAMA NACIONAL - Gestão Estratégica de PessoasPG_Grau de implementação do SGP 9.0 no Sistema Sebrae - % - Obter</v>
      </c>
      <c r="B4" t="s">
        <v>406</v>
      </c>
      <c r="C4" t="s">
        <v>79</v>
      </c>
      <c r="D4" t="s">
        <v>66</v>
      </c>
      <c r="E4" t="s">
        <v>68</v>
      </c>
      <c r="F4">
        <v>100</v>
      </c>
      <c r="G4">
        <v>0</v>
      </c>
      <c r="H4" s="7" t="str">
        <f>IFERROR(VLOOKUP(A4,'Indicadores PN obrigatorios'!$A$2:$G$350,6,0),"Sem Responsável Listado")</f>
        <v>Sebrae/NA</v>
      </c>
      <c r="I4" s="7" t="str">
        <f>IFERROR(VLOOKUP(A4,'Indicadores PN obrigatorios'!$A$2:$G$350,2,0),"Não")</f>
        <v>SIM</v>
      </c>
      <c r="J4" s="7" t="str">
        <f>IFERROR(VLOOKUP(A4,'INDICADORES CUBO AGIR'!$A$2:$D$11,4,0),"NÃO")</f>
        <v>NÃO</v>
      </c>
    </row>
    <row r="5" spans="1:10" x14ac:dyDescent="0.25">
      <c r="A5" t="str">
        <f t="shared" si="0"/>
        <v>PROGRAMA NACIONAL - Cliente em FocoPG_Atendimento por cliente - Número - Obter</v>
      </c>
      <c r="B5" t="s">
        <v>406</v>
      </c>
      <c r="C5" t="s">
        <v>81</v>
      </c>
      <c r="D5" t="s">
        <v>37</v>
      </c>
      <c r="E5" t="s">
        <v>18</v>
      </c>
      <c r="F5">
        <v>2</v>
      </c>
      <c r="G5">
        <v>2.36</v>
      </c>
      <c r="H5" s="7" t="str">
        <f>IFERROR(VLOOKUP(A5,'Indicadores PN obrigatorios'!$A$2:$G$350,6,0),"Sem Responsável Listado")</f>
        <v>Sebrae/NA</v>
      </c>
      <c r="I5" s="7" t="str">
        <f>IFERROR(VLOOKUP(A5,'Indicadores PN obrigatorios'!$A$2:$G$350,2,0),"Não")</f>
        <v>SIM</v>
      </c>
      <c r="J5" s="7" t="str">
        <f>IFERROR(VLOOKUP(A5,'INDICADORES CUBO AGIR'!$A$2:$D$11,4,0),"NÃO")</f>
        <v>SIM</v>
      </c>
    </row>
    <row r="6" spans="1:10" x14ac:dyDescent="0.25">
      <c r="A6" t="str">
        <f t="shared" si="0"/>
        <v>PROGRAMA NACIONAL - Cliente em FocoPG_Clientes atendidos por serviços digitais - Número - Obter</v>
      </c>
      <c r="B6" t="s">
        <v>406</v>
      </c>
      <c r="C6" t="s">
        <v>81</v>
      </c>
      <c r="D6" t="s">
        <v>37</v>
      </c>
      <c r="E6" t="s">
        <v>19</v>
      </c>
      <c r="F6">
        <v>14000</v>
      </c>
      <c r="G6">
        <v>15860</v>
      </c>
      <c r="H6" s="7" t="str">
        <f>IFERROR(VLOOKUP(A6,'Indicadores PN obrigatorios'!$A$2:$G$350,6,0),"Sem Responsável Listado")</f>
        <v>Sebrae/NA</v>
      </c>
      <c r="I6" s="7" t="str">
        <f>IFERROR(VLOOKUP(A6,'Indicadores PN obrigatorios'!$A$2:$G$350,2,0),"Não")</f>
        <v>SIM</v>
      </c>
      <c r="J6" s="7" t="str">
        <f>IFERROR(VLOOKUP(A6,'INDICADORES CUBO AGIR'!$A$2:$D$11,4,0),"NÃO")</f>
        <v>SIM</v>
      </c>
    </row>
    <row r="7" spans="1:10" x14ac:dyDescent="0.25">
      <c r="A7" t="str">
        <f t="shared" si="0"/>
        <v>PROGRAMA NACIONAL - Cliente em FocoPG_Cobertura do Atendimento (microempresas e empresas de pequeno porte) - % - Obter</v>
      </c>
      <c r="B7" t="s">
        <v>406</v>
      </c>
      <c r="C7" t="s">
        <v>81</v>
      </c>
      <c r="D7" t="s">
        <v>37</v>
      </c>
      <c r="E7" t="s">
        <v>20</v>
      </c>
      <c r="F7">
        <v>28</v>
      </c>
      <c r="G7">
        <v>27.69</v>
      </c>
      <c r="H7" s="7" t="str">
        <f>IFERROR(VLOOKUP(A7,'Indicadores PN obrigatorios'!$A$2:$G$350,6,0),"Sem Responsável Listado")</f>
        <v>Sebrae/NA</v>
      </c>
      <c r="I7" s="7" t="str">
        <f>IFERROR(VLOOKUP(A7,'Indicadores PN obrigatorios'!$A$2:$G$350,2,0),"Não")</f>
        <v>SIM</v>
      </c>
      <c r="J7" s="7" t="str">
        <f>IFERROR(VLOOKUP(A7,'INDICADORES CUBO AGIR'!$A$2:$D$11,4,0),"NÃO")</f>
        <v>SIM</v>
      </c>
    </row>
    <row r="8" spans="1:10" x14ac:dyDescent="0.25">
      <c r="A8" t="str">
        <f t="shared" si="0"/>
        <v>PROGRAMA NACIONAL - Cliente em FocoPG_Pequenos Negócios Atendidos - Número - Obter</v>
      </c>
      <c r="B8" t="s">
        <v>406</v>
      </c>
      <c r="C8" t="s">
        <v>81</v>
      </c>
      <c r="D8" t="s">
        <v>37</v>
      </c>
      <c r="E8" t="s">
        <v>21</v>
      </c>
      <c r="F8">
        <v>12800</v>
      </c>
      <c r="G8">
        <v>14540</v>
      </c>
      <c r="H8" s="7" t="str">
        <f>IFERROR(VLOOKUP(A8,'Indicadores PN obrigatorios'!$A$2:$G$350,6,0),"Sem Responsável Listado")</f>
        <v>Sebrae/NA</v>
      </c>
      <c r="I8" s="7" t="str">
        <f>IFERROR(VLOOKUP(A8,'Indicadores PN obrigatorios'!$A$2:$G$350,2,0),"Não")</f>
        <v>SIM</v>
      </c>
      <c r="J8" s="7" t="str">
        <f>IFERROR(VLOOKUP(A8,'INDICADORES CUBO AGIR'!$A$2:$D$11,4,0),"NÃO")</f>
        <v>SIM</v>
      </c>
    </row>
    <row r="9" spans="1:10" x14ac:dyDescent="0.25">
      <c r="A9" t="str">
        <f t="shared" si="0"/>
        <v>PROGRAMA NACIONAL - Cliente em FocoPG_Recomendação (NPS) - pontos - Obter</v>
      </c>
      <c r="B9" t="s">
        <v>406</v>
      </c>
      <c r="C9" t="s">
        <v>81</v>
      </c>
      <c r="D9" t="s">
        <v>37</v>
      </c>
      <c r="E9" t="s">
        <v>22</v>
      </c>
      <c r="F9">
        <v>85</v>
      </c>
      <c r="G9">
        <v>85.99</v>
      </c>
      <c r="H9" s="7" t="str">
        <f>IFERROR(VLOOKUP(A9,'Indicadores PN obrigatorios'!$A$2:$G$350,6,0),"Sem Responsável Listado")</f>
        <v>Sebrae/NA</v>
      </c>
      <c r="I9" s="7" t="str">
        <f>IFERROR(VLOOKUP(A9,'Indicadores PN obrigatorios'!$A$2:$G$350,2,0),"Não")</f>
        <v>SIM</v>
      </c>
      <c r="J9" s="7" t="str">
        <f>IFERROR(VLOOKUP(A9,'INDICADORES CUBO AGIR'!$A$2:$D$11,4,0),"NÃO")</f>
        <v>NÃO</v>
      </c>
    </row>
    <row r="10" spans="1:10" x14ac:dyDescent="0.25">
      <c r="A10" t="str">
        <f t="shared" si="0"/>
        <v>PROGRAMA NACIONAL - Brasil + InovadorPG_Inovação e Modernização - % - Obter</v>
      </c>
      <c r="B10" t="s">
        <v>406</v>
      </c>
      <c r="C10" t="s">
        <v>82</v>
      </c>
      <c r="D10" t="s">
        <v>38</v>
      </c>
      <c r="E10" t="s">
        <v>23</v>
      </c>
      <c r="F10">
        <v>70</v>
      </c>
      <c r="G10">
        <v>0</v>
      </c>
      <c r="H10" s="7" t="str">
        <f>IFERROR(VLOOKUP(A10,'Indicadores PN obrigatorios'!$A$2:$G$350,6,0),"Sem Responsável Listado")</f>
        <v>Sebrae/NA</v>
      </c>
      <c r="I10" s="7" t="str">
        <f>IFERROR(VLOOKUP(A10,'Indicadores PN obrigatorios'!$A$2:$G$350,2,0),"Não")</f>
        <v>SIM</v>
      </c>
      <c r="J10" s="7" t="str">
        <f>IFERROR(VLOOKUP(A10,'INDICADORES CUBO AGIR'!$A$2:$D$11,4,0),"NÃO")</f>
        <v>NÃO</v>
      </c>
    </row>
    <row r="11" spans="1:10" x14ac:dyDescent="0.25">
      <c r="A11" t="str">
        <f t="shared" si="0"/>
        <v>PROGRAMA NACIONAL - Brasil + InovadorPG_Municípios com ecossistemas de inovação mapeados - Número - Obter</v>
      </c>
      <c r="B11" t="s">
        <v>406</v>
      </c>
      <c r="C11" t="s">
        <v>82</v>
      </c>
      <c r="D11" t="s">
        <v>38</v>
      </c>
      <c r="E11" t="s">
        <v>24</v>
      </c>
      <c r="F11">
        <v>1</v>
      </c>
      <c r="G11">
        <v>1</v>
      </c>
      <c r="H11" s="7" t="str">
        <f>IFERROR(VLOOKUP(A11,'Indicadores PN obrigatorios'!$A$2:$G$350,6,0),"Sem Responsável Listado")</f>
        <v>Sebrae/UF</v>
      </c>
      <c r="I11" s="7" t="str">
        <f>IFERROR(VLOOKUP(A11,'Indicadores PN obrigatorios'!$A$2:$G$350,2,0),"Não")</f>
        <v>SIM</v>
      </c>
      <c r="J11" s="7" t="str">
        <f>IFERROR(VLOOKUP(A11,'INDICADORES CUBO AGIR'!$A$2:$D$11,4,0),"NÃO")</f>
        <v>NÃO</v>
      </c>
    </row>
    <row r="12" spans="1:10" x14ac:dyDescent="0.25">
      <c r="A12" t="str">
        <f t="shared" si="0"/>
        <v>PROGRAMA NACIONAL - Brasil + InovadorPG_Pequenos Negócios atendidos com solução de Inovação - Número - Obter</v>
      </c>
      <c r="B12" t="s">
        <v>406</v>
      </c>
      <c r="C12" t="s">
        <v>82</v>
      </c>
      <c r="D12" t="s">
        <v>38</v>
      </c>
      <c r="E12" t="s">
        <v>25</v>
      </c>
      <c r="F12">
        <v>2000</v>
      </c>
      <c r="G12">
        <v>2697</v>
      </c>
      <c r="H12" s="7" t="str">
        <f>IFERROR(VLOOKUP(A12,'Indicadores PN obrigatorios'!$A$2:$G$350,6,0),"Sem Responsável Listado")</f>
        <v>Sem Responsável Listado</v>
      </c>
      <c r="I12" s="7" t="str">
        <f>IFERROR(VLOOKUP(A12,'Indicadores PN obrigatorios'!$A$2:$G$350,2,0),"Não")</f>
        <v>Não</v>
      </c>
      <c r="J12" s="7" t="str">
        <f>IFERROR(VLOOKUP(A12,'INDICADORES CUBO AGIR'!$A$2:$D$11,4,0),"NÃO")</f>
        <v>SIM</v>
      </c>
    </row>
    <row r="13" spans="1:10" x14ac:dyDescent="0.25">
      <c r="A13" t="str">
        <f t="shared" si="0"/>
        <v>PROGRAMA NACIONAL - Ambiente de NegóciosPG_Município com presença continuada de técnico residente do Sebrae na microrregião. - Número - Obter</v>
      </c>
      <c r="B13" t="s">
        <v>406</v>
      </c>
      <c r="C13" t="s">
        <v>83</v>
      </c>
      <c r="D13" t="s">
        <v>36</v>
      </c>
      <c r="E13" t="s">
        <v>14</v>
      </c>
      <c r="F13">
        <v>10</v>
      </c>
      <c r="G13">
        <v>12</v>
      </c>
      <c r="H13" s="7" t="str">
        <f>IFERROR(VLOOKUP(A13,'Indicadores PN obrigatorios'!$A$2:$G$350,6,0),"Sem Responsável Listado")</f>
        <v>Sebrae/UF</v>
      </c>
      <c r="I13" s="7" t="str">
        <f>IFERROR(VLOOKUP(A13,'Indicadores PN obrigatorios'!$A$2:$G$350,2,0),"Não")</f>
        <v>SIM</v>
      </c>
      <c r="J13" s="7" t="str">
        <f>IFERROR(VLOOKUP(A13,'INDICADORES CUBO AGIR'!$A$2:$D$11,4,0),"NÃO")</f>
        <v>NÃO</v>
      </c>
    </row>
    <row r="14" spans="1:10" x14ac:dyDescent="0.25">
      <c r="A14" t="str">
        <f t="shared" si="0"/>
        <v>PROGRAMA NACIONAL - Ambiente de NegóciosPG_Municípios com conjunto de políticas públicas para melhoria do ambiente de negócios implementado - Número - Obter</v>
      </c>
      <c r="B14" t="s">
        <v>406</v>
      </c>
      <c r="C14" t="s">
        <v>83</v>
      </c>
      <c r="D14" t="s">
        <v>36</v>
      </c>
      <c r="E14" t="s">
        <v>15</v>
      </c>
      <c r="F14">
        <v>7</v>
      </c>
      <c r="G14">
        <v>8</v>
      </c>
      <c r="H14" s="7" t="str">
        <f>IFERROR(VLOOKUP(A14,'Indicadores PN obrigatorios'!$A$2:$G$350,6,0),"Sem Responsável Listado")</f>
        <v>Sebrae/UF</v>
      </c>
      <c r="I14" s="7" t="str">
        <f>IFERROR(VLOOKUP(A14,'Indicadores PN obrigatorios'!$A$2:$G$350,2,0),"Não")</f>
        <v>SIM</v>
      </c>
      <c r="J14" s="7" t="str">
        <f>IFERROR(VLOOKUP(A14,'INDICADORES CUBO AGIR'!$A$2:$D$11,4,0),"NÃO")</f>
        <v>NÃO</v>
      </c>
    </row>
    <row r="15" spans="1:10" x14ac:dyDescent="0.25">
      <c r="A15" t="str">
        <f t="shared" si="0"/>
        <v>PROGRAMA NACIONAL - Ambiente de NegóciosPG_Municípios com projetos de mobilização e articulação de lideranças implementados - Número - Obter</v>
      </c>
      <c r="B15" t="s">
        <v>406</v>
      </c>
      <c r="C15" t="s">
        <v>83</v>
      </c>
      <c r="D15" t="s">
        <v>36</v>
      </c>
      <c r="E15" t="s">
        <v>16</v>
      </c>
      <c r="F15">
        <v>11</v>
      </c>
      <c r="G15">
        <v>12</v>
      </c>
      <c r="H15" s="7" t="str">
        <f>IFERROR(VLOOKUP(A15,'Indicadores PN obrigatorios'!$A$2:$G$350,6,0),"Sem Responsável Listado")</f>
        <v>Sebrae/UF</v>
      </c>
      <c r="I15" s="7" t="str">
        <f>IFERROR(VLOOKUP(A15,'Indicadores PN obrigatorios'!$A$2:$G$350,2,0),"Não")</f>
        <v>SIM</v>
      </c>
      <c r="J15" s="7" t="str">
        <f>IFERROR(VLOOKUP(A15,'INDICADORES CUBO AGIR'!$A$2:$D$11,4,0),"NÃO")</f>
        <v>NÃO</v>
      </c>
    </row>
    <row r="16" spans="1:10" x14ac:dyDescent="0.25">
      <c r="A16" t="str">
        <f t="shared" si="0"/>
        <v>PROGRAMA NACIONAL - Ambiente de NegóciosPG_Tempo de abertura de empresas - horas - Obter</v>
      </c>
      <c r="B16" t="s">
        <v>406</v>
      </c>
      <c r="C16" t="s">
        <v>83</v>
      </c>
      <c r="D16" t="s">
        <v>36</v>
      </c>
      <c r="E16" t="s">
        <v>17</v>
      </c>
      <c r="F16">
        <v>48</v>
      </c>
      <c r="G16">
        <v>33</v>
      </c>
      <c r="H16" s="7" t="str">
        <f>IFERROR(VLOOKUP(A16,'Indicadores PN obrigatorios'!$A$2:$G$350,6,0),"Sem Responsável Listado")</f>
        <v>Sebrae/NA</v>
      </c>
      <c r="I16" s="7" t="str">
        <f>IFERROR(VLOOKUP(A16,'Indicadores PN obrigatorios'!$A$2:$G$350,2,0),"Não")</f>
        <v>SIM</v>
      </c>
      <c r="J16" s="7" t="str">
        <f>IFERROR(VLOOKUP(A16,'INDICADORES CUBO AGIR'!$A$2:$D$11,4,0),"NÃO")</f>
        <v>NÃO</v>
      </c>
    </row>
    <row r="17" spans="1:10" x14ac:dyDescent="0.25">
      <c r="A17" t="str">
        <f t="shared" si="0"/>
        <v>PROGRAMA NACIONAL - Portfólio em RedePG_Aplicabilidade - Pontos (0 a 10) - Obter</v>
      </c>
      <c r="B17" t="s">
        <v>406</v>
      </c>
      <c r="C17" t="s">
        <v>84</v>
      </c>
      <c r="D17" t="s">
        <v>56</v>
      </c>
      <c r="E17" t="s">
        <v>57</v>
      </c>
      <c r="F17">
        <v>7</v>
      </c>
      <c r="G17">
        <v>0</v>
      </c>
      <c r="H17" s="7" t="str">
        <f>IFERROR(VLOOKUP(A17,'Indicadores PN obrigatorios'!$A$2:$G$350,6,0),"Sem Responsável Listado")</f>
        <v>Sebrae/NA</v>
      </c>
      <c r="I17" s="7" t="str">
        <f>IFERROR(VLOOKUP(A17,'Indicadores PN obrigatorios'!$A$2:$G$350,2,0),"Não")</f>
        <v>SIM</v>
      </c>
      <c r="J17" s="7" t="str">
        <f>IFERROR(VLOOKUP(A17,'INDICADORES CUBO AGIR'!$A$2:$D$11,4,0),"NÃO")</f>
        <v>NÃO</v>
      </c>
    </row>
    <row r="18" spans="1:10" x14ac:dyDescent="0.25">
      <c r="A18" t="str">
        <f t="shared" si="0"/>
        <v>PROGRAMA NACIONAL - Portfólio em RedePG_Efetividade - Pontos (0 a 10) - Obter</v>
      </c>
      <c r="B18" t="s">
        <v>406</v>
      </c>
      <c r="C18" t="s">
        <v>84</v>
      </c>
      <c r="D18" t="s">
        <v>56</v>
      </c>
      <c r="E18" t="s">
        <v>58</v>
      </c>
      <c r="F18">
        <v>7</v>
      </c>
      <c r="G18">
        <v>0</v>
      </c>
      <c r="H18" s="7" t="str">
        <f>IFERROR(VLOOKUP(A18,'Indicadores PN obrigatorios'!$A$2:$G$350,6,0),"Sem Responsável Listado")</f>
        <v>Sebrae/NA</v>
      </c>
      <c r="I18" s="7" t="str">
        <f>IFERROR(VLOOKUP(A18,'Indicadores PN obrigatorios'!$A$2:$G$350,2,0),"Não")</f>
        <v>SIM</v>
      </c>
      <c r="J18" s="7" t="str">
        <f>IFERROR(VLOOKUP(A18,'INDICADORES CUBO AGIR'!$A$2:$D$11,4,0),"NÃO")</f>
        <v>NÃO</v>
      </c>
    </row>
    <row r="19" spans="1:10" x14ac:dyDescent="0.25">
      <c r="A19" t="str">
        <f t="shared" si="0"/>
        <v>PROGRAMA NACIONAL - Portfólio em RedePG_NPS (Net Promoter Score) de Produto ou Serviço - pontos - Obter</v>
      </c>
      <c r="B19" t="s">
        <v>406</v>
      </c>
      <c r="C19" t="s">
        <v>84</v>
      </c>
      <c r="D19" t="s">
        <v>56</v>
      </c>
      <c r="E19" t="s">
        <v>59</v>
      </c>
      <c r="F19">
        <v>80</v>
      </c>
      <c r="G19">
        <v>0</v>
      </c>
      <c r="H19" s="7" t="str">
        <f>IFERROR(VLOOKUP(A19,'Indicadores PN obrigatorios'!$A$2:$G$350,6,0),"Sem Responsável Listado")</f>
        <v>Sebrae/UF</v>
      </c>
      <c r="I19" s="7" t="str">
        <f>IFERROR(VLOOKUP(A19,'Indicadores PN obrigatorios'!$A$2:$G$350,2,0),"Não")</f>
        <v>SIM</v>
      </c>
      <c r="J19" s="7" t="str">
        <f>IFERROR(VLOOKUP(A19,'INDICADORES CUBO AGIR'!$A$2:$D$11,4,0),"NÃO")</f>
        <v>NÃO</v>
      </c>
    </row>
    <row r="20" spans="1:10" x14ac:dyDescent="0.25">
      <c r="A20" t="str">
        <f t="shared" si="0"/>
        <v>PROGRAMA NACIONAL - Gestão da MarcaPG_Imagem junto à Sociedade - Pontos (0 a 10) - Obter</v>
      </c>
      <c r="B20" t="s">
        <v>406</v>
      </c>
      <c r="C20" t="s">
        <v>85</v>
      </c>
      <c r="D20" t="s">
        <v>42</v>
      </c>
      <c r="E20" t="s">
        <v>30</v>
      </c>
      <c r="F20">
        <v>8.9</v>
      </c>
      <c r="G20">
        <v>8.6</v>
      </c>
      <c r="H20" s="7" t="str">
        <f>IFERROR(VLOOKUP(A20,'Indicadores PN obrigatorios'!$A$2:$G$350,6,0),"Sem Responsável Listado")</f>
        <v>Sebrae/NA</v>
      </c>
      <c r="I20" s="7" t="str">
        <f>IFERROR(VLOOKUP(A20,'Indicadores PN obrigatorios'!$A$2:$G$350,2,0),"Não")</f>
        <v>SIM</v>
      </c>
      <c r="J20" s="7" t="str">
        <f>IFERROR(VLOOKUP(A20,'INDICADORES CUBO AGIR'!$A$2:$D$11,4,0),"NÃO")</f>
        <v>NÃO</v>
      </c>
    </row>
    <row r="21" spans="1:10" x14ac:dyDescent="0.25">
      <c r="A21" t="str">
        <f t="shared" si="0"/>
        <v>PROGRAMA NACIONAL - Gestão da MarcaPG_Imagem junto aos Pequenos Negócios - Pontos (0 a 10) - Obter</v>
      </c>
      <c r="B21" t="s">
        <v>406</v>
      </c>
      <c r="C21" t="s">
        <v>85</v>
      </c>
      <c r="D21" t="s">
        <v>42</v>
      </c>
      <c r="E21" t="s">
        <v>31</v>
      </c>
      <c r="F21">
        <v>8.6999999999999993</v>
      </c>
      <c r="G21">
        <v>8.9</v>
      </c>
      <c r="H21" s="7" t="str">
        <f>IFERROR(VLOOKUP(A21,'Indicadores PN obrigatorios'!$A$2:$G$350,6,0),"Sem Responsável Listado")</f>
        <v>Sebrae/NA</v>
      </c>
      <c r="I21" s="7" t="str">
        <f>IFERROR(VLOOKUP(A21,'Indicadores PN obrigatorios'!$A$2:$G$350,2,0),"Não")</f>
        <v>SIM</v>
      </c>
      <c r="J21" s="7" t="str">
        <f>IFERROR(VLOOKUP(A21,'INDICADORES CUBO AGIR'!$A$2:$D$11,4,0),"NÃO")</f>
        <v>NÃO</v>
      </c>
    </row>
    <row r="22" spans="1:10" x14ac:dyDescent="0.25">
      <c r="A22" t="str">
        <f t="shared" si="0"/>
        <v>PROGRAMA NACIONAL - Educação EmpreendedoraPG_Atendimento a estudantes em soluções de Educação Empreendedora - Número - Obter</v>
      </c>
      <c r="B22" t="s">
        <v>406</v>
      </c>
      <c r="C22" t="s">
        <v>86</v>
      </c>
      <c r="D22" t="s">
        <v>43</v>
      </c>
      <c r="E22" t="s">
        <v>32</v>
      </c>
      <c r="F22">
        <v>14000</v>
      </c>
      <c r="G22">
        <v>15178</v>
      </c>
      <c r="H22" s="7" t="str">
        <f>IFERROR(VLOOKUP(A22,'Indicadores PN obrigatorios'!$A$2:$G$350,6,0),"Sem Responsável Listado")</f>
        <v>Sebrae/NA</v>
      </c>
      <c r="I22" s="7" t="str">
        <f>IFERROR(VLOOKUP(A22,'Indicadores PN obrigatorios'!$A$2:$G$350,2,0),"Não")</f>
        <v>SIM</v>
      </c>
      <c r="J22" s="7" t="str">
        <f>IFERROR(VLOOKUP(A22,'INDICADORES CUBO AGIR'!$A$2:$D$11,4,0),"NÃO")</f>
        <v>SIM</v>
      </c>
    </row>
    <row r="23" spans="1:10" x14ac:dyDescent="0.25">
      <c r="A23" t="str">
        <f t="shared" si="0"/>
        <v>PROGRAMA NACIONAL - Educação EmpreendedoraPG_Escolas com projeto Escola Empreendedora implementado - Número - Obter</v>
      </c>
      <c r="B23" t="s">
        <v>406</v>
      </c>
      <c r="C23" t="s">
        <v>86</v>
      </c>
      <c r="D23" t="s">
        <v>43</v>
      </c>
      <c r="E23" t="s">
        <v>33</v>
      </c>
      <c r="F23">
        <v>5</v>
      </c>
      <c r="G23">
        <v>5</v>
      </c>
      <c r="H23" s="7" t="str">
        <f>IFERROR(VLOOKUP(A23,'Indicadores PN obrigatorios'!$A$2:$G$350,6,0),"Sem Responsável Listado")</f>
        <v>Sebrae/UF</v>
      </c>
      <c r="I23" s="7" t="str">
        <f>IFERROR(VLOOKUP(A23,'Indicadores PN obrigatorios'!$A$2:$G$350,2,0),"Não")</f>
        <v>SIM</v>
      </c>
      <c r="J23" s="7" t="str">
        <f>IFERROR(VLOOKUP(A23,'INDICADORES CUBO AGIR'!$A$2:$D$11,4,0),"NÃO")</f>
        <v>NÃO</v>
      </c>
    </row>
    <row r="24" spans="1:10" x14ac:dyDescent="0.25">
      <c r="A24" t="str">
        <f t="shared" si="0"/>
        <v>PROGRAMA NACIONAL - Educação EmpreendedoraPG_Professores atendidos em soluções de Educação Empreendedora - professores - Obter</v>
      </c>
      <c r="B24" t="s">
        <v>406</v>
      </c>
      <c r="C24" t="s">
        <v>86</v>
      </c>
      <c r="D24" t="s">
        <v>43</v>
      </c>
      <c r="E24" t="s">
        <v>34</v>
      </c>
      <c r="F24">
        <v>1000</v>
      </c>
      <c r="G24">
        <v>1135</v>
      </c>
      <c r="H24" s="7" t="str">
        <f>IFERROR(VLOOKUP(A24,'Indicadores PN obrigatorios'!$A$2:$G$350,6,0),"Sem Responsável Listado")</f>
        <v>Sebrae/NA</v>
      </c>
      <c r="I24" s="7" t="str">
        <f>IFERROR(VLOOKUP(A24,'Indicadores PN obrigatorios'!$A$2:$G$350,2,0),"Não")</f>
        <v>SIM</v>
      </c>
      <c r="J24" s="7" t="str">
        <f>IFERROR(VLOOKUP(A24,'INDICADORES CUBO AGIR'!$A$2:$D$11,4,0),"NÃO")</f>
        <v>SIM</v>
      </c>
    </row>
    <row r="25" spans="1:10" x14ac:dyDescent="0.25">
      <c r="A25" t="str">
        <f t="shared" si="0"/>
        <v>PROGRAMA NACIONAL - Educação EmpreendedoraPG_Recomendação (NPS) - Professores - pontos - Obter</v>
      </c>
      <c r="B25" t="s">
        <v>406</v>
      </c>
      <c r="C25" t="s">
        <v>86</v>
      </c>
      <c r="D25" t="s">
        <v>43</v>
      </c>
      <c r="E25" t="s">
        <v>35</v>
      </c>
      <c r="F25">
        <v>80</v>
      </c>
      <c r="G25">
        <v>87</v>
      </c>
      <c r="H25" s="7" t="str">
        <f>IFERROR(VLOOKUP(A25,'Indicadores PN obrigatorios'!$A$2:$G$350,6,0),"Sem Responsável Listado")</f>
        <v>Sebrae/NA</v>
      </c>
      <c r="I25" s="7" t="str">
        <f>IFERROR(VLOOKUP(A25,'Indicadores PN obrigatorios'!$A$2:$G$350,2,0),"Não")</f>
        <v>SIM</v>
      </c>
      <c r="J25" s="7" t="str">
        <f>IFERROR(VLOOKUP(A25,'INDICADORES CUBO AGIR'!$A$2:$D$11,4,0),"NÃO")</f>
        <v>NÃO</v>
      </c>
    </row>
    <row r="26" spans="1:10" x14ac:dyDescent="0.25">
      <c r="A26" t="str">
        <f t="shared" si="0"/>
        <v>PROGRAMA NACIONAL - Sebrae + FinançasPG_Clientes com garantia do Fampe assistidos na fase pós-crédito - % - Obter</v>
      </c>
      <c r="B26" t="s">
        <v>406</v>
      </c>
      <c r="C26" t="s">
        <v>87</v>
      </c>
      <c r="D26" t="s">
        <v>70</v>
      </c>
      <c r="E26" t="s">
        <v>71</v>
      </c>
      <c r="F26">
        <v>90</v>
      </c>
      <c r="G26">
        <v>100</v>
      </c>
      <c r="H26" s="7" t="str">
        <f>IFERROR(VLOOKUP(A26,'Indicadores PN obrigatorios'!$A$2:$G$350,6,0),"Sem Responsável Listado")</f>
        <v>Sebrae/NA</v>
      </c>
      <c r="I26" s="7" t="str">
        <f>IFERROR(VLOOKUP(A26,'Indicadores PN obrigatorios'!$A$2:$G$350,2,0),"Não")</f>
        <v>SIM</v>
      </c>
      <c r="J26" s="7" t="str">
        <f>IFERROR(VLOOKUP(A26,'INDICADORES CUBO AGIR'!$A$2:$D$11,4,0),"NÃO")</f>
        <v>SIM</v>
      </c>
    </row>
    <row r="27" spans="1:10" x14ac:dyDescent="0.25">
      <c r="A27" t="str">
        <f t="shared" si="0"/>
        <v>PROGRAMA NACIONAL - Brasil + CompetitivoPG_Produtividade do Trabalho - % - Aumentar</v>
      </c>
      <c r="B27" t="s">
        <v>406</v>
      </c>
      <c r="C27" t="s">
        <v>88</v>
      </c>
      <c r="D27" t="s">
        <v>40</v>
      </c>
      <c r="E27" t="s">
        <v>27</v>
      </c>
      <c r="F27">
        <v>25</v>
      </c>
      <c r="G27">
        <v>31</v>
      </c>
      <c r="H27" s="7" t="str">
        <f>IFERROR(VLOOKUP(A27,'Indicadores PN obrigatorios'!$A$2:$G$350,6,0),"Sem Responsável Listado")</f>
        <v>Sebrae/NA</v>
      </c>
      <c r="I27" s="7" t="str">
        <f>IFERROR(VLOOKUP(A27,'Indicadores PN obrigatorios'!$A$2:$G$350,2,0),"Não")</f>
        <v>SIM</v>
      </c>
      <c r="J27" s="7" t="str">
        <f>IFERROR(VLOOKUP(A27,'INDICADORES CUBO AGIR'!$A$2:$D$11,4,0),"NÃO")</f>
        <v>NÃO</v>
      </c>
    </row>
    <row r="28" spans="1:10" x14ac:dyDescent="0.25">
      <c r="A28" t="str">
        <f t="shared" si="0"/>
        <v>PROGRAMA NACIONAL - Brasil + CompetitivoPG_Taxa de Alcance - Faturamento - % - Obter</v>
      </c>
      <c r="B28" t="s">
        <v>406</v>
      </c>
      <c r="C28" t="s">
        <v>88</v>
      </c>
      <c r="D28" t="s">
        <v>40</v>
      </c>
      <c r="E28" t="s">
        <v>28</v>
      </c>
      <c r="F28">
        <v>79</v>
      </c>
      <c r="G28">
        <v>100</v>
      </c>
      <c r="H28" s="7" t="str">
        <f>IFERROR(VLOOKUP(A28,'Indicadores PN obrigatorios'!$A$2:$G$350,6,0),"Sem Responsável Listado")</f>
        <v>Sebrae/UF</v>
      </c>
      <c r="I28" s="7" t="str">
        <f>IFERROR(VLOOKUP(A28,'Indicadores PN obrigatorios'!$A$2:$G$350,2,0),"Não")</f>
        <v>SIM</v>
      </c>
      <c r="J28" s="7" t="str">
        <f>IFERROR(VLOOKUP(A28,'INDICADORES CUBO AGIR'!$A$2:$D$11,4,0),"NÃO")</f>
        <v>SIM</v>
      </c>
    </row>
    <row r="29" spans="1:10" x14ac:dyDescent="0.25">
      <c r="A29" t="str">
        <f t="shared" si="0"/>
        <v>PROGRAMA NACIONAL - Sebrae + ReceitasPG_Geração de Receita Própria - % - Obter</v>
      </c>
      <c r="B29" t="s">
        <v>406</v>
      </c>
      <c r="C29" t="s">
        <v>89</v>
      </c>
      <c r="D29" t="s">
        <v>41</v>
      </c>
      <c r="E29" t="s">
        <v>29</v>
      </c>
      <c r="F29">
        <v>5</v>
      </c>
      <c r="G29">
        <v>5.5</v>
      </c>
      <c r="H29" s="7" t="str">
        <f>IFERROR(VLOOKUP(A29,'Indicadores PN obrigatorios'!$A$2:$G$350,6,0),"Sem Responsável Listado")</f>
        <v>Sebrae/NA</v>
      </c>
      <c r="I29" s="7" t="str">
        <f>IFERROR(VLOOKUP(A29,'Indicadores PN obrigatorios'!$A$2:$G$350,2,0),"Não")</f>
        <v>SIM</v>
      </c>
      <c r="J29" s="7" t="str">
        <f>IFERROR(VLOOKUP(A29,'INDICADORES CUBO AGIR'!$A$2:$D$11,4,0),"NÃO")</f>
        <v>NÃO</v>
      </c>
    </row>
    <row r="30" spans="1:10" x14ac:dyDescent="0.25">
      <c r="A30" t="str">
        <f t="shared" si="0"/>
        <v>PROGRAMA NACIONAL - Transformação OrganizacionalPG_Equipamentos de TI com vida útil exaurida - % - Obter</v>
      </c>
      <c r="B30" t="s">
        <v>406</v>
      </c>
      <c r="C30" t="s">
        <v>90</v>
      </c>
      <c r="D30" t="s">
        <v>73</v>
      </c>
      <c r="E30" t="s">
        <v>74</v>
      </c>
      <c r="F30">
        <v>6</v>
      </c>
      <c r="G30">
        <v>0</v>
      </c>
      <c r="H30" s="7" t="str">
        <f>IFERROR(VLOOKUP(A30,'Indicadores PN obrigatorios'!$A$2:$G$350,6,0),"Sem Responsável Listado")</f>
        <v>Sem Responsável Listado</v>
      </c>
      <c r="I30" s="7" t="str">
        <f>IFERROR(VLOOKUP(A30,'Indicadores PN obrigatorios'!$A$2:$G$350,2,0),"Não")</f>
        <v>Não</v>
      </c>
      <c r="J30" s="7" t="str">
        <f>IFERROR(VLOOKUP(A30,'INDICADORES CUBO AGIR'!$A$2:$D$11,4,0),"NÃO")</f>
        <v>NÃO</v>
      </c>
    </row>
    <row r="31" spans="1:10" x14ac:dyDescent="0.25">
      <c r="A31" t="str">
        <f t="shared" si="0"/>
        <v>PROGRAMA NACIONAL - Transformação OrganizacionalPG_Incidentes de segurança tratados - % - Obter</v>
      </c>
      <c r="B31" t="s">
        <v>406</v>
      </c>
      <c r="C31" t="s">
        <v>90</v>
      </c>
      <c r="D31" t="s">
        <v>73</v>
      </c>
      <c r="E31" t="s">
        <v>75</v>
      </c>
      <c r="F31">
        <v>80</v>
      </c>
      <c r="G31">
        <v>0</v>
      </c>
      <c r="H31" s="7" t="str">
        <f>IFERROR(VLOOKUP(A31,'Indicadores PN obrigatorios'!$A$2:$G$350,6,0),"Sem Responsável Listado")</f>
        <v>Sem Responsável Listado</v>
      </c>
      <c r="I31" s="7" t="str">
        <f>IFERROR(VLOOKUP(A31,'Indicadores PN obrigatorios'!$A$2:$G$350,2,0),"Não")</f>
        <v>Não</v>
      </c>
      <c r="J31" s="7" t="str">
        <f>IFERROR(VLOOKUP(A31,'INDICADORES CUBO AGIR'!$A$2:$D$11,4,0),"NÃO")</f>
        <v>NÃO</v>
      </c>
    </row>
    <row r="32" spans="1:10" x14ac:dyDescent="0.25">
      <c r="A32" t="str">
        <f t="shared" si="0"/>
        <v>PROGRAMA NACIONAL - Inteligência de DadosPG_Índice Gartner de Data &amp; Analytics - Pontos (1 a 5) - Aumentar</v>
      </c>
      <c r="B32" t="s">
        <v>406</v>
      </c>
      <c r="C32" t="s">
        <v>91</v>
      </c>
      <c r="D32" t="s">
        <v>39</v>
      </c>
      <c r="E32" t="s">
        <v>26</v>
      </c>
      <c r="F32">
        <v>2</v>
      </c>
      <c r="G32">
        <v>1.31</v>
      </c>
      <c r="H32" s="7" t="str">
        <f>IFERROR(VLOOKUP(A32,'Indicadores PN obrigatorios'!$A$2:$G$350,6,0),"Sem Responsável Listado")</f>
        <v>Sem Responsável Listado</v>
      </c>
      <c r="I32" s="7" t="str">
        <f>IFERROR(VLOOKUP(A32,'Indicadores PN obrigatorios'!$A$2:$G$350,2,0),"Não")</f>
        <v>Não</v>
      </c>
      <c r="J32" s="7" t="str">
        <f>IFERROR(VLOOKUP(A32,'INDICADORES CUBO AGIR'!$A$2:$D$11,4,0),"NÃO")</f>
        <v>NÃO</v>
      </c>
    </row>
    <row r="33" spans="1:10" x14ac:dyDescent="0.25">
      <c r="A33" t="str">
        <f t="shared" si="0"/>
        <v>PROGRAMA NACIONAL - Portfólio em RedePG_Aplicabilidade - Pontos (0 a 10) - Obter</v>
      </c>
      <c r="B33" t="s">
        <v>406</v>
      </c>
      <c r="C33" t="s">
        <v>92</v>
      </c>
      <c r="D33" t="s">
        <v>56</v>
      </c>
      <c r="E33" t="s">
        <v>57</v>
      </c>
      <c r="F33">
        <v>7</v>
      </c>
      <c r="G33">
        <v>8.1</v>
      </c>
      <c r="H33" s="7" t="str">
        <f>IFERROR(VLOOKUP(A33,'Indicadores PN obrigatorios'!$A$2:$G$350,6,0),"Sem Responsável Listado")</f>
        <v>Sebrae/NA</v>
      </c>
      <c r="I33" s="7" t="str">
        <f>IFERROR(VLOOKUP(A33,'Indicadores PN obrigatorios'!$A$2:$G$350,2,0),"Não")</f>
        <v>SIM</v>
      </c>
      <c r="J33" s="7" t="str">
        <f>IFERROR(VLOOKUP(A33,'INDICADORES CUBO AGIR'!$A$2:$D$11,4,0),"NÃO")</f>
        <v>NÃO</v>
      </c>
    </row>
    <row r="34" spans="1:10" x14ac:dyDescent="0.25">
      <c r="A34" t="str">
        <f t="shared" si="0"/>
        <v>PROGRAMA NACIONAL - Portfólio em RedePG_Efetividade - Pontos (0 a 10) - Obter</v>
      </c>
      <c r="B34" t="s">
        <v>406</v>
      </c>
      <c r="C34" t="s">
        <v>92</v>
      </c>
      <c r="D34" t="s">
        <v>56</v>
      </c>
      <c r="E34" t="s">
        <v>58</v>
      </c>
      <c r="F34">
        <v>7</v>
      </c>
      <c r="G34">
        <v>8.4</v>
      </c>
      <c r="H34" s="7" t="str">
        <f>IFERROR(VLOOKUP(A34,'Indicadores PN obrigatorios'!$A$2:$G$350,6,0),"Sem Responsável Listado")</f>
        <v>Sebrae/NA</v>
      </c>
      <c r="I34" s="7" t="str">
        <f>IFERROR(VLOOKUP(A34,'Indicadores PN obrigatorios'!$A$2:$G$350,2,0),"Não")</f>
        <v>SIM</v>
      </c>
      <c r="J34" s="7" t="str">
        <f>IFERROR(VLOOKUP(A34,'INDICADORES CUBO AGIR'!$A$2:$D$11,4,0),"NÃO")</f>
        <v>NÃO</v>
      </c>
    </row>
    <row r="35" spans="1:10" x14ac:dyDescent="0.25">
      <c r="A35" t="str">
        <f t="shared" si="0"/>
        <v>PROGRAMA NACIONAL - Portfólio em RedePG_NPS (Net Promoter Score) de Produto ou Serviço - pontos - Obter</v>
      </c>
      <c r="B35" t="s">
        <v>406</v>
      </c>
      <c r="C35" t="s">
        <v>92</v>
      </c>
      <c r="D35" t="s">
        <v>56</v>
      </c>
      <c r="E35" t="s">
        <v>59</v>
      </c>
      <c r="F35">
        <v>80</v>
      </c>
      <c r="G35">
        <v>0</v>
      </c>
      <c r="H35" s="7" t="str">
        <f>IFERROR(VLOOKUP(A35,'Indicadores PN obrigatorios'!$A$2:$G$350,6,0),"Sem Responsável Listado")</f>
        <v>Sebrae/UF</v>
      </c>
      <c r="I35" s="7" t="str">
        <f>IFERROR(VLOOKUP(A35,'Indicadores PN obrigatorios'!$A$2:$G$350,2,0),"Não")</f>
        <v>SIM</v>
      </c>
      <c r="J35" s="7" t="str">
        <f>IFERROR(VLOOKUP(A35,'INDICADORES CUBO AGIR'!$A$2:$D$11,4,0),"NÃO")</f>
        <v>NÃO</v>
      </c>
    </row>
    <row r="36" spans="1:10" x14ac:dyDescent="0.25">
      <c r="A36" t="str">
        <f t="shared" si="0"/>
        <v>PROGRAMA NACIONAL - Transformação DigitalPG_Clientes atendidos por serviços digitais - Número - Obter</v>
      </c>
      <c r="B36" t="s">
        <v>406</v>
      </c>
      <c r="C36" t="s">
        <v>93</v>
      </c>
      <c r="D36" t="s">
        <v>51</v>
      </c>
      <c r="E36" t="s">
        <v>19</v>
      </c>
      <c r="F36">
        <v>13377</v>
      </c>
      <c r="G36">
        <v>15860</v>
      </c>
      <c r="H36" s="7" t="str">
        <f>IFERROR(VLOOKUP(A36,'Indicadores PN obrigatorios'!$A$2:$G$350,6,0),"Sem Responsável Listado")</f>
        <v>Sebrae/NA</v>
      </c>
      <c r="I36" s="7" t="str">
        <f>IFERROR(VLOOKUP(A36,'Indicadores PN obrigatorios'!$A$2:$G$350,2,0),"Não")</f>
        <v>SIM</v>
      </c>
      <c r="J36" s="7" t="str">
        <f>IFERROR(VLOOKUP(A36,'INDICADORES CUBO AGIR'!$A$2:$D$11,4,0),"NÃO")</f>
        <v>SIM</v>
      </c>
    </row>
    <row r="37" spans="1:10" x14ac:dyDescent="0.25">
      <c r="A37" t="str">
        <f t="shared" si="0"/>
        <v>PROGRAMA NACIONAL - Transformação DigitalPG_Downloads do aplicativo Sebrae - Número - Obter</v>
      </c>
      <c r="B37" t="s">
        <v>406</v>
      </c>
      <c r="C37" t="s">
        <v>93</v>
      </c>
      <c r="D37" t="s">
        <v>51</v>
      </c>
      <c r="E37" t="s">
        <v>52</v>
      </c>
      <c r="F37">
        <v>1000</v>
      </c>
      <c r="G37">
        <v>11551</v>
      </c>
      <c r="H37" s="7" t="str">
        <f>IFERROR(VLOOKUP(A37,'Indicadores PN obrigatorios'!$A$2:$G$350,6,0),"Sem Responsável Listado")</f>
        <v>Sem Responsável Listado</v>
      </c>
      <c r="I37" s="7" t="str">
        <f>IFERROR(VLOOKUP(A37,'Indicadores PN obrigatorios'!$A$2:$G$350,2,0),"Não")</f>
        <v>Não</v>
      </c>
      <c r="J37" s="7" t="str">
        <f>IFERROR(VLOOKUP(A37,'INDICADORES CUBO AGIR'!$A$2:$D$11,4,0),"NÃO")</f>
        <v>NÃO</v>
      </c>
    </row>
    <row r="38" spans="1:10" x14ac:dyDescent="0.25">
      <c r="A38" t="str">
        <f t="shared" si="0"/>
        <v>PROGRAMA NACIONAL - Transformação DigitalPG_Índice de Maturidade Digital do Sistema Sebrae - Pontos (1 a 5) - Obter</v>
      </c>
      <c r="B38" t="s">
        <v>406</v>
      </c>
      <c r="C38" t="s">
        <v>93</v>
      </c>
      <c r="D38" t="s">
        <v>51</v>
      </c>
      <c r="E38" t="s">
        <v>53</v>
      </c>
      <c r="F38">
        <v>2</v>
      </c>
      <c r="G38">
        <v>1.74</v>
      </c>
      <c r="H38" s="7" t="str">
        <f>IFERROR(VLOOKUP(A38,'Indicadores PN obrigatorios'!$A$2:$G$350,6,0),"Sem Responsável Listado")</f>
        <v>Sem Responsável Listado</v>
      </c>
      <c r="I38" s="7" t="str">
        <f>IFERROR(VLOOKUP(A38,'Indicadores PN obrigatorios'!$A$2:$G$350,2,0),"Não")</f>
        <v>Não</v>
      </c>
      <c r="J38" s="7" t="str">
        <f>IFERROR(VLOOKUP(A38,'INDICADORES CUBO AGIR'!$A$2:$D$11,4,0),"NÃO")</f>
        <v>NÃO</v>
      </c>
    </row>
    <row r="39" spans="1:10" x14ac:dyDescent="0.25">
      <c r="A39" t="str">
        <f t="shared" si="0"/>
        <v>PROGRAMA NACIONAL - Cliente em FocoPG_Atendimento por cliente - Número - Obter</v>
      </c>
      <c r="B39" t="s">
        <v>407</v>
      </c>
      <c r="C39" t="s">
        <v>94</v>
      </c>
      <c r="D39" t="s">
        <v>37</v>
      </c>
      <c r="E39" t="s">
        <v>18</v>
      </c>
      <c r="F39">
        <v>1.9</v>
      </c>
      <c r="G39">
        <v>2.2999999999999998</v>
      </c>
      <c r="H39" s="7" t="str">
        <f>IFERROR(VLOOKUP(A39,'Indicadores PN obrigatorios'!$A$2:$G$350,6,0),"Sem Responsável Listado")</f>
        <v>Sebrae/NA</v>
      </c>
      <c r="I39" s="7" t="str">
        <f>IFERROR(VLOOKUP(A39,'Indicadores PN obrigatorios'!$A$2:$G$350,2,0),"Não")</f>
        <v>SIM</v>
      </c>
      <c r="J39" s="7" t="str">
        <f>IFERROR(VLOOKUP(A39,'INDICADORES CUBO AGIR'!$A$2:$D$11,4,0),"NÃO")</f>
        <v>SIM</v>
      </c>
    </row>
    <row r="40" spans="1:10" x14ac:dyDescent="0.25">
      <c r="A40" t="str">
        <f t="shared" si="0"/>
        <v>PROGRAMA NACIONAL - Cliente em FocoPG_Clientes atendidos por serviços digitais - Número - Obter</v>
      </c>
      <c r="B40" t="s">
        <v>407</v>
      </c>
      <c r="C40" t="s">
        <v>94</v>
      </c>
      <c r="D40" t="s">
        <v>37</v>
      </c>
      <c r="E40" t="s">
        <v>19</v>
      </c>
      <c r="F40">
        <v>45000</v>
      </c>
      <c r="G40">
        <v>73243</v>
      </c>
      <c r="H40" s="7" t="str">
        <f>IFERROR(VLOOKUP(A40,'Indicadores PN obrigatorios'!$A$2:$G$350,6,0),"Sem Responsável Listado")</f>
        <v>Sebrae/NA</v>
      </c>
      <c r="I40" s="7" t="str">
        <f>IFERROR(VLOOKUP(A40,'Indicadores PN obrigatorios'!$A$2:$G$350,2,0),"Não")</f>
        <v>SIM</v>
      </c>
      <c r="J40" s="7" t="str">
        <f>IFERROR(VLOOKUP(A40,'INDICADORES CUBO AGIR'!$A$2:$D$11,4,0),"NÃO")</f>
        <v>SIM</v>
      </c>
    </row>
    <row r="41" spans="1:10" x14ac:dyDescent="0.25">
      <c r="A41" t="str">
        <f t="shared" si="0"/>
        <v>PROGRAMA NACIONAL - Cliente em FocoPG_Cobertura do Atendimento (microempresas e empresas de pequeno porte) - % - Obter</v>
      </c>
      <c r="B41" t="s">
        <v>407</v>
      </c>
      <c r="C41" t="s">
        <v>94</v>
      </c>
      <c r="D41" t="s">
        <v>37</v>
      </c>
      <c r="E41" t="s">
        <v>20</v>
      </c>
      <c r="F41">
        <v>20</v>
      </c>
      <c r="G41">
        <v>20.74</v>
      </c>
      <c r="H41" s="7" t="str">
        <f>IFERROR(VLOOKUP(A41,'Indicadores PN obrigatorios'!$A$2:$G$350,6,0),"Sem Responsável Listado")</f>
        <v>Sebrae/NA</v>
      </c>
      <c r="I41" s="7" t="str">
        <f>IFERROR(VLOOKUP(A41,'Indicadores PN obrigatorios'!$A$2:$G$350,2,0),"Não")</f>
        <v>SIM</v>
      </c>
      <c r="J41" s="7" t="str">
        <f>IFERROR(VLOOKUP(A41,'INDICADORES CUBO AGIR'!$A$2:$D$11,4,0),"NÃO")</f>
        <v>SIM</v>
      </c>
    </row>
    <row r="42" spans="1:10" x14ac:dyDescent="0.25">
      <c r="A42" t="str">
        <f t="shared" si="0"/>
        <v>PROGRAMA NACIONAL - Cliente em FocoPG_Pequenos Negócios Atendidos - Número - Obter</v>
      </c>
      <c r="B42" t="s">
        <v>407</v>
      </c>
      <c r="C42" t="s">
        <v>94</v>
      </c>
      <c r="D42" t="s">
        <v>37</v>
      </c>
      <c r="E42" t="s">
        <v>21</v>
      </c>
      <c r="F42">
        <v>30000</v>
      </c>
      <c r="G42">
        <v>49530</v>
      </c>
      <c r="H42" s="7" t="str">
        <f>IFERROR(VLOOKUP(A42,'Indicadores PN obrigatorios'!$A$2:$G$350,6,0),"Sem Responsável Listado")</f>
        <v>Sebrae/NA</v>
      </c>
      <c r="I42" s="7" t="str">
        <f>IFERROR(VLOOKUP(A42,'Indicadores PN obrigatorios'!$A$2:$G$350,2,0),"Não")</f>
        <v>SIM</v>
      </c>
      <c r="J42" s="7" t="str">
        <f>IFERROR(VLOOKUP(A42,'INDICADORES CUBO AGIR'!$A$2:$D$11,4,0),"NÃO")</f>
        <v>SIM</v>
      </c>
    </row>
    <row r="43" spans="1:10" x14ac:dyDescent="0.25">
      <c r="A43" t="str">
        <f t="shared" si="0"/>
        <v>PROGRAMA NACIONAL - Cliente em FocoPG_Recomendação (NPS) - pontos - Obter</v>
      </c>
      <c r="B43" t="s">
        <v>407</v>
      </c>
      <c r="C43" t="s">
        <v>94</v>
      </c>
      <c r="D43" t="s">
        <v>37</v>
      </c>
      <c r="E43" t="s">
        <v>22</v>
      </c>
      <c r="F43">
        <v>80</v>
      </c>
      <c r="G43">
        <v>86.5</v>
      </c>
      <c r="H43" s="7" t="str">
        <f>IFERROR(VLOOKUP(A43,'Indicadores PN obrigatorios'!$A$2:$G$350,6,0),"Sem Responsável Listado")</f>
        <v>Sebrae/NA</v>
      </c>
      <c r="I43" s="7" t="str">
        <f>IFERROR(VLOOKUP(A43,'Indicadores PN obrigatorios'!$A$2:$G$350,2,0),"Não")</f>
        <v>SIM</v>
      </c>
      <c r="J43" s="7" t="str">
        <f>IFERROR(VLOOKUP(A43,'INDICADORES CUBO AGIR'!$A$2:$D$11,4,0),"NÃO")</f>
        <v>NÃO</v>
      </c>
    </row>
    <row r="44" spans="1:10" x14ac:dyDescent="0.25">
      <c r="A44" t="str">
        <f t="shared" si="0"/>
        <v>PROGRAMA NACIONAL - Brasil + CompetitivoPG_Produtividade do Trabalho - % - Aumentar</v>
      </c>
      <c r="B44" t="s">
        <v>407</v>
      </c>
      <c r="C44" t="s">
        <v>95</v>
      </c>
      <c r="D44" t="s">
        <v>40</v>
      </c>
      <c r="E44" t="s">
        <v>27</v>
      </c>
      <c r="F44">
        <v>15</v>
      </c>
      <c r="G44">
        <v>0</v>
      </c>
      <c r="H44" s="7" t="str">
        <f>IFERROR(VLOOKUP(A44,'Indicadores PN obrigatorios'!$A$2:$G$350,6,0),"Sem Responsável Listado")</f>
        <v>Sebrae/NA</v>
      </c>
      <c r="I44" s="7" t="str">
        <f>IFERROR(VLOOKUP(A44,'Indicadores PN obrigatorios'!$A$2:$G$350,2,0),"Não")</f>
        <v>SIM</v>
      </c>
      <c r="J44" s="7" t="str">
        <f>IFERROR(VLOOKUP(A44,'INDICADORES CUBO AGIR'!$A$2:$D$11,4,0),"NÃO")</f>
        <v>NÃO</v>
      </c>
    </row>
    <row r="45" spans="1:10" x14ac:dyDescent="0.25">
      <c r="A45" t="str">
        <f t="shared" si="0"/>
        <v>PROGRAMA NACIONAL - Brasil + CompetitivoPG_Taxa de Alcance - Faturamento - % - Obter</v>
      </c>
      <c r="B45" t="s">
        <v>407</v>
      </c>
      <c r="C45" t="s">
        <v>95</v>
      </c>
      <c r="D45" t="s">
        <v>40</v>
      </c>
      <c r="E45" t="s">
        <v>28</v>
      </c>
      <c r="F45">
        <v>79</v>
      </c>
      <c r="G45">
        <v>0</v>
      </c>
      <c r="H45" s="7" t="str">
        <f>IFERROR(VLOOKUP(A45,'Indicadores PN obrigatorios'!$A$2:$G$350,6,0),"Sem Responsável Listado")</f>
        <v>Sebrae/UF</v>
      </c>
      <c r="I45" s="7" t="str">
        <f>IFERROR(VLOOKUP(A45,'Indicadores PN obrigatorios'!$A$2:$G$350,2,0),"Não")</f>
        <v>SIM</v>
      </c>
      <c r="J45" s="7" t="str">
        <f>IFERROR(VLOOKUP(A45,'INDICADORES CUBO AGIR'!$A$2:$D$11,4,0),"NÃO")</f>
        <v>SIM</v>
      </c>
    </row>
    <row r="46" spans="1:10" x14ac:dyDescent="0.25">
      <c r="A46" t="str">
        <f t="shared" si="0"/>
        <v>PROGRAMA NACIONAL - Ambiente de NegóciosPG_Município com presença continuada de técnico residente do Sebrae na microrregião. - Número - Obter</v>
      </c>
      <c r="B46" t="s">
        <v>407</v>
      </c>
      <c r="C46" t="s">
        <v>96</v>
      </c>
      <c r="D46" t="s">
        <v>36</v>
      </c>
      <c r="E46" t="s">
        <v>14</v>
      </c>
      <c r="F46">
        <v>21</v>
      </c>
      <c r="G46">
        <v>21</v>
      </c>
      <c r="H46" s="7" t="str">
        <f>IFERROR(VLOOKUP(A46,'Indicadores PN obrigatorios'!$A$2:$G$350,6,0),"Sem Responsável Listado")</f>
        <v>Sebrae/UF</v>
      </c>
      <c r="I46" s="7" t="str">
        <f>IFERROR(VLOOKUP(A46,'Indicadores PN obrigatorios'!$A$2:$G$350,2,0),"Não")</f>
        <v>SIM</v>
      </c>
      <c r="J46" s="7" t="str">
        <f>IFERROR(VLOOKUP(A46,'INDICADORES CUBO AGIR'!$A$2:$D$11,4,0),"NÃO")</f>
        <v>NÃO</v>
      </c>
    </row>
    <row r="47" spans="1:10" x14ac:dyDescent="0.25">
      <c r="A47" t="str">
        <f t="shared" si="0"/>
        <v>PROGRAMA NACIONAL - Ambiente de NegóciosPG_Municípios com conjunto de políticas públicas para melhoria do ambiente de negócios implementado - Número - Obter</v>
      </c>
      <c r="B47" t="s">
        <v>407</v>
      </c>
      <c r="C47" t="s">
        <v>96</v>
      </c>
      <c r="D47" t="s">
        <v>36</v>
      </c>
      <c r="E47" t="s">
        <v>15</v>
      </c>
      <c r="F47">
        <v>21</v>
      </c>
      <c r="G47">
        <v>20</v>
      </c>
      <c r="H47" s="7" t="str">
        <f>IFERROR(VLOOKUP(A47,'Indicadores PN obrigatorios'!$A$2:$G$350,6,0),"Sem Responsável Listado")</f>
        <v>Sebrae/UF</v>
      </c>
      <c r="I47" s="7" t="str">
        <f>IFERROR(VLOOKUP(A47,'Indicadores PN obrigatorios'!$A$2:$G$350,2,0),"Não")</f>
        <v>SIM</v>
      </c>
      <c r="J47" s="7" t="str">
        <f>IFERROR(VLOOKUP(A47,'INDICADORES CUBO AGIR'!$A$2:$D$11,4,0),"NÃO")</f>
        <v>NÃO</v>
      </c>
    </row>
    <row r="48" spans="1:10" x14ac:dyDescent="0.25">
      <c r="A48" t="str">
        <f t="shared" si="0"/>
        <v>PROGRAMA NACIONAL - Ambiente de NegóciosPG_Municípios com projetos de mobilização e articulação de lideranças implementados - Número - Obter</v>
      </c>
      <c r="B48" t="s">
        <v>407</v>
      </c>
      <c r="C48" t="s">
        <v>96</v>
      </c>
      <c r="D48" t="s">
        <v>36</v>
      </c>
      <c r="E48" t="s">
        <v>16</v>
      </c>
      <c r="F48">
        <v>21</v>
      </c>
      <c r="G48">
        <v>21</v>
      </c>
      <c r="H48" s="7" t="str">
        <f>IFERROR(VLOOKUP(A48,'Indicadores PN obrigatorios'!$A$2:$G$350,6,0),"Sem Responsável Listado")</f>
        <v>Sebrae/UF</v>
      </c>
      <c r="I48" s="7" t="str">
        <f>IFERROR(VLOOKUP(A48,'Indicadores PN obrigatorios'!$A$2:$G$350,2,0),"Não")</f>
        <v>SIM</v>
      </c>
      <c r="J48" s="7" t="str">
        <f>IFERROR(VLOOKUP(A48,'INDICADORES CUBO AGIR'!$A$2:$D$11,4,0),"NÃO")</f>
        <v>NÃO</v>
      </c>
    </row>
    <row r="49" spans="1:10" x14ac:dyDescent="0.25">
      <c r="A49" t="str">
        <f t="shared" si="0"/>
        <v>PROGRAMA NACIONAL - Ambiente de NegóciosPG_Tempo de abertura de empresas - horas - Obter</v>
      </c>
      <c r="B49" t="s">
        <v>407</v>
      </c>
      <c r="C49" t="s">
        <v>96</v>
      </c>
      <c r="D49" t="s">
        <v>36</v>
      </c>
      <c r="E49" t="s">
        <v>17</v>
      </c>
      <c r="F49">
        <v>36</v>
      </c>
      <c r="G49">
        <v>19.8</v>
      </c>
      <c r="H49" s="7" t="str">
        <f>IFERROR(VLOOKUP(A49,'Indicadores PN obrigatorios'!$A$2:$G$350,6,0),"Sem Responsável Listado")</f>
        <v>Sebrae/NA</v>
      </c>
      <c r="I49" s="7" t="str">
        <f>IFERROR(VLOOKUP(A49,'Indicadores PN obrigatorios'!$A$2:$G$350,2,0),"Não")</f>
        <v>SIM</v>
      </c>
      <c r="J49" s="7" t="str">
        <f>IFERROR(VLOOKUP(A49,'INDICADORES CUBO AGIR'!$A$2:$D$11,4,0),"NÃO")</f>
        <v>NÃO</v>
      </c>
    </row>
    <row r="50" spans="1:10" x14ac:dyDescent="0.25">
      <c r="A50" t="str">
        <f t="shared" si="0"/>
        <v>PROGRAMA NACIONAL - Brasil + InovadorPG_Inovação e Modernização - % - Obter</v>
      </c>
      <c r="B50" t="s">
        <v>407</v>
      </c>
      <c r="C50" t="s">
        <v>97</v>
      </c>
      <c r="D50" t="s">
        <v>38</v>
      </c>
      <c r="E50" t="s">
        <v>23</v>
      </c>
      <c r="F50">
        <v>70</v>
      </c>
      <c r="G50">
        <v>0</v>
      </c>
      <c r="H50" s="7" t="str">
        <f>IFERROR(VLOOKUP(A50,'Indicadores PN obrigatorios'!$A$2:$G$350,6,0),"Sem Responsável Listado")</f>
        <v>Sebrae/NA</v>
      </c>
      <c r="I50" s="7" t="str">
        <f>IFERROR(VLOOKUP(A50,'Indicadores PN obrigatorios'!$A$2:$G$350,2,0),"Não")</f>
        <v>SIM</v>
      </c>
      <c r="J50" s="7" t="str">
        <f>IFERROR(VLOOKUP(A50,'INDICADORES CUBO AGIR'!$A$2:$D$11,4,0),"NÃO")</f>
        <v>NÃO</v>
      </c>
    </row>
    <row r="51" spans="1:10" x14ac:dyDescent="0.25">
      <c r="A51" t="str">
        <f t="shared" si="0"/>
        <v>PROGRAMA NACIONAL - Brasil + InovadorPG_Municípios com ecossistemas de inovação mapeados - Número - Obter</v>
      </c>
      <c r="B51" t="s">
        <v>407</v>
      </c>
      <c r="C51" t="s">
        <v>97</v>
      </c>
      <c r="D51" t="s">
        <v>38</v>
      </c>
      <c r="E51" t="s">
        <v>24</v>
      </c>
      <c r="F51">
        <v>2</v>
      </c>
      <c r="G51">
        <v>9</v>
      </c>
      <c r="H51" s="7" t="str">
        <f>IFERROR(VLOOKUP(A51,'Indicadores PN obrigatorios'!$A$2:$G$350,6,0),"Sem Responsável Listado")</f>
        <v>Sebrae/UF</v>
      </c>
      <c r="I51" s="7" t="str">
        <f>IFERROR(VLOOKUP(A51,'Indicadores PN obrigatorios'!$A$2:$G$350,2,0),"Não")</f>
        <v>SIM</v>
      </c>
      <c r="J51" s="7" t="str">
        <f>IFERROR(VLOOKUP(A51,'INDICADORES CUBO AGIR'!$A$2:$D$11,4,0),"NÃO")</f>
        <v>NÃO</v>
      </c>
    </row>
    <row r="52" spans="1:10" x14ac:dyDescent="0.25">
      <c r="A52" t="str">
        <f t="shared" si="0"/>
        <v>PROGRAMA NACIONAL - Brasil + InovadorPG_Pequenos Negócios atendidos com solução de Inovação - Número - Obter</v>
      </c>
      <c r="B52" t="s">
        <v>407</v>
      </c>
      <c r="C52" t="s">
        <v>97</v>
      </c>
      <c r="D52" t="s">
        <v>38</v>
      </c>
      <c r="E52" t="s">
        <v>25</v>
      </c>
      <c r="F52">
        <v>4000</v>
      </c>
      <c r="G52">
        <v>5777</v>
      </c>
      <c r="H52" s="7" t="str">
        <f>IFERROR(VLOOKUP(A52,'Indicadores PN obrigatorios'!$A$2:$G$350,6,0),"Sem Responsável Listado")</f>
        <v>Sem Responsável Listado</v>
      </c>
      <c r="I52" s="7" t="str">
        <f>IFERROR(VLOOKUP(A52,'Indicadores PN obrigatorios'!$A$2:$G$350,2,0),"Não")</f>
        <v>Não</v>
      </c>
      <c r="J52" s="7" t="str">
        <f>IFERROR(VLOOKUP(A52,'INDICADORES CUBO AGIR'!$A$2:$D$11,4,0),"NÃO")</f>
        <v>SIM</v>
      </c>
    </row>
    <row r="53" spans="1:10" x14ac:dyDescent="0.25">
      <c r="A53" t="str">
        <f t="shared" si="0"/>
        <v>PROGRAMA NACIONAL - Gestão Estratégica de PessoasPG_Diagnóstico de Maturidade dos processos de gestão de pessoas - pontos - Obter</v>
      </c>
      <c r="B53" t="s">
        <v>407</v>
      </c>
      <c r="C53" t="s">
        <v>98</v>
      </c>
      <c r="D53" t="s">
        <v>66</v>
      </c>
      <c r="E53" t="s">
        <v>67</v>
      </c>
      <c r="F53">
        <v>3.2</v>
      </c>
      <c r="G53">
        <v>3.72</v>
      </c>
      <c r="H53" s="7" t="str">
        <f>IFERROR(VLOOKUP(A53,'Indicadores PN obrigatorios'!$A$2:$G$350,6,0),"Sem Responsável Listado")</f>
        <v>Sebrae/UF</v>
      </c>
      <c r="I53" s="7" t="str">
        <f>IFERROR(VLOOKUP(A53,'Indicadores PN obrigatorios'!$A$2:$G$350,2,0),"Não")</f>
        <v>SIM</v>
      </c>
      <c r="J53" s="7" t="str">
        <f>IFERROR(VLOOKUP(A53,'INDICADORES CUBO AGIR'!$A$2:$D$11,4,0),"NÃO")</f>
        <v>NÃO</v>
      </c>
    </row>
    <row r="54" spans="1:10" x14ac:dyDescent="0.25">
      <c r="A54" t="str">
        <f t="shared" si="0"/>
        <v>PROGRAMA NACIONAL - Gestão Estratégica de PessoasPG_Grau de implementação do SGP 9.0 no Sistema Sebrae - % - Obter</v>
      </c>
      <c r="B54" t="s">
        <v>407</v>
      </c>
      <c r="C54" t="s">
        <v>98</v>
      </c>
      <c r="D54" t="s">
        <v>66</v>
      </c>
      <c r="E54" t="s">
        <v>68</v>
      </c>
      <c r="F54">
        <v>100</v>
      </c>
      <c r="G54">
        <v>0</v>
      </c>
      <c r="H54" s="7" t="str">
        <f>IFERROR(VLOOKUP(A54,'Indicadores PN obrigatorios'!$A$2:$G$350,6,0),"Sem Responsável Listado")</f>
        <v>Sebrae/NA</v>
      </c>
      <c r="I54" s="7" t="str">
        <f>IFERROR(VLOOKUP(A54,'Indicadores PN obrigatorios'!$A$2:$G$350,2,0),"Não")</f>
        <v>SIM</v>
      </c>
      <c r="J54" s="7" t="str">
        <f>IFERROR(VLOOKUP(A54,'INDICADORES CUBO AGIR'!$A$2:$D$11,4,0),"NÃO")</f>
        <v>NÃO</v>
      </c>
    </row>
    <row r="55" spans="1:10" x14ac:dyDescent="0.25">
      <c r="A55" t="str">
        <f t="shared" si="0"/>
        <v>PROGRAMA NACIONAL - Gestão da MarcaPG_Imagem junto à Sociedade - Pontos (0 a 10) - Obter</v>
      </c>
      <c r="B55" t="s">
        <v>407</v>
      </c>
      <c r="C55" t="s">
        <v>99</v>
      </c>
      <c r="D55" t="s">
        <v>42</v>
      </c>
      <c r="E55" t="s">
        <v>30</v>
      </c>
      <c r="F55">
        <v>8.3000000000000007</v>
      </c>
      <c r="G55">
        <v>8.5</v>
      </c>
      <c r="H55" s="7" t="str">
        <f>IFERROR(VLOOKUP(A55,'Indicadores PN obrigatorios'!$A$2:$G$350,6,0),"Sem Responsável Listado")</f>
        <v>Sebrae/NA</v>
      </c>
      <c r="I55" s="7" t="str">
        <f>IFERROR(VLOOKUP(A55,'Indicadores PN obrigatorios'!$A$2:$G$350,2,0),"Não")</f>
        <v>SIM</v>
      </c>
      <c r="J55" s="7" t="str">
        <f>IFERROR(VLOOKUP(A55,'INDICADORES CUBO AGIR'!$A$2:$D$11,4,0),"NÃO")</f>
        <v>NÃO</v>
      </c>
    </row>
    <row r="56" spans="1:10" x14ac:dyDescent="0.25">
      <c r="A56" t="str">
        <f t="shared" si="0"/>
        <v>PROGRAMA NACIONAL - Gestão da MarcaPG_Imagem junto aos Pequenos Negócios - Pontos (0 a 10) - Obter</v>
      </c>
      <c r="B56" t="s">
        <v>407</v>
      </c>
      <c r="C56" t="s">
        <v>99</v>
      </c>
      <c r="D56" t="s">
        <v>42</v>
      </c>
      <c r="E56" t="s">
        <v>31</v>
      </c>
      <c r="F56">
        <v>8.1</v>
      </c>
      <c r="G56">
        <v>8.8000000000000007</v>
      </c>
      <c r="H56" s="7" t="str">
        <f>IFERROR(VLOOKUP(A56,'Indicadores PN obrigatorios'!$A$2:$G$350,6,0),"Sem Responsável Listado")</f>
        <v>Sebrae/NA</v>
      </c>
      <c r="I56" s="7" t="str">
        <f>IFERROR(VLOOKUP(A56,'Indicadores PN obrigatorios'!$A$2:$G$350,2,0),"Não")</f>
        <v>SIM</v>
      </c>
      <c r="J56" s="7" t="str">
        <f>IFERROR(VLOOKUP(A56,'INDICADORES CUBO AGIR'!$A$2:$D$11,4,0),"NÃO")</f>
        <v>NÃO</v>
      </c>
    </row>
    <row r="57" spans="1:10" x14ac:dyDescent="0.25">
      <c r="A57" t="str">
        <f t="shared" si="0"/>
        <v>PROGRAMA NACIONAL - Transformação OrganizacionalEntregas de Atividades - Número - Obter</v>
      </c>
      <c r="B57" t="s">
        <v>407</v>
      </c>
      <c r="C57" t="s">
        <v>100</v>
      </c>
      <c r="D57" t="s">
        <v>73</v>
      </c>
      <c r="E57" t="s">
        <v>101</v>
      </c>
      <c r="F57">
        <v>300</v>
      </c>
      <c r="G57">
        <v>261</v>
      </c>
      <c r="H57" s="7" t="str">
        <f>IFERROR(VLOOKUP(A57,'Indicadores PN obrigatorios'!$A$2:$G$350,6,0),"Sem Responsável Listado")</f>
        <v>Sem Responsável Listado</v>
      </c>
      <c r="I57" s="7" t="str">
        <f>IFERROR(VLOOKUP(A57,'Indicadores PN obrigatorios'!$A$2:$G$350,2,0),"Não")</f>
        <v>Não</v>
      </c>
      <c r="J57" s="7" t="str">
        <f>IFERROR(VLOOKUP(A57,'INDICADORES CUBO AGIR'!$A$2:$D$11,4,0),"NÃO")</f>
        <v>NÃO</v>
      </c>
    </row>
    <row r="58" spans="1:10" x14ac:dyDescent="0.25">
      <c r="A58" t="str">
        <f t="shared" si="0"/>
        <v>PROGRAMA NACIONAL - Transformação OrganizacionalPG_Incidentes de segurança tratados - % - Obter</v>
      </c>
      <c r="B58" t="s">
        <v>407</v>
      </c>
      <c r="C58" t="s">
        <v>100</v>
      </c>
      <c r="D58" t="s">
        <v>73</v>
      </c>
      <c r="E58" t="s">
        <v>75</v>
      </c>
      <c r="F58">
        <v>90</v>
      </c>
      <c r="G58">
        <v>0</v>
      </c>
      <c r="H58" s="7" t="str">
        <f>IFERROR(VLOOKUP(A58,'Indicadores PN obrigatorios'!$A$2:$G$350,6,0),"Sem Responsável Listado")</f>
        <v>Sem Responsável Listado</v>
      </c>
      <c r="I58" s="7" t="str">
        <f>IFERROR(VLOOKUP(A58,'Indicadores PN obrigatorios'!$A$2:$G$350,2,0),"Não")</f>
        <v>Não</v>
      </c>
      <c r="J58" s="7" t="str">
        <f>IFERROR(VLOOKUP(A58,'INDICADORES CUBO AGIR'!$A$2:$D$11,4,0),"NÃO")</f>
        <v>NÃO</v>
      </c>
    </row>
    <row r="59" spans="1:10" x14ac:dyDescent="0.25">
      <c r="A59" t="str">
        <f t="shared" si="0"/>
        <v>PROGRAMA NACIONAL - Educação EmpreendedoraPG_Atendimento a estudantes em soluções de Educação Empreendedora - Número - Obter</v>
      </c>
      <c r="B59" t="s">
        <v>407</v>
      </c>
      <c r="C59" t="s">
        <v>102</v>
      </c>
      <c r="D59" t="s">
        <v>43</v>
      </c>
      <c r="E59" t="s">
        <v>32</v>
      </c>
      <c r="F59">
        <v>8000</v>
      </c>
      <c r="G59">
        <v>16271</v>
      </c>
      <c r="H59" s="7" t="str">
        <f>IFERROR(VLOOKUP(A59,'Indicadores PN obrigatorios'!$A$2:$G$350,6,0),"Sem Responsável Listado")</f>
        <v>Sebrae/NA</v>
      </c>
      <c r="I59" s="7" t="str">
        <f>IFERROR(VLOOKUP(A59,'Indicadores PN obrigatorios'!$A$2:$G$350,2,0),"Não")</f>
        <v>SIM</v>
      </c>
      <c r="J59" s="7" t="str">
        <f>IFERROR(VLOOKUP(A59,'INDICADORES CUBO AGIR'!$A$2:$D$11,4,0),"NÃO")</f>
        <v>SIM</v>
      </c>
    </row>
    <row r="60" spans="1:10" x14ac:dyDescent="0.25">
      <c r="A60" t="str">
        <f t="shared" si="0"/>
        <v>PROGRAMA NACIONAL - Educação EmpreendedoraPG_Escolas com projeto Escola Empreendedora implementado - Número - Obter</v>
      </c>
      <c r="B60" t="s">
        <v>407</v>
      </c>
      <c r="C60" t="s">
        <v>102</v>
      </c>
      <c r="D60" t="s">
        <v>43</v>
      </c>
      <c r="E60" t="s">
        <v>33</v>
      </c>
      <c r="F60">
        <v>5</v>
      </c>
      <c r="G60">
        <v>5</v>
      </c>
      <c r="H60" s="7" t="str">
        <f>IFERROR(VLOOKUP(A60,'Indicadores PN obrigatorios'!$A$2:$G$350,6,0),"Sem Responsável Listado")</f>
        <v>Sebrae/UF</v>
      </c>
      <c r="I60" s="7" t="str">
        <f>IFERROR(VLOOKUP(A60,'Indicadores PN obrigatorios'!$A$2:$G$350,2,0),"Não")</f>
        <v>SIM</v>
      </c>
      <c r="J60" s="7" t="str">
        <f>IFERROR(VLOOKUP(A60,'INDICADORES CUBO AGIR'!$A$2:$D$11,4,0),"NÃO")</f>
        <v>NÃO</v>
      </c>
    </row>
    <row r="61" spans="1:10" x14ac:dyDescent="0.25">
      <c r="A61" t="str">
        <f t="shared" si="0"/>
        <v>PROGRAMA NACIONAL - Educação EmpreendedoraPG_Professores atendidos em soluções de Educação Empreendedora - professores - Obter</v>
      </c>
      <c r="B61" t="s">
        <v>407</v>
      </c>
      <c r="C61" t="s">
        <v>102</v>
      </c>
      <c r="D61" t="s">
        <v>43</v>
      </c>
      <c r="E61" t="s">
        <v>34</v>
      </c>
      <c r="F61">
        <v>4000</v>
      </c>
      <c r="G61">
        <v>4966</v>
      </c>
      <c r="H61" s="7" t="str">
        <f>IFERROR(VLOOKUP(A61,'Indicadores PN obrigatorios'!$A$2:$G$350,6,0),"Sem Responsável Listado")</f>
        <v>Sebrae/NA</v>
      </c>
      <c r="I61" s="7" t="str">
        <f>IFERROR(VLOOKUP(A61,'Indicadores PN obrigatorios'!$A$2:$G$350,2,0),"Não")</f>
        <v>SIM</v>
      </c>
      <c r="J61" s="7" t="str">
        <f>IFERROR(VLOOKUP(A61,'INDICADORES CUBO AGIR'!$A$2:$D$11,4,0),"NÃO")</f>
        <v>SIM</v>
      </c>
    </row>
    <row r="62" spans="1:10" x14ac:dyDescent="0.25">
      <c r="A62" t="str">
        <f t="shared" si="0"/>
        <v>PROGRAMA NACIONAL - Educação EmpreendedoraPG_Recomendação (NPS) - Professores - pontos - Obter</v>
      </c>
      <c r="B62" t="s">
        <v>407</v>
      </c>
      <c r="C62" t="s">
        <v>102</v>
      </c>
      <c r="D62" t="s">
        <v>43</v>
      </c>
      <c r="E62" t="s">
        <v>35</v>
      </c>
      <c r="F62">
        <v>80</v>
      </c>
      <c r="G62">
        <v>84</v>
      </c>
      <c r="H62" s="7" t="str">
        <f>IFERROR(VLOOKUP(A62,'Indicadores PN obrigatorios'!$A$2:$G$350,6,0),"Sem Responsável Listado")</f>
        <v>Sebrae/NA</v>
      </c>
      <c r="I62" s="7" t="str">
        <f>IFERROR(VLOOKUP(A62,'Indicadores PN obrigatorios'!$A$2:$G$350,2,0),"Não")</f>
        <v>SIM</v>
      </c>
      <c r="J62" s="7" t="str">
        <f>IFERROR(VLOOKUP(A62,'INDICADORES CUBO AGIR'!$A$2:$D$11,4,0),"NÃO")</f>
        <v>NÃO</v>
      </c>
    </row>
    <row r="63" spans="1:10" x14ac:dyDescent="0.25">
      <c r="A63" t="str">
        <f t="shared" si="0"/>
        <v>PROGRAMA NACIONAL - Inteligência de DadosPG_Índice Gartner de Data &amp; Analytics - Pontos (1 a 5) - Aumentar</v>
      </c>
      <c r="B63" t="s">
        <v>407</v>
      </c>
      <c r="C63" t="s">
        <v>103</v>
      </c>
      <c r="D63" t="s">
        <v>39</v>
      </c>
      <c r="E63" t="s">
        <v>26</v>
      </c>
      <c r="F63">
        <v>2.31</v>
      </c>
      <c r="G63">
        <v>2.44</v>
      </c>
      <c r="H63" s="7" t="str">
        <f>IFERROR(VLOOKUP(A63,'Indicadores PN obrigatorios'!$A$2:$G$350,6,0),"Sem Responsável Listado")</f>
        <v>Sem Responsável Listado</v>
      </c>
      <c r="I63" s="7" t="str">
        <f>IFERROR(VLOOKUP(A63,'Indicadores PN obrigatorios'!$A$2:$G$350,2,0),"Não")</f>
        <v>Não</v>
      </c>
      <c r="J63" s="7" t="str">
        <f>IFERROR(VLOOKUP(A63,'INDICADORES CUBO AGIR'!$A$2:$D$11,4,0),"NÃO")</f>
        <v>NÃO</v>
      </c>
    </row>
    <row r="64" spans="1:10" x14ac:dyDescent="0.25">
      <c r="A64" t="str">
        <f t="shared" si="0"/>
        <v>PROGRAMA NACIONAL - Brasil + CompetitivoPG_Produtividade do Trabalho - % - Aumentar</v>
      </c>
      <c r="B64" t="s">
        <v>408</v>
      </c>
      <c r="C64" t="s">
        <v>104</v>
      </c>
      <c r="D64" t="s">
        <v>40</v>
      </c>
      <c r="E64" t="s">
        <v>27</v>
      </c>
      <c r="F64">
        <v>15</v>
      </c>
      <c r="G64">
        <v>21.1</v>
      </c>
      <c r="H64" s="7" t="str">
        <f>IFERROR(VLOOKUP(A64,'Indicadores PN obrigatorios'!$A$2:$G$350,6,0),"Sem Responsável Listado")</f>
        <v>Sebrae/NA</v>
      </c>
      <c r="I64" s="7" t="str">
        <f>IFERROR(VLOOKUP(A64,'Indicadores PN obrigatorios'!$A$2:$G$350,2,0),"Não")</f>
        <v>SIM</v>
      </c>
      <c r="J64" s="7" t="str">
        <f>IFERROR(VLOOKUP(A64,'INDICADORES CUBO AGIR'!$A$2:$D$11,4,0),"NÃO")</f>
        <v>NÃO</v>
      </c>
    </row>
    <row r="65" spans="1:10" x14ac:dyDescent="0.25">
      <c r="A65" t="str">
        <f t="shared" si="0"/>
        <v>PROGRAMA NACIONAL - Brasil + CompetitivoPG_Taxa de Alcance - Faturamento - % - Obter</v>
      </c>
      <c r="B65" t="s">
        <v>408</v>
      </c>
      <c r="C65" t="s">
        <v>104</v>
      </c>
      <c r="D65" t="s">
        <v>40</v>
      </c>
      <c r="E65" t="s">
        <v>28</v>
      </c>
      <c r="F65">
        <v>79</v>
      </c>
      <c r="G65">
        <v>50</v>
      </c>
      <c r="H65" s="7" t="str">
        <f>IFERROR(VLOOKUP(A65,'Indicadores PN obrigatorios'!$A$2:$G$350,6,0),"Sem Responsável Listado")</f>
        <v>Sebrae/UF</v>
      </c>
      <c r="I65" s="7" t="str">
        <f>IFERROR(VLOOKUP(A65,'Indicadores PN obrigatorios'!$A$2:$G$350,2,0),"Não")</f>
        <v>SIM</v>
      </c>
      <c r="J65" s="7" t="str">
        <f>IFERROR(VLOOKUP(A65,'INDICADORES CUBO AGIR'!$A$2:$D$11,4,0),"NÃO")</f>
        <v>SIM</v>
      </c>
    </row>
    <row r="66" spans="1:10" x14ac:dyDescent="0.25">
      <c r="A66" t="str">
        <f t="shared" si="0"/>
        <v>PROGRAMA NACIONAL - Ambiente de NegóciosPG_Município com presença continuada de técnico residente do Sebrae na microrregião. - Número - Obter</v>
      </c>
      <c r="B66" t="s">
        <v>408</v>
      </c>
      <c r="C66" t="s">
        <v>105</v>
      </c>
      <c r="D66" t="s">
        <v>36</v>
      </c>
      <c r="E66" t="s">
        <v>14</v>
      </c>
      <c r="F66">
        <v>41</v>
      </c>
      <c r="G66">
        <v>49</v>
      </c>
      <c r="H66" s="7" t="str">
        <f>IFERROR(VLOOKUP(A66,'Indicadores PN obrigatorios'!$A$2:$G$350,6,0),"Sem Responsável Listado")</f>
        <v>Sebrae/UF</v>
      </c>
      <c r="I66" s="7" t="str">
        <f>IFERROR(VLOOKUP(A66,'Indicadores PN obrigatorios'!$A$2:$G$350,2,0),"Não")</f>
        <v>SIM</v>
      </c>
      <c r="J66" s="7" t="str">
        <f>IFERROR(VLOOKUP(A66,'INDICADORES CUBO AGIR'!$A$2:$D$11,4,0),"NÃO")</f>
        <v>NÃO</v>
      </c>
    </row>
    <row r="67" spans="1:10" x14ac:dyDescent="0.25">
      <c r="A67" t="str">
        <f t="shared" ref="A67:A130" si="1">CONCATENATE(D67,E67)</f>
        <v>PROGRAMA NACIONAL - Ambiente de NegóciosPG_Municípios com conjunto de políticas públicas para melhoria do ambiente de negócios implementado - Número - Obter</v>
      </c>
      <c r="B67" t="s">
        <v>408</v>
      </c>
      <c r="C67" t="s">
        <v>105</v>
      </c>
      <c r="D67" t="s">
        <v>36</v>
      </c>
      <c r="E67" t="s">
        <v>15</v>
      </c>
      <c r="F67">
        <v>12</v>
      </c>
      <c r="G67">
        <v>12</v>
      </c>
      <c r="H67" s="7" t="str">
        <f>IFERROR(VLOOKUP(A67,'Indicadores PN obrigatorios'!$A$2:$G$350,6,0),"Sem Responsável Listado")</f>
        <v>Sebrae/UF</v>
      </c>
      <c r="I67" s="7" t="str">
        <f>IFERROR(VLOOKUP(A67,'Indicadores PN obrigatorios'!$A$2:$G$350,2,0),"Não")</f>
        <v>SIM</v>
      </c>
      <c r="J67" s="7" t="str">
        <f>IFERROR(VLOOKUP(A67,'INDICADORES CUBO AGIR'!$A$2:$D$11,4,0),"NÃO")</f>
        <v>NÃO</v>
      </c>
    </row>
    <row r="68" spans="1:10" x14ac:dyDescent="0.25">
      <c r="A68" t="str">
        <f t="shared" si="1"/>
        <v>PROGRAMA NACIONAL - Ambiente de NegóciosPG_Municípios com projetos de mobilização e articulação de lideranças implementados - Número - Obter</v>
      </c>
      <c r="B68" t="s">
        <v>408</v>
      </c>
      <c r="C68" t="s">
        <v>105</v>
      </c>
      <c r="D68" t="s">
        <v>36</v>
      </c>
      <c r="E68" t="s">
        <v>16</v>
      </c>
      <c r="F68">
        <v>12</v>
      </c>
      <c r="G68">
        <v>0</v>
      </c>
      <c r="H68" s="7" t="str">
        <f>IFERROR(VLOOKUP(A68,'Indicadores PN obrigatorios'!$A$2:$G$350,6,0),"Sem Responsável Listado")</f>
        <v>Sebrae/UF</v>
      </c>
      <c r="I68" s="7" t="str">
        <f>IFERROR(VLOOKUP(A68,'Indicadores PN obrigatorios'!$A$2:$G$350,2,0),"Não")</f>
        <v>SIM</v>
      </c>
      <c r="J68" s="7" t="str">
        <f>IFERROR(VLOOKUP(A68,'INDICADORES CUBO AGIR'!$A$2:$D$11,4,0),"NÃO")</f>
        <v>NÃO</v>
      </c>
    </row>
    <row r="69" spans="1:10" x14ac:dyDescent="0.25">
      <c r="A69" t="str">
        <f t="shared" si="1"/>
        <v>PROGRAMA NACIONAL - Ambiente de NegóciosPG_Tempo de abertura de empresas - horas - Obter</v>
      </c>
      <c r="B69" t="s">
        <v>408</v>
      </c>
      <c r="C69" t="s">
        <v>105</v>
      </c>
      <c r="D69" t="s">
        <v>36</v>
      </c>
      <c r="E69" t="s">
        <v>17</v>
      </c>
      <c r="F69">
        <v>30</v>
      </c>
      <c r="G69">
        <v>21.96</v>
      </c>
      <c r="H69" s="7" t="str">
        <f>IFERROR(VLOOKUP(A69,'Indicadores PN obrigatorios'!$A$2:$G$350,6,0),"Sem Responsável Listado")</f>
        <v>Sebrae/NA</v>
      </c>
      <c r="I69" s="7" t="str">
        <f>IFERROR(VLOOKUP(A69,'Indicadores PN obrigatorios'!$A$2:$G$350,2,0),"Não")</f>
        <v>SIM</v>
      </c>
      <c r="J69" s="7" t="str">
        <f>IFERROR(VLOOKUP(A69,'INDICADORES CUBO AGIR'!$A$2:$D$11,4,0),"NÃO")</f>
        <v>NÃO</v>
      </c>
    </row>
    <row r="70" spans="1:10" x14ac:dyDescent="0.25">
      <c r="A70" t="str">
        <f t="shared" si="1"/>
        <v>PROGRAMA NACIONAL - Cliente em FocoPG_Atendimento por cliente - Número - Obter</v>
      </c>
      <c r="B70" t="s">
        <v>408</v>
      </c>
      <c r="C70" t="s">
        <v>106</v>
      </c>
      <c r="D70" t="s">
        <v>37</v>
      </c>
      <c r="E70" t="s">
        <v>18</v>
      </c>
      <c r="F70">
        <v>2.2999999999999998</v>
      </c>
      <c r="G70">
        <v>2.09</v>
      </c>
      <c r="H70" s="7" t="str">
        <f>IFERROR(VLOOKUP(A70,'Indicadores PN obrigatorios'!$A$2:$G$350,6,0),"Sem Responsável Listado")</f>
        <v>Sebrae/NA</v>
      </c>
      <c r="I70" s="7" t="str">
        <f>IFERROR(VLOOKUP(A70,'Indicadores PN obrigatorios'!$A$2:$G$350,2,0),"Não")</f>
        <v>SIM</v>
      </c>
      <c r="J70" s="7" t="str">
        <f>IFERROR(VLOOKUP(A70,'INDICADORES CUBO AGIR'!$A$2:$D$11,4,0),"NÃO")</f>
        <v>SIM</v>
      </c>
    </row>
    <row r="71" spans="1:10" x14ac:dyDescent="0.25">
      <c r="A71" t="str">
        <f t="shared" si="1"/>
        <v>PROGRAMA NACIONAL - Cliente em FocoPG_Clientes atendidos por serviços digitais - Número - Obter</v>
      </c>
      <c r="B71" t="s">
        <v>408</v>
      </c>
      <c r="C71" t="s">
        <v>106</v>
      </c>
      <c r="D71" t="s">
        <v>37</v>
      </c>
      <c r="E71" t="s">
        <v>19</v>
      </c>
      <c r="F71">
        <v>55300</v>
      </c>
      <c r="G71">
        <v>80137</v>
      </c>
      <c r="H71" s="7" t="str">
        <f>IFERROR(VLOOKUP(A71,'Indicadores PN obrigatorios'!$A$2:$G$350,6,0),"Sem Responsável Listado")</f>
        <v>Sebrae/NA</v>
      </c>
      <c r="I71" s="7" t="str">
        <f>IFERROR(VLOOKUP(A71,'Indicadores PN obrigatorios'!$A$2:$G$350,2,0),"Não")</f>
        <v>SIM</v>
      </c>
      <c r="J71" s="7" t="str">
        <f>IFERROR(VLOOKUP(A71,'INDICADORES CUBO AGIR'!$A$2:$D$11,4,0),"NÃO")</f>
        <v>SIM</v>
      </c>
    </row>
    <row r="72" spans="1:10" x14ac:dyDescent="0.25">
      <c r="A72" t="str">
        <f t="shared" si="1"/>
        <v>PROGRAMA NACIONAL - Cliente em FocoPG_Cobertura do Atendimento (microempresas e empresas de pequeno porte) - % - Obter</v>
      </c>
      <c r="B72" t="s">
        <v>408</v>
      </c>
      <c r="C72" t="s">
        <v>106</v>
      </c>
      <c r="D72" t="s">
        <v>37</v>
      </c>
      <c r="E72" t="s">
        <v>20</v>
      </c>
      <c r="F72">
        <v>20</v>
      </c>
      <c r="G72">
        <v>22.99</v>
      </c>
      <c r="H72" s="7" t="str">
        <f>IFERROR(VLOOKUP(A72,'Indicadores PN obrigatorios'!$A$2:$G$350,6,0),"Sem Responsável Listado")</f>
        <v>Sebrae/NA</v>
      </c>
      <c r="I72" s="7" t="str">
        <f>IFERROR(VLOOKUP(A72,'Indicadores PN obrigatorios'!$A$2:$G$350,2,0),"Não")</f>
        <v>SIM</v>
      </c>
      <c r="J72" s="7" t="str">
        <f>IFERROR(VLOOKUP(A72,'INDICADORES CUBO AGIR'!$A$2:$D$11,4,0),"NÃO")</f>
        <v>SIM</v>
      </c>
    </row>
    <row r="73" spans="1:10" x14ac:dyDescent="0.25">
      <c r="A73" t="str">
        <f t="shared" si="1"/>
        <v>PROGRAMA NACIONAL - Cliente em FocoPG_Pequenos Negócios Atendidos - Número - Obter</v>
      </c>
      <c r="B73" t="s">
        <v>408</v>
      </c>
      <c r="C73" t="s">
        <v>106</v>
      </c>
      <c r="D73" t="s">
        <v>37</v>
      </c>
      <c r="E73" t="s">
        <v>21</v>
      </c>
      <c r="F73">
        <v>39686</v>
      </c>
      <c r="G73">
        <v>49286</v>
      </c>
      <c r="H73" s="7" t="str">
        <f>IFERROR(VLOOKUP(A73,'Indicadores PN obrigatorios'!$A$2:$G$350,6,0),"Sem Responsável Listado")</f>
        <v>Sebrae/NA</v>
      </c>
      <c r="I73" s="7" t="str">
        <f>IFERROR(VLOOKUP(A73,'Indicadores PN obrigatorios'!$A$2:$G$350,2,0),"Não")</f>
        <v>SIM</v>
      </c>
      <c r="J73" s="7" t="str">
        <f>IFERROR(VLOOKUP(A73,'INDICADORES CUBO AGIR'!$A$2:$D$11,4,0),"NÃO")</f>
        <v>SIM</v>
      </c>
    </row>
    <row r="74" spans="1:10" x14ac:dyDescent="0.25">
      <c r="A74" t="str">
        <f t="shared" si="1"/>
        <v>PROGRAMA NACIONAL - Cliente em FocoPG_Recomendação (NPS) - pontos - Obter</v>
      </c>
      <c r="B74" t="s">
        <v>408</v>
      </c>
      <c r="C74" t="s">
        <v>106</v>
      </c>
      <c r="D74" t="s">
        <v>37</v>
      </c>
      <c r="E74" t="s">
        <v>22</v>
      </c>
      <c r="F74">
        <v>82</v>
      </c>
      <c r="G74">
        <v>85.64</v>
      </c>
      <c r="H74" s="7" t="str">
        <f>IFERROR(VLOOKUP(A74,'Indicadores PN obrigatorios'!$A$2:$G$350,6,0),"Sem Responsável Listado")</f>
        <v>Sebrae/NA</v>
      </c>
      <c r="I74" s="7" t="str">
        <f>IFERROR(VLOOKUP(A74,'Indicadores PN obrigatorios'!$A$2:$G$350,2,0),"Não")</f>
        <v>SIM</v>
      </c>
      <c r="J74" s="7" t="str">
        <f>IFERROR(VLOOKUP(A74,'INDICADORES CUBO AGIR'!$A$2:$D$11,4,0),"NÃO")</f>
        <v>NÃO</v>
      </c>
    </row>
    <row r="75" spans="1:10" x14ac:dyDescent="0.25">
      <c r="A75" t="str">
        <f t="shared" si="1"/>
        <v>PROGRAMA NACIONAL - Brasil + InovadorPG_Inovação e Modernização - % - Obter</v>
      </c>
      <c r="B75" t="s">
        <v>408</v>
      </c>
      <c r="C75" t="s">
        <v>107</v>
      </c>
      <c r="D75" t="s">
        <v>38</v>
      </c>
      <c r="E75" t="s">
        <v>23</v>
      </c>
      <c r="F75">
        <v>80</v>
      </c>
      <c r="G75">
        <v>60.7</v>
      </c>
      <c r="H75" s="7" t="str">
        <f>IFERROR(VLOOKUP(A75,'Indicadores PN obrigatorios'!$A$2:$G$350,6,0),"Sem Responsável Listado")</f>
        <v>Sebrae/NA</v>
      </c>
      <c r="I75" s="7" t="str">
        <f>IFERROR(VLOOKUP(A75,'Indicadores PN obrigatorios'!$A$2:$G$350,2,0),"Não")</f>
        <v>SIM</v>
      </c>
      <c r="J75" s="7" t="str">
        <f>IFERROR(VLOOKUP(A75,'INDICADORES CUBO AGIR'!$A$2:$D$11,4,0),"NÃO")</f>
        <v>NÃO</v>
      </c>
    </row>
    <row r="76" spans="1:10" x14ac:dyDescent="0.25">
      <c r="A76" t="str">
        <f t="shared" si="1"/>
        <v>PROGRAMA NACIONAL - Brasil + InovadorPG_Municípios com ecossistemas de inovação mapeados - Número - Obter</v>
      </c>
      <c r="B76" t="s">
        <v>408</v>
      </c>
      <c r="C76" t="s">
        <v>107</v>
      </c>
      <c r="D76" t="s">
        <v>38</v>
      </c>
      <c r="E76" t="s">
        <v>24</v>
      </c>
      <c r="F76">
        <v>1</v>
      </c>
      <c r="G76">
        <v>1</v>
      </c>
      <c r="H76" s="7" t="str">
        <f>IFERROR(VLOOKUP(A76,'Indicadores PN obrigatorios'!$A$2:$G$350,6,0),"Sem Responsável Listado")</f>
        <v>Sebrae/UF</v>
      </c>
      <c r="I76" s="7" t="str">
        <f>IFERROR(VLOOKUP(A76,'Indicadores PN obrigatorios'!$A$2:$G$350,2,0),"Não")</f>
        <v>SIM</v>
      </c>
      <c r="J76" s="7" t="str">
        <f>IFERROR(VLOOKUP(A76,'INDICADORES CUBO AGIR'!$A$2:$D$11,4,0),"NÃO")</f>
        <v>NÃO</v>
      </c>
    </row>
    <row r="77" spans="1:10" x14ac:dyDescent="0.25">
      <c r="A77" t="str">
        <f t="shared" si="1"/>
        <v>PROGRAMA NACIONAL - Brasil + InovadorPG_Pequenos Negócios atendidos com solução de Inovação - Número - Obter</v>
      </c>
      <c r="B77" t="s">
        <v>408</v>
      </c>
      <c r="C77" t="s">
        <v>107</v>
      </c>
      <c r="D77" t="s">
        <v>38</v>
      </c>
      <c r="E77" t="s">
        <v>25</v>
      </c>
      <c r="F77">
        <v>7937</v>
      </c>
      <c r="G77">
        <v>15554</v>
      </c>
      <c r="H77" s="7" t="str">
        <f>IFERROR(VLOOKUP(A77,'Indicadores PN obrigatorios'!$A$2:$G$350,6,0),"Sem Responsável Listado")</f>
        <v>Sem Responsável Listado</v>
      </c>
      <c r="I77" s="7" t="str">
        <f>IFERROR(VLOOKUP(A77,'Indicadores PN obrigatorios'!$A$2:$G$350,2,0),"Não")</f>
        <v>Não</v>
      </c>
      <c r="J77" s="7" t="str">
        <f>IFERROR(VLOOKUP(A77,'INDICADORES CUBO AGIR'!$A$2:$D$11,4,0),"NÃO")</f>
        <v>SIM</v>
      </c>
    </row>
    <row r="78" spans="1:10" x14ac:dyDescent="0.25">
      <c r="A78" t="str">
        <f t="shared" si="1"/>
        <v>PROGRAMA NACIONAL - Gestão da MarcaPG_Imagem junto à Sociedade - Pontos (0 a 10) - Obter</v>
      </c>
      <c r="B78" t="s">
        <v>408</v>
      </c>
      <c r="C78" t="s">
        <v>108</v>
      </c>
      <c r="D78" t="s">
        <v>42</v>
      </c>
      <c r="E78" t="s">
        <v>30</v>
      </c>
      <c r="F78">
        <v>8.5</v>
      </c>
      <c r="G78">
        <v>8.6</v>
      </c>
      <c r="H78" s="7" t="str">
        <f>IFERROR(VLOOKUP(A78,'Indicadores PN obrigatorios'!$A$2:$G$350,6,0),"Sem Responsável Listado")</f>
        <v>Sebrae/NA</v>
      </c>
      <c r="I78" s="7" t="str">
        <f>IFERROR(VLOOKUP(A78,'Indicadores PN obrigatorios'!$A$2:$G$350,2,0),"Não")</f>
        <v>SIM</v>
      </c>
      <c r="J78" s="7" t="str">
        <f>IFERROR(VLOOKUP(A78,'INDICADORES CUBO AGIR'!$A$2:$D$11,4,0),"NÃO")</f>
        <v>NÃO</v>
      </c>
    </row>
    <row r="79" spans="1:10" x14ac:dyDescent="0.25">
      <c r="A79" t="str">
        <f t="shared" si="1"/>
        <v>PROGRAMA NACIONAL - Gestão da MarcaPG_Imagem junto aos Pequenos Negócios - Pontos (0 a 10) - Obter</v>
      </c>
      <c r="B79" t="s">
        <v>408</v>
      </c>
      <c r="C79" t="s">
        <v>108</v>
      </c>
      <c r="D79" t="s">
        <v>42</v>
      </c>
      <c r="E79" t="s">
        <v>31</v>
      </c>
      <c r="F79">
        <v>8.8000000000000007</v>
      </c>
      <c r="G79">
        <v>8.8000000000000007</v>
      </c>
      <c r="H79" s="7" t="str">
        <f>IFERROR(VLOOKUP(A79,'Indicadores PN obrigatorios'!$A$2:$G$350,6,0),"Sem Responsável Listado")</f>
        <v>Sebrae/NA</v>
      </c>
      <c r="I79" s="7" t="str">
        <f>IFERROR(VLOOKUP(A79,'Indicadores PN obrigatorios'!$A$2:$G$350,2,0),"Não")</f>
        <v>SIM</v>
      </c>
      <c r="J79" s="7" t="str">
        <f>IFERROR(VLOOKUP(A79,'INDICADORES CUBO AGIR'!$A$2:$D$11,4,0),"NÃO")</f>
        <v>NÃO</v>
      </c>
    </row>
    <row r="80" spans="1:10" x14ac:dyDescent="0.25">
      <c r="A80" t="str">
        <f t="shared" si="1"/>
        <v>PROGRAMA NACIONAL - Inteligência de DadosPG_Índice Gartner de Data &amp; Analytics - Pontos (1 a 5) - Aumentar</v>
      </c>
      <c r="B80" t="s">
        <v>408</v>
      </c>
      <c r="C80" t="s">
        <v>109</v>
      </c>
      <c r="D80" t="s">
        <v>39</v>
      </c>
      <c r="E80" t="s">
        <v>26</v>
      </c>
      <c r="F80">
        <v>2.9</v>
      </c>
      <c r="G80">
        <v>2</v>
      </c>
      <c r="H80" s="7" t="str">
        <f>IFERROR(VLOOKUP(A80,'Indicadores PN obrigatorios'!$A$2:$G$350,6,0),"Sem Responsável Listado")</f>
        <v>Sem Responsável Listado</v>
      </c>
      <c r="I80" s="7" t="str">
        <f>IFERROR(VLOOKUP(A80,'Indicadores PN obrigatorios'!$A$2:$G$350,2,0),"Não")</f>
        <v>Não</v>
      </c>
      <c r="J80" s="7" t="str">
        <f>IFERROR(VLOOKUP(A80,'INDICADORES CUBO AGIR'!$A$2:$D$11,4,0),"NÃO")</f>
        <v>NÃO</v>
      </c>
    </row>
    <row r="81" spans="1:10" x14ac:dyDescent="0.25">
      <c r="A81" t="str">
        <f t="shared" si="1"/>
        <v>PROGRAMA NACIONAL - Sebrae + ReceitasPG_Geração de Receita Própria - % - Obter</v>
      </c>
      <c r="B81" t="s">
        <v>408</v>
      </c>
      <c r="C81" t="s">
        <v>110</v>
      </c>
      <c r="D81" t="s">
        <v>41</v>
      </c>
      <c r="E81" t="s">
        <v>29</v>
      </c>
      <c r="F81">
        <v>6</v>
      </c>
      <c r="G81">
        <v>11.1</v>
      </c>
      <c r="H81" s="7" t="str">
        <f>IFERROR(VLOOKUP(A81,'Indicadores PN obrigatorios'!$A$2:$G$350,6,0),"Sem Responsável Listado")</f>
        <v>Sebrae/NA</v>
      </c>
      <c r="I81" s="7" t="str">
        <f>IFERROR(VLOOKUP(A81,'Indicadores PN obrigatorios'!$A$2:$G$350,2,0),"Não")</f>
        <v>SIM</v>
      </c>
      <c r="J81" s="7" t="str">
        <f>IFERROR(VLOOKUP(A81,'INDICADORES CUBO AGIR'!$A$2:$D$11,4,0),"NÃO")</f>
        <v>NÃO</v>
      </c>
    </row>
    <row r="82" spans="1:10" x14ac:dyDescent="0.25">
      <c r="A82" t="str">
        <f t="shared" si="1"/>
        <v>PROGRAMA NACIONAL - Educação EmpreendedoraPG_Atendimento a estudantes em soluções de Educação Empreendedora - Número - Obter</v>
      </c>
      <c r="B82" t="s">
        <v>408</v>
      </c>
      <c r="C82" t="s">
        <v>111</v>
      </c>
      <c r="D82" t="s">
        <v>43</v>
      </c>
      <c r="E82" t="s">
        <v>32</v>
      </c>
      <c r="F82">
        <v>4000</v>
      </c>
      <c r="G82">
        <v>9615</v>
      </c>
      <c r="H82" s="7" t="str">
        <f>IFERROR(VLOOKUP(A82,'Indicadores PN obrigatorios'!$A$2:$G$350,6,0),"Sem Responsável Listado")</f>
        <v>Sebrae/NA</v>
      </c>
      <c r="I82" s="7" t="str">
        <f>IFERROR(VLOOKUP(A82,'Indicadores PN obrigatorios'!$A$2:$G$350,2,0),"Não")</f>
        <v>SIM</v>
      </c>
      <c r="J82" s="7" t="str">
        <f>IFERROR(VLOOKUP(A82,'INDICADORES CUBO AGIR'!$A$2:$D$11,4,0),"NÃO")</f>
        <v>SIM</v>
      </c>
    </row>
    <row r="83" spans="1:10" x14ac:dyDescent="0.25">
      <c r="A83" t="str">
        <f t="shared" si="1"/>
        <v>PROGRAMA NACIONAL - Educação EmpreendedoraPG_Escolas com projeto Escola Empreendedora implementado - Número - Obter</v>
      </c>
      <c r="B83" t="s">
        <v>408</v>
      </c>
      <c r="C83" t="s">
        <v>111</v>
      </c>
      <c r="D83" t="s">
        <v>43</v>
      </c>
      <c r="E83" t="s">
        <v>33</v>
      </c>
      <c r="F83">
        <v>5</v>
      </c>
      <c r="G83">
        <v>6</v>
      </c>
      <c r="H83" s="7" t="str">
        <f>IFERROR(VLOOKUP(A83,'Indicadores PN obrigatorios'!$A$2:$G$350,6,0),"Sem Responsável Listado")</f>
        <v>Sebrae/UF</v>
      </c>
      <c r="I83" s="7" t="str">
        <f>IFERROR(VLOOKUP(A83,'Indicadores PN obrigatorios'!$A$2:$G$350,2,0),"Não")</f>
        <v>SIM</v>
      </c>
      <c r="J83" s="7" t="str">
        <f>IFERROR(VLOOKUP(A83,'INDICADORES CUBO AGIR'!$A$2:$D$11,4,0),"NÃO")</f>
        <v>NÃO</v>
      </c>
    </row>
    <row r="84" spans="1:10" x14ac:dyDescent="0.25">
      <c r="A84" t="str">
        <f t="shared" si="1"/>
        <v>PROGRAMA NACIONAL - Educação EmpreendedoraPG_Professores atendidos em soluções de Educação Empreendedora - professores - Obter</v>
      </c>
      <c r="B84" t="s">
        <v>408</v>
      </c>
      <c r="C84" t="s">
        <v>111</v>
      </c>
      <c r="D84" t="s">
        <v>43</v>
      </c>
      <c r="E84" t="s">
        <v>34</v>
      </c>
      <c r="F84">
        <v>3013</v>
      </c>
      <c r="G84">
        <v>3932</v>
      </c>
      <c r="H84" s="7" t="str">
        <f>IFERROR(VLOOKUP(A84,'Indicadores PN obrigatorios'!$A$2:$G$350,6,0),"Sem Responsável Listado")</f>
        <v>Sebrae/NA</v>
      </c>
      <c r="I84" s="7" t="str">
        <f>IFERROR(VLOOKUP(A84,'Indicadores PN obrigatorios'!$A$2:$G$350,2,0),"Não")</f>
        <v>SIM</v>
      </c>
      <c r="J84" s="7" t="str">
        <f>IFERROR(VLOOKUP(A84,'INDICADORES CUBO AGIR'!$A$2:$D$11,4,0),"NÃO")</f>
        <v>SIM</v>
      </c>
    </row>
    <row r="85" spans="1:10" x14ac:dyDescent="0.25">
      <c r="A85" t="str">
        <f t="shared" si="1"/>
        <v>PROGRAMA NACIONAL - Educação EmpreendedoraPG_Recomendação (NPS) - Professores - pontos - Obter</v>
      </c>
      <c r="B85" t="s">
        <v>408</v>
      </c>
      <c r="C85" t="s">
        <v>111</v>
      </c>
      <c r="D85" t="s">
        <v>43</v>
      </c>
      <c r="E85" t="s">
        <v>35</v>
      </c>
      <c r="F85">
        <v>80</v>
      </c>
      <c r="G85">
        <v>76</v>
      </c>
      <c r="H85" s="7" t="str">
        <f>IFERROR(VLOOKUP(A85,'Indicadores PN obrigatorios'!$A$2:$G$350,6,0),"Sem Responsável Listado")</f>
        <v>Sebrae/NA</v>
      </c>
      <c r="I85" s="7" t="str">
        <f>IFERROR(VLOOKUP(A85,'Indicadores PN obrigatorios'!$A$2:$G$350,2,0),"Não")</f>
        <v>SIM</v>
      </c>
      <c r="J85" s="7" t="str">
        <f>IFERROR(VLOOKUP(A85,'INDICADORES CUBO AGIR'!$A$2:$D$11,4,0),"NÃO")</f>
        <v>NÃO</v>
      </c>
    </row>
    <row r="86" spans="1:10" x14ac:dyDescent="0.25">
      <c r="A86" t="str">
        <f t="shared" si="1"/>
        <v>PROGRAMA NACIONAL - Inteligência de DadosPG_Índice Gartner de Data &amp; Analytics - Pontos (1 a 5) - Aumentar</v>
      </c>
      <c r="B86" t="s">
        <v>409</v>
      </c>
      <c r="C86" t="s">
        <v>49</v>
      </c>
      <c r="D86" t="s">
        <v>39</v>
      </c>
      <c r="E86" t="s">
        <v>26</v>
      </c>
      <c r="F86">
        <v>2.7</v>
      </c>
      <c r="G86">
        <v>1.54</v>
      </c>
      <c r="H86" s="7" t="str">
        <f>IFERROR(VLOOKUP(A86,'Indicadores PN obrigatorios'!$A$2:$G$350,6,0),"Sem Responsável Listado")</f>
        <v>Sem Responsável Listado</v>
      </c>
      <c r="I86" s="7" t="str">
        <f>IFERROR(VLOOKUP(A86,'Indicadores PN obrigatorios'!$A$2:$G$350,2,0),"Não")</f>
        <v>Não</v>
      </c>
      <c r="J86" s="7" t="str">
        <f>IFERROR(VLOOKUP(A86,'INDICADORES CUBO AGIR'!$A$2:$D$11,4,0),"NÃO")</f>
        <v>NÃO</v>
      </c>
    </row>
    <row r="87" spans="1:10" x14ac:dyDescent="0.25">
      <c r="A87" t="str">
        <f t="shared" si="1"/>
        <v>PROGRAMA NACIONAL - Transformação DigitalPG_Clientes atendidos por serviços digitais - Número - Obter</v>
      </c>
      <c r="B87" t="s">
        <v>409</v>
      </c>
      <c r="C87" t="s">
        <v>50</v>
      </c>
      <c r="D87" t="s">
        <v>51</v>
      </c>
      <c r="E87" t="s">
        <v>19</v>
      </c>
      <c r="F87">
        <v>16000</v>
      </c>
      <c r="G87">
        <v>17756</v>
      </c>
      <c r="H87" s="7" t="str">
        <f>IFERROR(VLOOKUP(A87,'Indicadores PN obrigatorios'!$A$2:$G$350,6,0),"Sem Responsável Listado")</f>
        <v>Sebrae/NA</v>
      </c>
      <c r="I87" s="7" t="str">
        <f>IFERROR(VLOOKUP(A87,'Indicadores PN obrigatorios'!$A$2:$G$350,2,0),"Não")</f>
        <v>SIM</v>
      </c>
      <c r="J87" s="7" t="str">
        <f>IFERROR(VLOOKUP(A87,'INDICADORES CUBO AGIR'!$A$2:$D$11,4,0),"NÃO")</f>
        <v>SIM</v>
      </c>
    </row>
    <row r="88" spans="1:10" x14ac:dyDescent="0.25">
      <c r="A88" t="str">
        <f t="shared" si="1"/>
        <v>PROGRAMA NACIONAL - Transformação DigitalPG_Downloads do aplicativo Sebrae - Número - Obter</v>
      </c>
      <c r="B88" t="s">
        <v>409</v>
      </c>
      <c r="C88" t="s">
        <v>50</v>
      </c>
      <c r="D88" t="s">
        <v>51</v>
      </c>
      <c r="E88" t="s">
        <v>52</v>
      </c>
      <c r="F88">
        <v>1800</v>
      </c>
      <c r="G88">
        <v>2655</v>
      </c>
      <c r="H88" s="7" t="str">
        <f>IFERROR(VLOOKUP(A88,'Indicadores PN obrigatorios'!$A$2:$G$350,6,0),"Sem Responsável Listado")</f>
        <v>Sem Responsável Listado</v>
      </c>
      <c r="I88" s="7" t="str">
        <f>IFERROR(VLOOKUP(A88,'Indicadores PN obrigatorios'!$A$2:$G$350,2,0),"Não")</f>
        <v>Não</v>
      </c>
      <c r="J88" s="7" t="str">
        <f>IFERROR(VLOOKUP(A88,'INDICADORES CUBO AGIR'!$A$2:$D$11,4,0),"NÃO")</f>
        <v>NÃO</v>
      </c>
    </row>
    <row r="89" spans="1:10" x14ac:dyDescent="0.25">
      <c r="A89" t="str">
        <f t="shared" si="1"/>
        <v>PROGRAMA NACIONAL - Transformação DigitalPG_Índice de Maturidade Digital do Sistema Sebrae - Pontos (1 a 5) - Obter</v>
      </c>
      <c r="B89" t="s">
        <v>409</v>
      </c>
      <c r="C89" t="s">
        <v>50</v>
      </c>
      <c r="D89" t="s">
        <v>51</v>
      </c>
      <c r="E89" t="s">
        <v>53</v>
      </c>
      <c r="F89">
        <v>2.7</v>
      </c>
      <c r="G89">
        <v>2.58</v>
      </c>
      <c r="H89" s="7" t="str">
        <f>IFERROR(VLOOKUP(A89,'Indicadores PN obrigatorios'!$A$2:$G$350,6,0),"Sem Responsável Listado")</f>
        <v>Sem Responsável Listado</v>
      </c>
      <c r="I89" s="7" t="str">
        <f>IFERROR(VLOOKUP(A89,'Indicadores PN obrigatorios'!$A$2:$G$350,2,0),"Não")</f>
        <v>Não</v>
      </c>
      <c r="J89" s="7" t="str">
        <f>IFERROR(VLOOKUP(A89,'INDICADORES CUBO AGIR'!$A$2:$D$11,4,0),"NÃO")</f>
        <v>NÃO</v>
      </c>
    </row>
    <row r="90" spans="1:10" x14ac:dyDescent="0.25">
      <c r="A90" t="str">
        <f t="shared" si="1"/>
        <v>PROGRAMA NACIONAL - Brasil + CompetitivoPG_Produtividade do Trabalho - % - Aumentar</v>
      </c>
      <c r="B90" t="s">
        <v>409</v>
      </c>
      <c r="C90" t="s">
        <v>54</v>
      </c>
      <c r="D90" t="s">
        <v>40</v>
      </c>
      <c r="E90" t="s">
        <v>27</v>
      </c>
      <c r="F90">
        <v>15</v>
      </c>
      <c r="G90">
        <v>25.05</v>
      </c>
      <c r="H90" s="7" t="str">
        <f>IFERROR(VLOOKUP(A90,'Indicadores PN obrigatorios'!$A$2:$G$350,6,0),"Sem Responsável Listado")</f>
        <v>Sebrae/NA</v>
      </c>
      <c r="I90" s="7" t="str">
        <f>IFERROR(VLOOKUP(A90,'Indicadores PN obrigatorios'!$A$2:$G$350,2,0),"Não")</f>
        <v>SIM</v>
      </c>
      <c r="J90" s="7" t="str">
        <f>IFERROR(VLOOKUP(A90,'INDICADORES CUBO AGIR'!$A$2:$D$11,4,0),"NÃO")</f>
        <v>NÃO</v>
      </c>
    </row>
    <row r="91" spans="1:10" x14ac:dyDescent="0.25">
      <c r="A91" t="str">
        <f t="shared" si="1"/>
        <v>PROGRAMA NACIONAL - Brasil + CompetitivoPG_Taxa de Alcance - Faturamento - % - Obter</v>
      </c>
      <c r="B91" t="s">
        <v>409</v>
      </c>
      <c r="C91" t="s">
        <v>54</v>
      </c>
      <c r="D91" t="s">
        <v>40</v>
      </c>
      <c r="E91" t="s">
        <v>28</v>
      </c>
      <c r="F91">
        <v>79</v>
      </c>
      <c r="G91">
        <v>50</v>
      </c>
      <c r="H91" s="7" t="str">
        <f>IFERROR(VLOOKUP(A91,'Indicadores PN obrigatorios'!$A$2:$G$350,6,0),"Sem Responsável Listado")</f>
        <v>Sebrae/UF</v>
      </c>
      <c r="I91" s="7" t="str">
        <f>IFERROR(VLOOKUP(A91,'Indicadores PN obrigatorios'!$A$2:$G$350,2,0),"Não")</f>
        <v>SIM</v>
      </c>
      <c r="J91" s="7" t="str">
        <f>IFERROR(VLOOKUP(A91,'INDICADORES CUBO AGIR'!$A$2:$D$11,4,0),"NÃO")</f>
        <v>SIM</v>
      </c>
    </row>
    <row r="92" spans="1:10" x14ac:dyDescent="0.25">
      <c r="A92" t="str">
        <f t="shared" si="1"/>
        <v>PROGRAMA NACIONAL - Portfólio em RedePG_Aplicabilidade - Pontos (0 a 10) - Obter</v>
      </c>
      <c r="B92" t="s">
        <v>409</v>
      </c>
      <c r="C92" t="s">
        <v>55</v>
      </c>
      <c r="D92" t="s">
        <v>56</v>
      </c>
      <c r="E92" t="s">
        <v>57</v>
      </c>
      <c r="F92">
        <v>7</v>
      </c>
      <c r="G92">
        <v>8.1</v>
      </c>
      <c r="H92" s="7" t="str">
        <f>IFERROR(VLOOKUP(A92,'Indicadores PN obrigatorios'!$A$2:$G$350,6,0),"Sem Responsável Listado")</f>
        <v>Sebrae/NA</v>
      </c>
      <c r="I92" s="7" t="str">
        <f>IFERROR(VLOOKUP(A92,'Indicadores PN obrigatorios'!$A$2:$G$350,2,0),"Não")</f>
        <v>SIM</v>
      </c>
      <c r="J92" s="7" t="str">
        <f>IFERROR(VLOOKUP(A92,'INDICADORES CUBO AGIR'!$A$2:$D$11,4,0),"NÃO")</f>
        <v>NÃO</v>
      </c>
    </row>
    <row r="93" spans="1:10" x14ac:dyDescent="0.25">
      <c r="A93" t="str">
        <f t="shared" si="1"/>
        <v>PROGRAMA NACIONAL - Portfólio em RedePG_Efetividade - Pontos (0 a 10) - Obter</v>
      </c>
      <c r="B93" t="s">
        <v>409</v>
      </c>
      <c r="C93" t="s">
        <v>55</v>
      </c>
      <c r="D93" t="s">
        <v>56</v>
      </c>
      <c r="E93" t="s">
        <v>58</v>
      </c>
      <c r="F93">
        <v>7</v>
      </c>
      <c r="G93">
        <v>8.5</v>
      </c>
      <c r="H93" s="7" t="str">
        <f>IFERROR(VLOOKUP(A93,'Indicadores PN obrigatorios'!$A$2:$G$350,6,0),"Sem Responsável Listado")</f>
        <v>Sebrae/NA</v>
      </c>
      <c r="I93" s="7" t="str">
        <f>IFERROR(VLOOKUP(A93,'Indicadores PN obrigatorios'!$A$2:$G$350,2,0),"Não")</f>
        <v>SIM</v>
      </c>
      <c r="J93" s="7" t="str">
        <f>IFERROR(VLOOKUP(A93,'INDICADORES CUBO AGIR'!$A$2:$D$11,4,0),"NÃO")</f>
        <v>NÃO</v>
      </c>
    </row>
    <row r="94" spans="1:10" x14ac:dyDescent="0.25">
      <c r="A94" t="str">
        <f t="shared" si="1"/>
        <v>PROGRAMA NACIONAL - Portfólio em RedePG_NPS (Net Promoter Score) de Produto ou Serviço - pontos - Obter</v>
      </c>
      <c r="B94" t="s">
        <v>409</v>
      </c>
      <c r="C94" t="s">
        <v>55</v>
      </c>
      <c r="D94" t="s">
        <v>56</v>
      </c>
      <c r="E94" t="s">
        <v>59</v>
      </c>
      <c r="F94">
        <v>60</v>
      </c>
      <c r="G94">
        <v>85.06</v>
      </c>
      <c r="H94" s="7" t="str">
        <f>IFERROR(VLOOKUP(A94,'Indicadores PN obrigatorios'!$A$2:$G$350,6,0),"Sem Responsável Listado")</f>
        <v>Sebrae/UF</v>
      </c>
      <c r="I94" s="7" t="str">
        <f>IFERROR(VLOOKUP(A94,'Indicadores PN obrigatorios'!$A$2:$G$350,2,0),"Não")</f>
        <v>SIM</v>
      </c>
      <c r="J94" s="7" t="str">
        <f>IFERROR(VLOOKUP(A94,'INDICADORES CUBO AGIR'!$A$2:$D$11,4,0),"NÃO")</f>
        <v>NÃO</v>
      </c>
    </row>
    <row r="95" spans="1:10" x14ac:dyDescent="0.25">
      <c r="A95" t="str">
        <f t="shared" si="1"/>
        <v>PROGRAMA NACIONAL - Ambiente de NegóciosPG_Município com presença continuada de técnico residente do Sebrae na microrregião. - Número - Obter</v>
      </c>
      <c r="B95" t="s">
        <v>409</v>
      </c>
      <c r="C95" t="s">
        <v>60</v>
      </c>
      <c r="D95" t="s">
        <v>36</v>
      </c>
      <c r="E95" t="s">
        <v>14</v>
      </c>
      <c r="F95">
        <v>7</v>
      </c>
      <c r="G95">
        <v>7</v>
      </c>
      <c r="H95" s="7" t="str">
        <f>IFERROR(VLOOKUP(A95,'Indicadores PN obrigatorios'!$A$2:$G$350,6,0),"Sem Responsável Listado")</f>
        <v>Sebrae/UF</v>
      </c>
      <c r="I95" s="7" t="str">
        <f>IFERROR(VLOOKUP(A95,'Indicadores PN obrigatorios'!$A$2:$G$350,2,0),"Não")</f>
        <v>SIM</v>
      </c>
      <c r="J95" s="7" t="str">
        <f>IFERROR(VLOOKUP(A95,'INDICADORES CUBO AGIR'!$A$2:$D$11,4,0),"NÃO")</f>
        <v>NÃO</v>
      </c>
    </row>
    <row r="96" spans="1:10" x14ac:dyDescent="0.25">
      <c r="A96" t="str">
        <f t="shared" si="1"/>
        <v>PROGRAMA NACIONAL - Ambiente de NegóciosPG_Municípios com conjunto de políticas públicas para melhoria do ambiente de negócios implementado - Número - Obter</v>
      </c>
      <c r="B96" t="s">
        <v>409</v>
      </c>
      <c r="C96" t="s">
        <v>60</v>
      </c>
      <c r="D96" t="s">
        <v>36</v>
      </c>
      <c r="E96" t="s">
        <v>15</v>
      </c>
      <c r="F96">
        <v>4</v>
      </c>
      <c r="G96">
        <v>4</v>
      </c>
      <c r="H96" s="7" t="str">
        <f>IFERROR(VLOOKUP(A96,'Indicadores PN obrigatorios'!$A$2:$G$350,6,0),"Sem Responsável Listado")</f>
        <v>Sebrae/UF</v>
      </c>
      <c r="I96" s="7" t="str">
        <f>IFERROR(VLOOKUP(A96,'Indicadores PN obrigatorios'!$A$2:$G$350,2,0),"Não")</f>
        <v>SIM</v>
      </c>
      <c r="J96" s="7" t="str">
        <f>IFERROR(VLOOKUP(A96,'INDICADORES CUBO AGIR'!$A$2:$D$11,4,0),"NÃO")</f>
        <v>NÃO</v>
      </c>
    </row>
    <row r="97" spans="1:10" x14ac:dyDescent="0.25">
      <c r="A97" t="str">
        <f t="shared" si="1"/>
        <v>PROGRAMA NACIONAL - Ambiente de NegóciosPG_Municípios com projetos de mobilização e articulação de lideranças implementados - Número - Obter</v>
      </c>
      <c r="B97" t="s">
        <v>409</v>
      </c>
      <c r="C97" t="s">
        <v>60</v>
      </c>
      <c r="D97" t="s">
        <v>36</v>
      </c>
      <c r="E97" t="s">
        <v>16</v>
      </c>
      <c r="F97">
        <v>4</v>
      </c>
      <c r="G97">
        <v>4</v>
      </c>
      <c r="H97" s="7" t="str">
        <f>IFERROR(VLOOKUP(A97,'Indicadores PN obrigatorios'!$A$2:$G$350,6,0),"Sem Responsável Listado")</f>
        <v>Sebrae/UF</v>
      </c>
      <c r="I97" s="7" t="str">
        <f>IFERROR(VLOOKUP(A97,'Indicadores PN obrigatorios'!$A$2:$G$350,2,0),"Não")</f>
        <v>SIM</v>
      </c>
      <c r="J97" s="7" t="str">
        <f>IFERROR(VLOOKUP(A97,'INDICADORES CUBO AGIR'!$A$2:$D$11,4,0),"NÃO")</f>
        <v>NÃO</v>
      </c>
    </row>
    <row r="98" spans="1:10" x14ac:dyDescent="0.25">
      <c r="A98" t="str">
        <f t="shared" si="1"/>
        <v>PROGRAMA NACIONAL - Ambiente de NegóciosPG_Tempo de abertura de empresas - horas - Obter</v>
      </c>
      <c r="B98" t="s">
        <v>409</v>
      </c>
      <c r="C98" t="s">
        <v>60</v>
      </c>
      <c r="D98" t="s">
        <v>36</v>
      </c>
      <c r="E98" t="s">
        <v>17</v>
      </c>
      <c r="F98">
        <v>24</v>
      </c>
      <c r="G98">
        <v>41</v>
      </c>
      <c r="H98" s="7" t="str">
        <f>IFERROR(VLOOKUP(A98,'Indicadores PN obrigatorios'!$A$2:$G$350,6,0),"Sem Responsável Listado")</f>
        <v>Sebrae/NA</v>
      </c>
      <c r="I98" s="7" t="str">
        <f>IFERROR(VLOOKUP(A98,'Indicadores PN obrigatorios'!$A$2:$G$350,2,0),"Não")</f>
        <v>SIM</v>
      </c>
      <c r="J98" s="7" t="str">
        <f>IFERROR(VLOOKUP(A98,'INDICADORES CUBO AGIR'!$A$2:$D$11,4,0),"NÃO")</f>
        <v>NÃO</v>
      </c>
    </row>
    <row r="99" spans="1:10" x14ac:dyDescent="0.25">
      <c r="A99" t="str">
        <f t="shared" si="1"/>
        <v>PROGRAMA NACIONAL - Sebrae + ReceitasPG_Geração de Receita Própria - % - Obter</v>
      </c>
      <c r="B99" t="s">
        <v>409</v>
      </c>
      <c r="C99" t="s">
        <v>61</v>
      </c>
      <c r="D99" t="s">
        <v>41</v>
      </c>
      <c r="E99" t="s">
        <v>29</v>
      </c>
      <c r="F99">
        <v>5</v>
      </c>
      <c r="G99">
        <v>3.3</v>
      </c>
      <c r="H99" s="7" t="str">
        <f>IFERROR(VLOOKUP(A99,'Indicadores PN obrigatorios'!$A$2:$G$350,6,0),"Sem Responsável Listado")</f>
        <v>Sebrae/NA</v>
      </c>
      <c r="I99" s="7" t="str">
        <f>IFERROR(VLOOKUP(A99,'Indicadores PN obrigatorios'!$A$2:$G$350,2,0),"Não")</f>
        <v>SIM</v>
      </c>
      <c r="J99" s="7" t="str">
        <f>IFERROR(VLOOKUP(A99,'INDICADORES CUBO AGIR'!$A$2:$D$11,4,0),"NÃO")</f>
        <v>NÃO</v>
      </c>
    </row>
    <row r="100" spans="1:10" x14ac:dyDescent="0.25">
      <c r="A100" t="str">
        <f t="shared" si="1"/>
        <v>PROGRAMA NACIONAL - Brasil + InovadorPG_Inovação e Modernização - % - Obter</v>
      </c>
      <c r="B100" t="s">
        <v>409</v>
      </c>
      <c r="C100" t="s">
        <v>62</v>
      </c>
      <c r="D100" t="s">
        <v>38</v>
      </c>
      <c r="E100" t="s">
        <v>23</v>
      </c>
      <c r="F100">
        <v>70</v>
      </c>
      <c r="G100">
        <v>0</v>
      </c>
      <c r="H100" s="7" t="str">
        <f>IFERROR(VLOOKUP(A100,'Indicadores PN obrigatorios'!$A$2:$G$350,6,0),"Sem Responsável Listado")</f>
        <v>Sebrae/NA</v>
      </c>
      <c r="I100" s="7" t="str">
        <f>IFERROR(VLOOKUP(A100,'Indicadores PN obrigatorios'!$A$2:$G$350,2,0),"Não")</f>
        <v>SIM</v>
      </c>
      <c r="J100" s="7" t="str">
        <f>IFERROR(VLOOKUP(A100,'INDICADORES CUBO AGIR'!$A$2:$D$11,4,0),"NÃO")</f>
        <v>NÃO</v>
      </c>
    </row>
    <row r="101" spans="1:10" x14ac:dyDescent="0.25">
      <c r="A101" t="str">
        <f t="shared" si="1"/>
        <v>PROGRAMA NACIONAL - Brasil + InovadorPG_Municípios com ecossistemas de inovação mapeados - Número - Obter</v>
      </c>
      <c r="B101" t="s">
        <v>409</v>
      </c>
      <c r="C101" t="s">
        <v>62</v>
      </c>
      <c r="D101" t="s">
        <v>38</v>
      </c>
      <c r="E101" t="s">
        <v>24</v>
      </c>
      <c r="F101">
        <v>1</v>
      </c>
      <c r="G101">
        <v>0</v>
      </c>
      <c r="H101" s="7" t="str">
        <f>IFERROR(VLOOKUP(A101,'Indicadores PN obrigatorios'!$A$2:$G$350,6,0),"Sem Responsável Listado")</f>
        <v>Sebrae/UF</v>
      </c>
      <c r="I101" s="7" t="str">
        <f>IFERROR(VLOOKUP(A101,'Indicadores PN obrigatorios'!$A$2:$G$350,2,0),"Não")</f>
        <v>SIM</v>
      </c>
      <c r="J101" s="7" t="str">
        <f>IFERROR(VLOOKUP(A101,'INDICADORES CUBO AGIR'!$A$2:$D$11,4,0),"NÃO")</f>
        <v>NÃO</v>
      </c>
    </row>
    <row r="102" spans="1:10" x14ac:dyDescent="0.25">
      <c r="A102" t="str">
        <f t="shared" si="1"/>
        <v>PROGRAMA NACIONAL - Brasil + InovadorPG_Pequenos Negócios atendidos com solução de Inovação - Número - Obter</v>
      </c>
      <c r="B102" t="s">
        <v>409</v>
      </c>
      <c r="C102" t="s">
        <v>62</v>
      </c>
      <c r="D102" t="s">
        <v>38</v>
      </c>
      <c r="E102" t="s">
        <v>25</v>
      </c>
      <c r="F102">
        <v>1200</v>
      </c>
      <c r="G102">
        <v>1642</v>
      </c>
      <c r="H102" s="7" t="str">
        <f>IFERROR(VLOOKUP(A102,'Indicadores PN obrigatorios'!$A$2:$G$350,6,0),"Sem Responsável Listado")</f>
        <v>Sem Responsável Listado</v>
      </c>
      <c r="I102" s="7" t="str">
        <f>IFERROR(VLOOKUP(A102,'Indicadores PN obrigatorios'!$A$2:$G$350,2,0),"Não")</f>
        <v>Não</v>
      </c>
      <c r="J102" s="7" t="str">
        <f>IFERROR(VLOOKUP(A102,'INDICADORES CUBO AGIR'!$A$2:$D$11,4,0),"NÃO")</f>
        <v>SIM</v>
      </c>
    </row>
    <row r="103" spans="1:10" x14ac:dyDescent="0.25">
      <c r="A103" t="str">
        <f t="shared" si="1"/>
        <v>PROGRAMA NACIONAL - Educação EmpreendedoraPG_Atendimento a estudantes em soluções de Educação Empreendedora - Número - Obter</v>
      </c>
      <c r="B103" t="s">
        <v>409</v>
      </c>
      <c r="C103" t="s">
        <v>63</v>
      </c>
      <c r="D103" t="s">
        <v>43</v>
      </c>
      <c r="E103" t="s">
        <v>32</v>
      </c>
      <c r="F103">
        <v>11710</v>
      </c>
      <c r="G103">
        <v>14174</v>
      </c>
      <c r="H103" s="7" t="str">
        <f>IFERROR(VLOOKUP(A103,'Indicadores PN obrigatorios'!$A$2:$G$350,6,0),"Sem Responsável Listado")</f>
        <v>Sebrae/NA</v>
      </c>
      <c r="I103" s="7" t="str">
        <f>IFERROR(VLOOKUP(A103,'Indicadores PN obrigatorios'!$A$2:$G$350,2,0),"Não")</f>
        <v>SIM</v>
      </c>
      <c r="J103" s="7" t="str">
        <f>IFERROR(VLOOKUP(A103,'INDICADORES CUBO AGIR'!$A$2:$D$11,4,0),"NÃO")</f>
        <v>SIM</v>
      </c>
    </row>
    <row r="104" spans="1:10" x14ac:dyDescent="0.25">
      <c r="A104" t="str">
        <f t="shared" si="1"/>
        <v>PROGRAMA NACIONAL - Educação EmpreendedoraPG_Escolas com projeto Escola Empreendedora implementado - Número - Obter</v>
      </c>
      <c r="B104" t="s">
        <v>409</v>
      </c>
      <c r="C104" t="s">
        <v>63</v>
      </c>
      <c r="D104" t="s">
        <v>43</v>
      </c>
      <c r="E104" t="s">
        <v>33</v>
      </c>
      <c r="F104">
        <v>5</v>
      </c>
      <c r="G104">
        <v>5</v>
      </c>
      <c r="H104" s="7" t="str">
        <f>IFERROR(VLOOKUP(A104,'Indicadores PN obrigatorios'!$A$2:$G$350,6,0),"Sem Responsável Listado")</f>
        <v>Sebrae/UF</v>
      </c>
      <c r="I104" s="7" t="str">
        <f>IFERROR(VLOOKUP(A104,'Indicadores PN obrigatorios'!$A$2:$G$350,2,0),"Não")</f>
        <v>SIM</v>
      </c>
      <c r="J104" s="7" t="str">
        <f>IFERROR(VLOOKUP(A104,'INDICADORES CUBO AGIR'!$A$2:$D$11,4,0),"NÃO")</f>
        <v>NÃO</v>
      </c>
    </row>
    <row r="105" spans="1:10" x14ac:dyDescent="0.25">
      <c r="A105" t="str">
        <f t="shared" si="1"/>
        <v>PROGRAMA NACIONAL - Educação EmpreendedoraPG_Professores atendidos em soluções de Educação Empreendedora - professores - Obter</v>
      </c>
      <c r="B105" t="s">
        <v>409</v>
      </c>
      <c r="C105" t="s">
        <v>63</v>
      </c>
      <c r="D105" t="s">
        <v>43</v>
      </c>
      <c r="E105" t="s">
        <v>34</v>
      </c>
      <c r="F105">
        <v>750</v>
      </c>
      <c r="G105">
        <v>1011</v>
      </c>
      <c r="H105" s="7" t="str">
        <f>IFERROR(VLOOKUP(A105,'Indicadores PN obrigatorios'!$A$2:$G$350,6,0),"Sem Responsável Listado")</f>
        <v>Sebrae/NA</v>
      </c>
      <c r="I105" s="7" t="str">
        <f>IFERROR(VLOOKUP(A105,'Indicadores PN obrigatorios'!$A$2:$G$350,2,0),"Não")</f>
        <v>SIM</v>
      </c>
      <c r="J105" s="7" t="str">
        <f>IFERROR(VLOOKUP(A105,'INDICADORES CUBO AGIR'!$A$2:$D$11,4,0),"NÃO")</f>
        <v>SIM</v>
      </c>
    </row>
    <row r="106" spans="1:10" x14ac:dyDescent="0.25">
      <c r="A106" t="str">
        <f t="shared" si="1"/>
        <v>PROGRAMA NACIONAL - Educação EmpreendedoraPG_Recomendação (NPS) - Professores - pontos - Obter</v>
      </c>
      <c r="B106" t="s">
        <v>409</v>
      </c>
      <c r="C106" t="s">
        <v>63</v>
      </c>
      <c r="D106" t="s">
        <v>43</v>
      </c>
      <c r="E106" t="s">
        <v>35</v>
      </c>
      <c r="F106">
        <v>80</v>
      </c>
      <c r="G106">
        <v>88</v>
      </c>
      <c r="H106" s="7" t="str">
        <f>IFERROR(VLOOKUP(A106,'Indicadores PN obrigatorios'!$A$2:$G$350,6,0),"Sem Responsável Listado")</f>
        <v>Sebrae/NA</v>
      </c>
      <c r="I106" s="7" t="str">
        <f>IFERROR(VLOOKUP(A106,'Indicadores PN obrigatorios'!$A$2:$G$350,2,0),"Não")</f>
        <v>SIM</v>
      </c>
      <c r="J106" s="7" t="str">
        <f>IFERROR(VLOOKUP(A106,'INDICADORES CUBO AGIR'!$A$2:$D$11,4,0),"NÃO")</f>
        <v>NÃO</v>
      </c>
    </row>
    <row r="107" spans="1:10" x14ac:dyDescent="0.25">
      <c r="A107" t="str">
        <f t="shared" si="1"/>
        <v>PROGRAMA NACIONAL - Cliente em FocoPG_Atendimento por cliente - Número - Obter</v>
      </c>
      <c r="B107" t="s">
        <v>409</v>
      </c>
      <c r="C107" t="s">
        <v>64</v>
      </c>
      <c r="D107" t="s">
        <v>37</v>
      </c>
      <c r="E107" t="s">
        <v>18</v>
      </c>
      <c r="F107">
        <v>2</v>
      </c>
      <c r="G107">
        <v>2.39</v>
      </c>
      <c r="H107" s="7" t="str">
        <f>IFERROR(VLOOKUP(A107,'Indicadores PN obrigatorios'!$A$2:$G$350,6,0),"Sem Responsável Listado")</f>
        <v>Sebrae/NA</v>
      </c>
      <c r="I107" s="7" t="str">
        <f>IFERROR(VLOOKUP(A107,'Indicadores PN obrigatorios'!$A$2:$G$350,2,0),"Não")</f>
        <v>SIM</v>
      </c>
      <c r="J107" s="7" t="str">
        <f>IFERROR(VLOOKUP(A107,'INDICADORES CUBO AGIR'!$A$2:$D$11,4,0),"NÃO")</f>
        <v>SIM</v>
      </c>
    </row>
    <row r="108" spans="1:10" x14ac:dyDescent="0.25">
      <c r="A108" t="str">
        <f t="shared" si="1"/>
        <v>PROGRAMA NACIONAL - Cliente em FocoPG_Clientes atendidos por serviços digitais - Número - Obter</v>
      </c>
      <c r="B108" t="s">
        <v>409</v>
      </c>
      <c r="C108" t="s">
        <v>64</v>
      </c>
      <c r="D108" t="s">
        <v>37</v>
      </c>
      <c r="E108" t="s">
        <v>19</v>
      </c>
      <c r="F108">
        <v>17000</v>
      </c>
      <c r="G108">
        <v>17756</v>
      </c>
      <c r="H108" s="7" t="str">
        <f>IFERROR(VLOOKUP(A108,'Indicadores PN obrigatorios'!$A$2:$G$350,6,0),"Sem Responsável Listado")</f>
        <v>Sebrae/NA</v>
      </c>
      <c r="I108" s="7" t="str">
        <f>IFERROR(VLOOKUP(A108,'Indicadores PN obrigatorios'!$A$2:$G$350,2,0),"Não")</f>
        <v>SIM</v>
      </c>
      <c r="J108" s="7" t="str">
        <f>IFERROR(VLOOKUP(A108,'INDICADORES CUBO AGIR'!$A$2:$D$11,4,0),"NÃO")</f>
        <v>SIM</v>
      </c>
    </row>
    <row r="109" spans="1:10" x14ac:dyDescent="0.25">
      <c r="A109" t="str">
        <f t="shared" si="1"/>
        <v>PROGRAMA NACIONAL - Cliente em FocoPG_Cobertura do Atendimento (microempresas e empresas de pequeno porte) - % - Obter</v>
      </c>
      <c r="B109" t="s">
        <v>409</v>
      </c>
      <c r="C109" t="s">
        <v>64</v>
      </c>
      <c r="D109" t="s">
        <v>37</v>
      </c>
      <c r="E109" t="s">
        <v>20</v>
      </c>
      <c r="F109">
        <v>22</v>
      </c>
      <c r="G109">
        <v>25.15</v>
      </c>
      <c r="H109" s="7" t="str">
        <f>IFERROR(VLOOKUP(A109,'Indicadores PN obrigatorios'!$A$2:$G$350,6,0),"Sem Responsável Listado")</f>
        <v>Sebrae/NA</v>
      </c>
      <c r="I109" s="7" t="str">
        <f>IFERROR(VLOOKUP(A109,'Indicadores PN obrigatorios'!$A$2:$G$350,2,0),"Não")</f>
        <v>SIM</v>
      </c>
      <c r="J109" s="7" t="str">
        <f>IFERROR(VLOOKUP(A109,'INDICADORES CUBO AGIR'!$A$2:$D$11,4,0),"NÃO")</f>
        <v>SIM</v>
      </c>
    </row>
    <row r="110" spans="1:10" x14ac:dyDescent="0.25">
      <c r="A110" t="str">
        <f t="shared" si="1"/>
        <v>PROGRAMA NACIONAL - Cliente em FocoPG_Pequenos Negócios Atendidos - Número - Obter</v>
      </c>
      <c r="B110" t="s">
        <v>409</v>
      </c>
      <c r="C110" t="s">
        <v>64</v>
      </c>
      <c r="D110" t="s">
        <v>37</v>
      </c>
      <c r="E110" t="s">
        <v>21</v>
      </c>
      <c r="F110">
        <v>9293</v>
      </c>
      <c r="G110">
        <v>11833</v>
      </c>
      <c r="H110" s="7" t="str">
        <f>IFERROR(VLOOKUP(A110,'Indicadores PN obrigatorios'!$A$2:$G$350,6,0),"Sem Responsável Listado")</f>
        <v>Sebrae/NA</v>
      </c>
      <c r="I110" s="7" t="str">
        <f>IFERROR(VLOOKUP(A110,'Indicadores PN obrigatorios'!$A$2:$G$350,2,0),"Não")</f>
        <v>SIM</v>
      </c>
      <c r="J110" s="7" t="str">
        <f>IFERROR(VLOOKUP(A110,'INDICADORES CUBO AGIR'!$A$2:$D$11,4,0),"NÃO")</f>
        <v>SIM</v>
      </c>
    </row>
    <row r="111" spans="1:10" x14ac:dyDescent="0.25">
      <c r="A111" t="str">
        <f t="shared" si="1"/>
        <v>PROGRAMA NACIONAL - Cliente em FocoPG_Recomendação (NPS) - pontos - Obter</v>
      </c>
      <c r="B111" t="s">
        <v>409</v>
      </c>
      <c r="C111" t="s">
        <v>64</v>
      </c>
      <c r="D111" t="s">
        <v>37</v>
      </c>
      <c r="E111" t="s">
        <v>22</v>
      </c>
      <c r="F111">
        <v>85</v>
      </c>
      <c r="G111">
        <v>85.55</v>
      </c>
      <c r="H111" s="7" t="str">
        <f>IFERROR(VLOOKUP(A111,'Indicadores PN obrigatorios'!$A$2:$G$350,6,0),"Sem Responsável Listado")</f>
        <v>Sebrae/NA</v>
      </c>
      <c r="I111" s="7" t="str">
        <f>IFERROR(VLOOKUP(A111,'Indicadores PN obrigatorios'!$A$2:$G$350,2,0),"Não")</f>
        <v>SIM</v>
      </c>
      <c r="J111" s="7" t="str">
        <f>IFERROR(VLOOKUP(A111,'INDICADORES CUBO AGIR'!$A$2:$D$11,4,0),"NÃO")</f>
        <v>NÃO</v>
      </c>
    </row>
    <row r="112" spans="1:10" x14ac:dyDescent="0.25">
      <c r="A112" t="str">
        <f t="shared" si="1"/>
        <v>PROGRAMA NACIONAL - Gestão Estratégica de PessoasPG_Diagnóstico de Maturidade dos processos de gestão de pessoas - pontos - Obter</v>
      </c>
      <c r="B112" t="s">
        <v>409</v>
      </c>
      <c r="C112" t="s">
        <v>65</v>
      </c>
      <c r="D112" t="s">
        <v>66</v>
      </c>
      <c r="E112" t="s">
        <v>67</v>
      </c>
      <c r="F112">
        <v>4.4000000000000004</v>
      </c>
      <c r="G112">
        <v>4.2699999999999996</v>
      </c>
      <c r="H112" s="7" t="str">
        <f>IFERROR(VLOOKUP(A112,'Indicadores PN obrigatorios'!$A$2:$G$350,6,0),"Sem Responsável Listado")</f>
        <v>Sebrae/UF</v>
      </c>
      <c r="I112" s="7" t="str">
        <f>IFERROR(VLOOKUP(A112,'Indicadores PN obrigatorios'!$A$2:$G$350,2,0),"Não")</f>
        <v>SIM</v>
      </c>
      <c r="J112" s="7" t="str">
        <f>IFERROR(VLOOKUP(A112,'INDICADORES CUBO AGIR'!$A$2:$D$11,4,0),"NÃO")</f>
        <v>NÃO</v>
      </c>
    </row>
    <row r="113" spans="1:10" x14ac:dyDescent="0.25">
      <c r="A113" t="str">
        <f t="shared" si="1"/>
        <v>PROGRAMA NACIONAL - Gestão Estratégica de PessoasPG_Grau de implementação do SGP 9.0 no Sistema Sebrae - % - Obter</v>
      </c>
      <c r="B113" t="s">
        <v>409</v>
      </c>
      <c r="C113" t="s">
        <v>65</v>
      </c>
      <c r="D113" t="s">
        <v>66</v>
      </c>
      <c r="E113" t="s">
        <v>68</v>
      </c>
      <c r="F113">
        <v>88.88</v>
      </c>
      <c r="G113">
        <v>100</v>
      </c>
      <c r="H113" s="7" t="str">
        <f>IFERROR(VLOOKUP(A113,'Indicadores PN obrigatorios'!$A$2:$G$350,6,0),"Sem Responsável Listado")</f>
        <v>Sebrae/NA</v>
      </c>
      <c r="I113" s="7" t="str">
        <f>IFERROR(VLOOKUP(A113,'Indicadores PN obrigatorios'!$A$2:$G$350,2,0),"Não")</f>
        <v>SIM</v>
      </c>
      <c r="J113" s="7" t="str">
        <f>IFERROR(VLOOKUP(A113,'INDICADORES CUBO AGIR'!$A$2:$D$11,4,0),"NÃO")</f>
        <v>NÃO</v>
      </c>
    </row>
    <row r="114" spans="1:10" x14ac:dyDescent="0.25">
      <c r="A114" t="str">
        <f t="shared" si="1"/>
        <v>PROGRAMA NACIONAL - Sebrae + FinançasPG_Clientes com garantia do Fampe assistidos na fase pós-crédito - % - Obter</v>
      </c>
      <c r="B114" t="s">
        <v>409</v>
      </c>
      <c r="C114" t="s">
        <v>69</v>
      </c>
      <c r="D114" t="s">
        <v>70</v>
      </c>
      <c r="E114" t="s">
        <v>71</v>
      </c>
      <c r="F114">
        <v>86</v>
      </c>
      <c r="G114">
        <v>93.75</v>
      </c>
      <c r="H114" s="7" t="str">
        <f>IFERROR(VLOOKUP(A114,'Indicadores PN obrigatorios'!$A$2:$G$350,6,0),"Sem Responsável Listado")</f>
        <v>Sebrae/NA</v>
      </c>
      <c r="I114" s="7" t="str">
        <f>IFERROR(VLOOKUP(A114,'Indicadores PN obrigatorios'!$A$2:$G$350,2,0),"Não")</f>
        <v>SIM</v>
      </c>
      <c r="J114" s="7" t="str">
        <f>IFERROR(VLOOKUP(A114,'INDICADORES CUBO AGIR'!$A$2:$D$11,4,0),"NÃO")</f>
        <v>SIM</v>
      </c>
    </row>
    <row r="115" spans="1:10" x14ac:dyDescent="0.25">
      <c r="A115" t="str">
        <f t="shared" si="1"/>
        <v>PROGRAMA NACIONAL - Transformação OrganizacionalPG_Equipamentos de TI com vida útil exaurida - % - Obter</v>
      </c>
      <c r="B115" t="s">
        <v>409</v>
      </c>
      <c r="C115" t="s">
        <v>72</v>
      </c>
      <c r="D115" t="s">
        <v>73</v>
      </c>
      <c r="E115" t="s">
        <v>74</v>
      </c>
      <c r="F115">
        <v>20</v>
      </c>
      <c r="G115">
        <v>20</v>
      </c>
      <c r="H115" s="7" t="str">
        <f>IFERROR(VLOOKUP(A115,'Indicadores PN obrigatorios'!$A$2:$G$350,6,0),"Sem Responsável Listado")</f>
        <v>Sem Responsável Listado</v>
      </c>
      <c r="I115" s="7" t="str">
        <f>IFERROR(VLOOKUP(A115,'Indicadores PN obrigatorios'!$A$2:$G$350,2,0),"Não")</f>
        <v>Não</v>
      </c>
      <c r="J115" s="7" t="str">
        <f>IFERROR(VLOOKUP(A115,'INDICADORES CUBO AGIR'!$A$2:$D$11,4,0),"NÃO")</f>
        <v>NÃO</v>
      </c>
    </row>
    <row r="116" spans="1:10" x14ac:dyDescent="0.25">
      <c r="A116" t="str">
        <f t="shared" si="1"/>
        <v>PROGRAMA NACIONAL - Transformação OrganizacionalPG_Incidentes de segurança tratados - % - Obter</v>
      </c>
      <c r="B116" t="s">
        <v>409</v>
      </c>
      <c r="C116" t="s">
        <v>72</v>
      </c>
      <c r="D116" t="s">
        <v>73</v>
      </c>
      <c r="E116" t="s">
        <v>75</v>
      </c>
      <c r="F116">
        <v>30</v>
      </c>
      <c r="G116">
        <v>30</v>
      </c>
      <c r="H116" s="7" t="str">
        <f>IFERROR(VLOOKUP(A116,'Indicadores PN obrigatorios'!$A$2:$G$350,6,0),"Sem Responsável Listado")</f>
        <v>Sem Responsável Listado</v>
      </c>
      <c r="I116" s="7" t="str">
        <f>IFERROR(VLOOKUP(A116,'Indicadores PN obrigatorios'!$A$2:$G$350,2,0),"Não")</f>
        <v>Não</v>
      </c>
      <c r="J116" s="7" t="str">
        <f>IFERROR(VLOOKUP(A116,'INDICADORES CUBO AGIR'!$A$2:$D$11,4,0),"NÃO")</f>
        <v>NÃO</v>
      </c>
    </row>
    <row r="117" spans="1:10" x14ac:dyDescent="0.25">
      <c r="A117" t="str">
        <f t="shared" si="1"/>
        <v>PROGRAMA NACIONAL - Transformação OrganizacionalPG_Unidades do Sebrae com Office 365 implementado - % - Obter</v>
      </c>
      <c r="B117" t="s">
        <v>409</v>
      </c>
      <c r="C117" t="s">
        <v>72</v>
      </c>
      <c r="D117" t="s">
        <v>73</v>
      </c>
      <c r="E117" t="s">
        <v>76</v>
      </c>
      <c r="F117">
        <v>90</v>
      </c>
      <c r="G117">
        <v>89</v>
      </c>
      <c r="H117" s="7" t="str">
        <f>IFERROR(VLOOKUP(A117,'Indicadores PN obrigatorios'!$A$2:$G$350,6,0),"Sem Responsável Listado")</f>
        <v>Sem Responsável Listado</v>
      </c>
      <c r="I117" s="7" t="str">
        <f>IFERROR(VLOOKUP(A117,'Indicadores PN obrigatorios'!$A$2:$G$350,2,0),"Não")</f>
        <v>Não</v>
      </c>
      <c r="J117" s="7" t="str">
        <f>IFERROR(VLOOKUP(A117,'INDICADORES CUBO AGIR'!$A$2:$D$11,4,0),"NÃO")</f>
        <v>NÃO</v>
      </c>
    </row>
    <row r="118" spans="1:10" x14ac:dyDescent="0.25">
      <c r="A118" t="str">
        <f t="shared" si="1"/>
        <v>PROGRAMA NACIONAL - Gestão da MarcaPG_Imagem junto à Sociedade - Pontos (0 a 10) - Obter</v>
      </c>
      <c r="B118" t="s">
        <v>409</v>
      </c>
      <c r="C118" t="s">
        <v>77</v>
      </c>
      <c r="D118" t="s">
        <v>42</v>
      </c>
      <c r="E118" t="s">
        <v>30</v>
      </c>
      <c r="F118">
        <v>8.6</v>
      </c>
      <c r="G118">
        <v>8.6999999999999993</v>
      </c>
      <c r="H118" s="7" t="str">
        <f>IFERROR(VLOOKUP(A118,'Indicadores PN obrigatorios'!$A$2:$G$350,6,0),"Sem Responsável Listado")</f>
        <v>Sebrae/NA</v>
      </c>
      <c r="I118" s="7" t="str">
        <f>IFERROR(VLOOKUP(A118,'Indicadores PN obrigatorios'!$A$2:$G$350,2,0),"Não")</f>
        <v>SIM</v>
      </c>
      <c r="J118" s="7" t="str">
        <f>IFERROR(VLOOKUP(A118,'INDICADORES CUBO AGIR'!$A$2:$D$11,4,0),"NÃO")</f>
        <v>NÃO</v>
      </c>
    </row>
    <row r="119" spans="1:10" x14ac:dyDescent="0.25">
      <c r="A119" t="str">
        <f t="shared" si="1"/>
        <v>PROGRAMA NACIONAL - Gestão da MarcaPG_Imagem junto aos Pequenos Negócios - Pontos (0 a 10) - Obter</v>
      </c>
      <c r="B119" t="s">
        <v>409</v>
      </c>
      <c r="C119" t="s">
        <v>77</v>
      </c>
      <c r="D119" t="s">
        <v>42</v>
      </c>
      <c r="E119" t="s">
        <v>31</v>
      </c>
      <c r="F119">
        <v>8.8000000000000007</v>
      </c>
      <c r="G119">
        <v>8.1</v>
      </c>
      <c r="H119" s="7" t="str">
        <f>IFERROR(VLOOKUP(A119,'Indicadores PN obrigatorios'!$A$2:$G$350,6,0),"Sem Responsável Listado")</f>
        <v>Sebrae/NA</v>
      </c>
      <c r="I119" s="7" t="str">
        <f>IFERROR(VLOOKUP(A119,'Indicadores PN obrigatorios'!$A$2:$G$350,2,0),"Não")</f>
        <v>SIM</v>
      </c>
      <c r="J119" s="7" t="str">
        <f>IFERROR(VLOOKUP(A119,'INDICADORES CUBO AGIR'!$A$2:$D$11,4,0),"NÃO")</f>
        <v>NÃO</v>
      </c>
    </row>
    <row r="120" spans="1:10" x14ac:dyDescent="0.25">
      <c r="A120" t="str">
        <f t="shared" si="1"/>
        <v>PROGRAMA NACIONAL - Portfólio em RedePG_Aplicabilidade - Pontos (0 a 10) - Obter</v>
      </c>
      <c r="B120" t="s">
        <v>409</v>
      </c>
      <c r="C120" t="s">
        <v>78</v>
      </c>
      <c r="D120" t="s">
        <v>56</v>
      </c>
      <c r="E120" t="s">
        <v>57</v>
      </c>
      <c r="F120">
        <v>7</v>
      </c>
      <c r="G120">
        <v>0</v>
      </c>
      <c r="H120" s="7" t="str">
        <f>IFERROR(VLOOKUP(A120,'Indicadores PN obrigatorios'!$A$2:$G$350,6,0),"Sem Responsável Listado")</f>
        <v>Sebrae/NA</v>
      </c>
      <c r="I120" s="7" t="str">
        <f>IFERROR(VLOOKUP(A120,'Indicadores PN obrigatorios'!$A$2:$G$350,2,0),"Não")</f>
        <v>SIM</v>
      </c>
      <c r="J120" s="7" t="str">
        <f>IFERROR(VLOOKUP(A120,'INDICADORES CUBO AGIR'!$A$2:$D$11,4,0),"NÃO")</f>
        <v>NÃO</v>
      </c>
    </row>
    <row r="121" spans="1:10" x14ac:dyDescent="0.25">
      <c r="A121" t="str">
        <f t="shared" si="1"/>
        <v>PROGRAMA NACIONAL - Portfólio em RedePG_Efetividade - Pontos (0 a 10) - Obter</v>
      </c>
      <c r="B121" t="s">
        <v>409</v>
      </c>
      <c r="C121" t="s">
        <v>78</v>
      </c>
      <c r="D121" t="s">
        <v>56</v>
      </c>
      <c r="E121" t="s">
        <v>58</v>
      </c>
      <c r="F121">
        <v>7</v>
      </c>
      <c r="G121">
        <v>0</v>
      </c>
      <c r="H121" s="7" t="str">
        <f>IFERROR(VLOOKUP(A121,'Indicadores PN obrigatorios'!$A$2:$G$350,6,0),"Sem Responsável Listado")</f>
        <v>Sebrae/NA</v>
      </c>
      <c r="I121" s="7" t="str">
        <f>IFERROR(VLOOKUP(A121,'Indicadores PN obrigatorios'!$A$2:$G$350,2,0),"Não")</f>
        <v>SIM</v>
      </c>
      <c r="J121" s="7" t="str">
        <f>IFERROR(VLOOKUP(A121,'INDICADORES CUBO AGIR'!$A$2:$D$11,4,0),"NÃO")</f>
        <v>NÃO</v>
      </c>
    </row>
    <row r="122" spans="1:10" x14ac:dyDescent="0.25">
      <c r="A122" t="str">
        <f t="shared" si="1"/>
        <v>PROGRAMA NACIONAL - Portfólio em RedePG_NPS (Net Promoter Score) de Produto ou Serviço - pontos - Obter</v>
      </c>
      <c r="B122" t="s">
        <v>409</v>
      </c>
      <c r="C122" t="s">
        <v>78</v>
      </c>
      <c r="D122" t="s">
        <v>56</v>
      </c>
      <c r="E122" t="s">
        <v>59</v>
      </c>
      <c r="F122">
        <v>60</v>
      </c>
      <c r="G122">
        <v>0</v>
      </c>
      <c r="H122" s="7" t="str">
        <f>IFERROR(VLOOKUP(A122,'Indicadores PN obrigatorios'!$A$2:$G$350,6,0),"Sem Responsável Listado")</f>
        <v>Sebrae/UF</v>
      </c>
      <c r="I122" s="7" t="str">
        <f>IFERROR(VLOOKUP(A122,'Indicadores PN obrigatorios'!$A$2:$G$350,2,0),"Não")</f>
        <v>SIM</v>
      </c>
      <c r="J122" s="7" t="str">
        <f>IFERROR(VLOOKUP(A122,'INDICADORES CUBO AGIR'!$A$2:$D$11,4,0),"NÃO")</f>
        <v>NÃO</v>
      </c>
    </row>
    <row r="123" spans="1:10" x14ac:dyDescent="0.25">
      <c r="A123" t="str">
        <f t="shared" si="1"/>
        <v>PROGRAMA NACIONAL - Brasil + CompetitivoPG_Produtividade do Trabalho - % - Aumentar</v>
      </c>
      <c r="B123" t="s">
        <v>410</v>
      </c>
      <c r="C123" t="s">
        <v>112</v>
      </c>
      <c r="D123" t="s">
        <v>40</v>
      </c>
      <c r="E123" t="s">
        <v>27</v>
      </c>
      <c r="F123">
        <v>5</v>
      </c>
      <c r="G123">
        <v>18.600000000000001</v>
      </c>
      <c r="H123" s="7" t="str">
        <f>IFERROR(VLOOKUP(A123,'Indicadores PN obrigatorios'!$A$2:$G$350,6,0),"Sem Responsável Listado")</f>
        <v>Sebrae/NA</v>
      </c>
      <c r="I123" s="7" t="str">
        <f>IFERROR(VLOOKUP(A123,'Indicadores PN obrigatorios'!$A$2:$G$350,2,0),"Não")</f>
        <v>SIM</v>
      </c>
      <c r="J123" s="7" t="str">
        <f>IFERROR(VLOOKUP(A123,'INDICADORES CUBO AGIR'!$A$2:$D$11,4,0),"NÃO")</f>
        <v>NÃO</v>
      </c>
    </row>
    <row r="124" spans="1:10" x14ac:dyDescent="0.25">
      <c r="A124" t="str">
        <f t="shared" si="1"/>
        <v>PROGRAMA NACIONAL - Brasil + CompetitivoPG_Taxa de Alcance - Faturamento - % - Obter</v>
      </c>
      <c r="B124" t="s">
        <v>410</v>
      </c>
      <c r="C124" t="s">
        <v>112</v>
      </c>
      <c r="D124" t="s">
        <v>40</v>
      </c>
      <c r="E124" t="s">
        <v>28</v>
      </c>
      <c r="F124">
        <v>79</v>
      </c>
      <c r="G124">
        <v>0</v>
      </c>
      <c r="H124" s="7" t="str">
        <f>IFERROR(VLOOKUP(A124,'Indicadores PN obrigatorios'!$A$2:$G$350,6,0),"Sem Responsável Listado")</f>
        <v>Sebrae/UF</v>
      </c>
      <c r="I124" s="7" t="str">
        <f>IFERROR(VLOOKUP(A124,'Indicadores PN obrigatorios'!$A$2:$G$350,2,0),"Não")</f>
        <v>SIM</v>
      </c>
      <c r="J124" s="7" t="str">
        <f>IFERROR(VLOOKUP(A124,'INDICADORES CUBO AGIR'!$A$2:$D$11,4,0),"NÃO")</f>
        <v>SIM</v>
      </c>
    </row>
    <row r="125" spans="1:10" x14ac:dyDescent="0.25">
      <c r="A125" t="str">
        <f t="shared" si="1"/>
        <v>PROGRAMA NACIONAL - Ambiente de NegóciosPG_Município com presença continuada de técnico residente do Sebrae na microrregião. - Número - Obter</v>
      </c>
      <c r="B125" t="s">
        <v>410</v>
      </c>
      <c r="C125" t="s">
        <v>113</v>
      </c>
      <c r="D125" t="s">
        <v>36</v>
      </c>
      <c r="E125" t="s">
        <v>14</v>
      </c>
      <c r="F125">
        <v>26</v>
      </c>
      <c r="G125">
        <v>26</v>
      </c>
      <c r="H125" s="7" t="str">
        <f>IFERROR(VLOOKUP(A125,'Indicadores PN obrigatorios'!$A$2:$G$350,6,0),"Sem Responsável Listado")</f>
        <v>Sebrae/UF</v>
      </c>
      <c r="I125" s="7" t="str">
        <f>IFERROR(VLOOKUP(A125,'Indicadores PN obrigatorios'!$A$2:$G$350,2,0),"Não")</f>
        <v>SIM</v>
      </c>
      <c r="J125" s="7" t="str">
        <f>IFERROR(VLOOKUP(A125,'INDICADORES CUBO AGIR'!$A$2:$D$11,4,0),"NÃO")</f>
        <v>NÃO</v>
      </c>
    </row>
    <row r="126" spans="1:10" x14ac:dyDescent="0.25">
      <c r="A126" t="str">
        <f t="shared" si="1"/>
        <v>PROGRAMA NACIONAL - Ambiente de NegóciosPG_Municípios com conjunto de políticas públicas para melhoria do ambiente de negócios implementado - Número - Obter</v>
      </c>
      <c r="B126" t="s">
        <v>410</v>
      </c>
      <c r="C126" t="s">
        <v>113</v>
      </c>
      <c r="D126" t="s">
        <v>36</v>
      </c>
      <c r="E126" t="s">
        <v>15</v>
      </c>
      <c r="F126">
        <v>54</v>
      </c>
      <c r="G126">
        <v>68</v>
      </c>
      <c r="H126" s="7" t="str">
        <f>IFERROR(VLOOKUP(A126,'Indicadores PN obrigatorios'!$A$2:$G$350,6,0),"Sem Responsável Listado")</f>
        <v>Sebrae/UF</v>
      </c>
      <c r="I126" s="7" t="str">
        <f>IFERROR(VLOOKUP(A126,'Indicadores PN obrigatorios'!$A$2:$G$350,2,0),"Não")</f>
        <v>SIM</v>
      </c>
      <c r="J126" s="7" t="str">
        <f>IFERROR(VLOOKUP(A126,'INDICADORES CUBO AGIR'!$A$2:$D$11,4,0),"NÃO")</f>
        <v>NÃO</v>
      </c>
    </row>
    <row r="127" spans="1:10" x14ac:dyDescent="0.25">
      <c r="A127" t="str">
        <f t="shared" si="1"/>
        <v>PROGRAMA NACIONAL - Ambiente de NegóciosPG_Municípios com projetos de mobilização e articulação de lideranças implementados - Número - Obter</v>
      </c>
      <c r="B127" t="s">
        <v>410</v>
      </c>
      <c r="C127" t="s">
        <v>113</v>
      </c>
      <c r="D127" t="s">
        <v>36</v>
      </c>
      <c r="E127" t="s">
        <v>16</v>
      </c>
      <c r="F127">
        <v>100</v>
      </c>
      <c r="G127">
        <v>120</v>
      </c>
      <c r="H127" s="7" t="str">
        <f>IFERROR(VLOOKUP(A127,'Indicadores PN obrigatorios'!$A$2:$G$350,6,0),"Sem Responsável Listado")</f>
        <v>Sebrae/UF</v>
      </c>
      <c r="I127" s="7" t="str">
        <f>IFERROR(VLOOKUP(A127,'Indicadores PN obrigatorios'!$A$2:$G$350,2,0),"Não")</f>
        <v>SIM</v>
      </c>
      <c r="J127" s="7" t="str">
        <f>IFERROR(VLOOKUP(A127,'INDICADORES CUBO AGIR'!$A$2:$D$11,4,0),"NÃO")</f>
        <v>NÃO</v>
      </c>
    </row>
    <row r="128" spans="1:10" x14ac:dyDescent="0.25">
      <c r="A128" t="str">
        <f t="shared" si="1"/>
        <v>PROGRAMA NACIONAL - Ambiente de NegóciosPG_Tempo de abertura de empresas - horas - Obter</v>
      </c>
      <c r="B128" t="s">
        <v>410</v>
      </c>
      <c r="C128" t="s">
        <v>113</v>
      </c>
      <c r="D128" t="s">
        <v>36</v>
      </c>
      <c r="E128" t="s">
        <v>17</v>
      </c>
      <c r="F128">
        <v>110</v>
      </c>
      <c r="G128">
        <v>59.13</v>
      </c>
      <c r="H128" s="7" t="str">
        <f>IFERROR(VLOOKUP(A128,'Indicadores PN obrigatorios'!$A$2:$G$350,6,0),"Sem Responsável Listado")</f>
        <v>Sebrae/NA</v>
      </c>
      <c r="I128" s="7" t="str">
        <f>IFERROR(VLOOKUP(A128,'Indicadores PN obrigatorios'!$A$2:$G$350,2,0),"Não")</f>
        <v>SIM</v>
      </c>
      <c r="J128" s="7" t="str">
        <f>IFERROR(VLOOKUP(A128,'INDICADORES CUBO AGIR'!$A$2:$D$11,4,0),"NÃO")</f>
        <v>NÃO</v>
      </c>
    </row>
    <row r="129" spans="1:10" x14ac:dyDescent="0.25">
      <c r="A129" t="str">
        <f t="shared" si="1"/>
        <v>PROGRAMA NACIONAL - Brasil + InovadorPG_Inovação e Modernização - % - Obter</v>
      </c>
      <c r="B129" t="s">
        <v>410</v>
      </c>
      <c r="C129" t="s">
        <v>114</v>
      </c>
      <c r="D129" t="s">
        <v>38</v>
      </c>
      <c r="E129" t="s">
        <v>23</v>
      </c>
      <c r="F129">
        <v>70</v>
      </c>
      <c r="G129">
        <v>0</v>
      </c>
      <c r="H129" s="7" t="str">
        <f>IFERROR(VLOOKUP(A129,'Indicadores PN obrigatorios'!$A$2:$G$350,6,0),"Sem Responsável Listado")</f>
        <v>Sebrae/NA</v>
      </c>
      <c r="I129" s="7" t="str">
        <f>IFERROR(VLOOKUP(A129,'Indicadores PN obrigatorios'!$A$2:$G$350,2,0),"Não")</f>
        <v>SIM</v>
      </c>
      <c r="J129" s="7" t="str">
        <f>IFERROR(VLOOKUP(A129,'INDICADORES CUBO AGIR'!$A$2:$D$11,4,0),"NÃO")</f>
        <v>NÃO</v>
      </c>
    </row>
    <row r="130" spans="1:10" x14ac:dyDescent="0.25">
      <c r="A130" t="str">
        <f t="shared" si="1"/>
        <v>PROGRAMA NACIONAL - Brasil + InovadorPG_Municípios com ecossistemas de inovação mapeados - Número - Obter</v>
      </c>
      <c r="B130" t="s">
        <v>410</v>
      </c>
      <c r="C130" t="s">
        <v>114</v>
      </c>
      <c r="D130" t="s">
        <v>38</v>
      </c>
      <c r="E130" t="s">
        <v>24</v>
      </c>
      <c r="F130">
        <v>2</v>
      </c>
      <c r="G130">
        <v>3</v>
      </c>
      <c r="H130" s="7" t="str">
        <f>IFERROR(VLOOKUP(A130,'Indicadores PN obrigatorios'!$A$2:$G$350,6,0),"Sem Responsável Listado")</f>
        <v>Sebrae/UF</v>
      </c>
      <c r="I130" s="7" t="str">
        <f>IFERROR(VLOOKUP(A130,'Indicadores PN obrigatorios'!$A$2:$G$350,2,0),"Não")</f>
        <v>SIM</v>
      </c>
      <c r="J130" s="7" t="str">
        <f>IFERROR(VLOOKUP(A130,'INDICADORES CUBO AGIR'!$A$2:$D$11,4,0),"NÃO")</f>
        <v>NÃO</v>
      </c>
    </row>
    <row r="131" spans="1:10" x14ac:dyDescent="0.25">
      <c r="A131" t="str">
        <f t="shared" ref="A131:A194" si="2">CONCATENATE(D131,E131)</f>
        <v>PROGRAMA NACIONAL - Brasil + InovadorPG_Pequenos Negócios atendidos com solução de Inovação - Número - Obter</v>
      </c>
      <c r="B131" t="s">
        <v>410</v>
      </c>
      <c r="C131" t="s">
        <v>114</v>
      </c>
      <c r="D131" t="s">
        <v>38</v>
      </c>
      <c r="E131" t="s">
        <v>25</v>
      </c>
      <c r="F131">
        <v>14300</v>
      </c>
      <c r="G131">
        <v>0</v>
      </c>
      <c r="H131" s="7" t="str">
        <f>IFERROR(VLOOKUP(A131,'Indicadores PN obrigatorios'!$A$2:$G$350,6,0),"Sem Responsável Listado")</f>
        <v>Sem Responsável Listado</v>
      </c>
      <c r="I131" s="7" t="str">
        <f>IFERROR(VLOOKUP(A131,'Indicadores PN obrigatorios'!$A$2:$G$350,2,0),"Não")</f>
        <v>Não</v>
      </c>
      <c r="J131" s="7" t="str">
        <f>IFERROR(VLOOKUP(A131,'INDICADORES CUBO AGIR'!$A$2:$D$11,4,0),"NÃO")</f>
        <v>SIM</v>
      </c>
    </row>
    <row r="132" spans="1:10" x14ac:dyDescent="0.25">
      <c r="A132" t="str">
        <f t="shared" si="2"/>
        <v>PROGRAMA NACIONAL - Gestão Estratégica de PessoasPG_Diagnóstico de Maturidade dos processos de gestão de pessoas - pontos - Obter</v>
      </c>
      <c r="B132" t="s">
        <v>410</v>
      </c>
      <c r="C132" t="s">
        <v>115</v>
      </c>
      <c r="D132" t="s">
        <v>66</v>
      </c>
      <c r="E132" t="s">
        <v>67</v>
      </c>
      <c r="F132">
        <v>4.42</v>
      </c>
      <c r="G132">
        <v>3.9</v>
      </c>
      <c r="H132" s="7" t="str">
        <f>IFERROR(VLOOKUP(A132,'Indicadores PN obrigatorios'!$A$2:$G$350,6,0),"Sem Responsável Listado")</f>
        <v>Sebrae/UF</v>
      </c>
      <c r="I132" s="7" t="str">
        <f>IFERROR(VLOOKUP(A132,'Indicadores PN obrigatorios'!$A$2:$G$350,2,0),"Não")</f>
        <v>SIM</v>
      </c>
      <c r="J132" s="7" t="str">
        <f>IFERROR(VLOOKUP(A132,'INDICADORES CUBO AGIR'!$A$2:$D$11,4,0),"NÃO")</f>
        <v>NÃO</v>
      </c>
    </row>
    <row r="133" spans="1:10" x14ac:dyDescent="0.25">
      <c r="A133" t="str">
        <f t="shared" si="2"/>
        <v>PROGRAMA NACIONAL - Gestão Estratégica de PessoasPG_Grau de implementação do SGP 9.0 no Sistema Sebrae - % - Obter</v>
      </c>
      <c r="B133" t="s">
        <v>410</v>
      </c>
      <c r="C133" t="s">
        <v>115</v>
      </c>
      <c r="D133" t="s">
        <v>66</v>
      </c>
      <c r="E133" t="s">
        <v>68</v>
      </c>
      <c r="F133">
        <v>100</v>
      </c>
      <c r="G133">
        <v>100</v>
      </c>
      <c r="H133" s="7" t="str">
        <f>IFERROR(VLOOKUP(A133,'Indicadores PN obrigatorios'!$A$2:$G$350,6,0),"Sem Responsável Listado")</f>
        <v>Sebrae/NA</v>
      </c>
      <c r="I133" s="7" t="str">
        <f>IFERROR(VLOOKUP(A133,'Indicadores PN obrigatorios'!$A$2:$G$350,2,0),"Não")</f>
        <v>SIM</v>
      </c>
      <c r="J133" s="7" t="str">
        <f>IFERROR(VLOOKUP(A133,'INDICADORES CUBO AGIR'!$A$2:$D$11,4,0),"NÃO")</f>
        <v>NÃO</v>
      </c>
    </row>
    <row r="134" spans="1:10" x14ac:dyDescent="0.25">
      <c r="A134" t="str">
        <f t="shared" si="2"/>
        <v>PROGRAMA NACIONAL - Gestão da MarcaPG_Imagem junto à Sociedade - Pontos (0 a 10) - Obter</v>
      </c>
      <c r="B134" t="s">
        <v>410</v>
      </c>
      <c r="C134" t="s">
        <v>116</v>
      </c>
      <c r="D134" t="s">
        <v>42</v>
      </c>
      <c r="E134" t="s">
        <v>30</v>
      </c>
      <c r="F134">
        <v>8.1</v>
      </c>
      <c r="G134">
        <v>8.8000000000000007</v>
      </c>
      <c r="H134" s="7" t="str">
        <f>IFERROR(VLOOKUP(A134,'Indicadores PN obrigatorios'!$A$2:$G$350,6,0),"Sem Responsável Listado")</f>
        <v>Sebrae/NA</v>
      </c>
      <c r="I134" s="7" t="str">
        <f>IFERROR(VLOOKUP(A134,'Indicadores PN obrigatorios'!$A$2:$G$350,2,0),"Não")</f>
        <v>SIM</v>
      </c>
      <c r="J134" s="7" t="str">
        <f>IFERROR(VLOOKUP(A134,'INDICADORES CUBO AGIR'!$A$2:$D$11,4,0),"NÃO")</f>
        <v>NÃO</v>
      </c>
    </row>
    <row r="135" spans="1:10" x14ac:dyDescent="0.25">
      <c r="A135" t="str">
        <f t="shared" si="2"/>
        <v>PROGRAMA NACIONAL - Gestão da MarcaPG_Imagem junto aos Pequenos Negócios - Pontos (0 a 10) - Obter</v>
      </c>
      <c r="B135" t="s">
        <v>410</v>
      </c>
      <c r="C135" t="s">
        <v>116</v>
      </c>
      <c r="D135" t="s">
        <v>42</v>
      </c>
      <c r="E135" t="s">
        <v>31</v>
      </c>
      <c r="F135">
        <v>8.6</v>
      </c>
      <c r="G135">
        <v>8.6999999999999993</v>
      </c>
      <c r="H135" s="7" t="str">
        <f>IFERROR(VLOOKUP(A135,'Indicadores PN obrigatorios'!$A$2:$G$350,6,0),"Sem Responsável Listado")</f>
        <v>Sebrae/NA</v>
      </c>
      <c r="I135" s="7" t="str">
        <f>IFERROR(VLOOKUP(A135,'Indicadores PN obrigatorios'!$A$2:$G$350,2,0),"Não")</f>
        <v>SIM</v>
      </c>
      <c r="J135" s="7" t="str">
        <f>IFERROR(VLOOKUP(A135,'INDICADORES CUBO AGIR'!$A$2:$D$11,4,0),"NÃO")</f>
        <v>NÃO</v>
      </c>
    </row>
    <row r="136" spans="1:10" x14ac:dyDescent="0.25">
      <c r="A136" t="str">
        <f t="shared" si="2"/>
        <v>PROGRAMA NACIONAL - Educação EmpreendedoraPG_Atendimento a estudantes em soluções de Educação Empreendedora - Número - Obter</v>
      </c>
      <c r="B136" t="s">
        <v>410</v>
      </c>
      <c r="C136" t="s">
        <v>117</v>
      </c>
      <c r="D136" t="s">
        <v>43</v>
      </c>
      <c r="E136" t="s">
        <v>32</v>
      </c>
      <c r="F136">
        <v>39000</v>
      </c>
      <c r="G136">
        <v>0</v>
      </c>
      <c r="H136" s="7" t="str">
        <f>IFERROR(VLOOKUP(A136,'Indicadores PN obrigatorios'!$A$2:$G$350,6,0),"Sem Responsável Listado")</f>
        <v>Sebrae/NA</v>
      </c>
      <c r="I136" s="7" t="str">
        <f>IFERROR(VLOOKUP(A136,'Indicadores PN obrigatorios'!$A$2:$G$350,2,0),"Não")</f>
        <v>SIM</v>
      </c>
      <c r="J136" s="7" t="str">
        <f>IFERROR(VLOOKUP(A136,'INDICADORES CUBO AGIR'!$A$2:$D$11,4,0),"NÃO")</f>
        <v>SIM</v>
      </c>
    </row>
    <row r="137" spans="1:10" x14ac:dyDescent="0.25">
      <c r="A137" t="str">
        <f t="shared" si="2"/>
        <v>PROGRAMA NACIONAL - Educação EmpreendedoraPG_Escolas com projeto Escola Empreendedora implementado - Número - Obter</v>
      </c>
      <c r="B137" t="s">
        <v>410</v>
      </c>
      <c r="C137" t="s">
        <v>117</v>
      </c>
      <c r="D137" t="s">
        <v>43</v>
      </c>
      <c r="E137" t="s">
        <v>33</v>
      </c>
      <c r="F137">
        <v>5</v>
      </c>
      <c r="G137">
        <v>5</v>
      </c>
      <c r="H137" s="7" t="str">
        <f>IFERROR(VLOOKUP(A137,'Indicadores PN obrigatorios'!$A$2:$G$350,6,0),"Sem Responsável Listado")</f>
        <v>Sebrae/UF</v>
      </c>
      <c r="I137" s="7" t="str">
        <f>IFERROR(VLOOKUP(A137,'Indicadores PN obrigatorios'!$A$2:$G$350,2,0),"Não")</f>
        <v>SIM</v>
      </c>
      <c r="J137" s="7" t="str">
        <f>IFERROR(VLOOKUP(A137,'INDICADORES CUBO AGIR'!$A$2:$D$11,4,0),"NÃO")</f>
        <v>NÃO</v>
      </c>
    </row>
    <row r="138" spans="1:10" x14ac:dyDescent="0.25">
      <c r="A138" t="str">
        <f t="shared" si="2"/>
        <v>PROGRAMA NACIONAL - Educação EmpreendedoraPG_Professores atendidos em soluções de Educação Empreendedora - professores - Obter</v>
      </c>
      <c r="B138" t="s">
        <v>410</v>
      </c>
      <c r="C138" t="s">
        <v>117</v>
      </c>
      <c r="D138" t="s">
        <v>43</v>
      </c>
      <c r="E138" t="s">
        <v>34</v>
      </c>
      <c r="F138">
        <v>11000</v>
      </c>
      <c r="G138">
        <v>0</v>
      </c>
      <c r="H138" s="7" t="str">
        <f>IFERROR(VLOOKUP(A138,'Indicadores PN obrigatorios'!$A$2:$G$350,6,0),"Sem Responsável Listado")</f>
        <v>Sebrae/NA</v>
      </c>
      <c r="I138" s="7" t="str">
        <f>IFERROR(VLOOKUP(A138,'Indicadores PN obrigatorios'!$A$2:$G$350,2,0),"Não")</f>
        <v>SIM</v>
      </c>
      <c r="J138" s="7" t="str">
        <f>IFERROR(VLOOKUP(A138,'INDICADORES CUBO AGIR'!$A$2:$D$11,4,0),"NÃO")</f>
        <v>SIM</v>
      </c>
    </row>
    <row r="139" spans="1:10" x14ac:dyDescent="0.25">
      <c r="A139" t="str">
        <f t="shared" si="2"/>
        <v>PROGRAMA NACIONAL - Educação EmpreendedoraPG_Recomendação (NPS) - Professores - pontos - Obter</v>
      </c>
      <c r="B139" t="s">
        <v>410</v>
      </c>
      <c r="C139" t="s">
        <v>117</v>
      </c>
      <c r="D139" t="s">
        <v>43</v>
      </c>
      <c r="E139" t="s">
        <v>35</v>
      </c>
      <c r="F139">
        <v>80</v>
      </c>
      <c r="G139">
        <v>81.900000000000006</v>
      </c>
      <c r="H139" s="7" t="str">
        <f>IFERROR(VLOOKUP(A139,'Indicadores PN obrigatorios'!$A$2:$G$350,6,0),"Sem Responsável Listado")</f>
        <v>Sebrae/NA</v>
      </c>
      <c r="I139" s="7" t="str">
        <f>IFERROR(VLOOKUP(A139,'Indicadores PN obrigatorios'!$A$2:$G$350,2,0),"Não")</f>
        <v>SIM</v>
      </c>
      <c r="J139" s="7" t="str">
        <f>IFERROR(VLOOKUP(A139,'INDICADORES CUBO AGIR'!$A$2:$D$11,4,0),"NÃO")</f>
        <v>NÃO</v>
      </c>
    </row>
    <row r="140" spans="1:10" x14ac:dyDescent="0.25">
      <c r="A140" t="str">
        <f t="shared" si="2"/>
        <v>PROGRAMA NACIONAL - Cliente em FocoPG_Atendimento por cliente - Número - Obter</v>
      </c>
      <c r="B140" t="s">
        <v>410</v>
      </c>
      <c r="C140" t="s">
        <v>118</v>
      </c>
      <c r="D140" t="s">
        <v>37</v>
      </c>
      <c r="E140" t="s">
        <v>18</v>
      </c>
      <c r="F140">
        <v>2</v>
      </c>
      <c r="G140">
        <v>2.04</v>
      </c>
      <c r="H140" s="7" t="str">
        <f>IFERROR(VLOOKUP(A140,'Indicadores PN obrigatorios'!$A$2:$G$350,6,0),"Sem Responsável Listado")</f>
        <v>Sebrae/NA</v>
      </c>
      <c r="I140" s="7" t="str">
        <f>IFERROR(VLOOKUP(A140,'Indicadores PN obrigatorios'!$A$2:$G$350,2,0),"Não")</f>
        <v>SIM</v>
      </c>
      <c r="J140" s="7" t="str">
        <f>IFERROR(VLOOKUP(A140,'INDICADORES CUBO AGIR'!$A$2:$D$11,4,0),"NÃO")</f>
        <v>SIM</v>
      </c>
    </row>
    <row r="141" spans="1:10" x14ac:dyDescent="0.25">
      <c r="A141" t="str">
        <f t="shared" si="2"/>
        <v>PROGRAMA NACIONAL - Cliente em FocoPG_Clientes atendidos por serviços digitais - Número - Obter</v>
      </c>
      <c r="B141" t="s">
        <v>410</v>
      </c>
      <c r="C141" t="s">
        <v>118</v>
      </c>
      <c r="D141" t="s">
        <v>37</v>
      </c>
      <c r="E141" t="s">
        <v>19</v>
      </c>
      <c r="F141">
        <v>159600</v>
      </c>
      <c r="G141">
        <v>0</v>
      </c>
      <c r="H141" s="7" t="str">
        <f>IFERROR(VLOOKUP(A141,'Indicadores PN obrigatorios'!$A$2:$G$350,6,0),"Sem Responsável Listado")</f>
        <v>Sebrae/NA</v>
      </c>
      <c r="I141" s="7" t="str">
        <f>IFERROR(VLOOKUP(A141,'Indicadores PN obrigatorios'!$A$2:$G$350,2,0),"Não")</f>
        <v>SIM</v>
      </c>
      <c r="J141" s="7" t="str">
        <f>IFERROR(VLOOKUP(A141,'INDICADORES CUBO AGIR'!$A$2:$D$11,4,0),"NÃO")</f>
        <v>SIM</v>
      </c>
    </row>
    <row r="142" spans="1:10" x14ac:dyDescent="0.25">
      <c r="A142" t="str">
        <f t="shared" si="2"/>
        <v>PROGRAMA NACIONAL - Cliente em FocoPG_Cobertura do Atendimento (microempresas e empresas de pequeno porte) - % - Obter</v>
      </c>
      <c r="B142" t="s">
        <v>410</v>
      </c>
      <c r="C142" t="s">
        <v>118</v>
      </c>
      <c r="D142" t="s">
        <v>37</v>
      </c>
      <c r="E142" t="s">
        <v>20</v>
      </c>
      <c r="F142">
        <v>22.1</v>
      </c>
      <c r="G142">
        <v>0</v>
      </c>
      <c r="H142" s="7" t="str">
        <f>IFERROR(VLOOKUP(A142,'Indicadores PN obrigatorios'!$A$2:$G$350,6,0),"Sem Responsável Listado")</f>
        <v>Sebrae/NA</v>
      </c>
      <c r="I142" s="7" t="str">
        <f>IFERROR(VLOOKUP(A142,'Indicadores PN obrigatorios'!$A$2:$G$350,2,0),"Não")</f>
        <v>SIM</v>
      </c>
      <c r="J142" s="7" t="str">
        <f>IFERROR(VLOOKUP(A142,'INDICADORES CUBO AGIR'!$A$2:$D$11,4,0),"NÃO")</f>
        <v>SIM</v>
      </c>
    </row>
    <row r="143" spans="1:10" x14ac:dyDescent="0.25">
      <c r="A143" t="str">
        <f t="shared" si="2"/>
        <v>PROGRAMA NACIONAL - Cliente em FocoPG_Pequenos Negócios Atendidos - Número - Obter</v>
      </c>
      <c r="B143" t="s">
        <v>410</v>
      </c>
      <c r="C143" t="s">
        <v>118</v>
      </c>
      <c r="D143" t="s">
        <v>37</v>
      </c>
      <c r="E143" t="s">
        <v>21</v>
      </c>
      <c r="F143">
        <v>121000</v>
      </c>
      <c r="G143">
        <v>0</v>
      </c>
      <c r="H143" s="7" t="str">
        <f>IFERROR(VLOOKUP(A143,'Indicadores PN obrigatorios'!$A$2:$G$350,6,0),"Sem Responsável Listado")</f>
        <v>Sebrae/NA</v>
      </c>
      <c r="I143" s="7" t="str">
        <f>IFERROR(VLOOKUP(A143,'Indicadores PN obrigatorios'!$A$2:$G$350,2,0),"Não")</f>
        <v>SIM</v>
      </c>
      <c r="J143" s="7" t="str">
        <f>IFERROR(VLOOKUP(A143,'INDICADORES CUBO AGIR'!$A$2:$D$11,4,0),"NÃO")</f>
        <v>SIM</v>
      </c>
    </row>
    <row r="144" spans="1:10" x14ac:dyDescent="0.25">
      <c r="A144" t="str">
        <f t="shared" si="2"/>
        <v>PROGRAMA NACIONAL - Cliente em FocoPG_Recomendação (NPS) - pontos - Obter</v>
      </c>
      <c r="B144" t="s">
        <v>410</v>
      </c>
      <c r="C144" t="s">
        <v>118</v>
      </c>
      <c r="D144" t="s">
        <v>37</v>
      </c>
      <c r="E144" t="s">
        <v>22</v>
      </c>
      <c r="F144">
        <v>78</v>
      </c>
      <c r="G144">
        <v>0</v>
      </c>
      <c r="H144" s="7" t="str">
        <f>IFERROR(VLOOKUP(A144,'Indicadores PN obrigatorios'!$A$2:$G$350,6,0),"Sem Responsável Listado")</f>
        <v>Sebrae/NA</v>
      </c>
      <c r="I144" s="7" t="str">
        <f>IFERROR(VLOOKUP(A144,'Indicadores PN obrigatorios'!$A$2:$G$350,2,0),"Não")</f>
        <v>SIM</v>
      </c>
      <c r="J144" s="7" t="str">
        <f>IFERROR(VLOOKUP(A144,'INDICADORES CUBO AGIR'!$A$2:$D$11,4,0),"NÃO")</f>
        <v>NÃO</v>
      </c>
    </row>
    <row r="145" spans="1:10" x14ac:dyDescent="0.25">
      <c r="A145" t="str">
        <f t="shared" si="2"/>
        <v>PROGRAMA NACIONAL - Portfólio em RedePG_Aplicabilidade - Pontos (0 a 10) - Obter</v>
      </c>
      <c r="B145" t="s">
        <v>410</v>
      </c>
      <c r="C145" t="s">
        <v>119</v>
      </c>
      <c r="D145" t="s">
        <v>56</v>
      </c>
      <c r="E145" t="s">
        <v>57</v>
      </c>
      <c r="F145">
        <v>7</v>
      </c>
      <c r="G145">
        <v>7.8</v>
      </c>
      <c r="H145" s="7" t="str">
        <f>IFERROR(VLOOKUP(A145,'Indicadores PN obrigatorios'!$A$2:$G$350,6,0),"Sem Responsável Listado")</f>
        <v>Sebrae/NA</v>
      </c>
      <c r="I145" s="7" t="str">
        <f>IFERROR(VLOOKUP(A145,'Indicadores PN obrigatorios'!$A$2:$G$350,2,0),"Não")</f>
        <v>SIM</v>
      </c>
      <c r="J145" s="7" t="str">
        <f>IFERROR(VLOOKUP(A145,'INDICADORES CUBO AGIR'!$A$2:$D$11,4,0),"NÃO")</f>
        <v>NÃO</v>
      </c>
    </row>
    <row r="146" spans="1:10" x14ac:dyDescent="0.25">
      <c r="A146" t="str">
        <f t="shared" si="2"/>
        <v>PROGRAMA NACIONAL - Portfólio em RedePG_Efetividade - Pontos (0 a 10) - Obter</v>
      </c>
      <c r="B146" t="s">
        <v>410</v>
      </c>
      <c r="C146" t="s">
        <v>119</v>
      </c>
      <c r="D146" t="s">
        <v>56</v>
      </c>
      <c r="E146" t="s">
        <v>58</v>
      </c>
      <c r="F146">
        <v>7</v>
      </c>
      <c r="G146">
        <v>8.1</v>
      </c>
      <c r="H146" s="7" t="str">
        <f>IFERROR(VLOOKUP(A146,'Indicadores PN obrigatorios'!$A$2:$G$350,6,0),"Sem Responsável Listado")</f>
        <v>Sebrae/NA</v>
      </c>
      <c r="I146" s="7" t="str">
        <f>IFERROR(VLOOKUP(A146,'Indicadores PN obrigatorios'!$A$2:$G$350,2,0),"Não")</f>
        <v>SIM</v>
      </c>
      <c r="J146" s="7" t="str">
        <f>IFERROR(VLOOKUP(A146,'INDICADORES CUBO AGIR'!$A$2:$D$11,4,0),"NÃO")</f>
        <v>NÃO</v>
      </c>
    </row>
    <row r="147" spans="1:10" x14ac:dyDescent="0.25">
      <c r="A147" t="str">
        <f t="shared" si="2"/>
        <v>PROGRAMA NACIONAL - Portfólio em RedePG_NPS (Net Promoter Score) de Produto ou Serviço - pontos - Obter</v>
      </c>
      <c r="B147" t="s">
        <v>410</v>
      </c>
      <c r="C147" t="s">
        <v>119</v>
      </c>
      <c r="D147" t="s">
        <v>56</v>
      </c>
      <c r="E147" t="s">
        <v>59</v>
      </c>
      <c r="F147">
        <v>60</v>
      </c>
      <c r="G147">
        <v>0</v>
      </c>
      <c r="H147" s="7" t="str">
        <f>IFERROR(VLOOKUP(A147,'Indicadores PN obrigatorios'!$A$2:$G$350,6,0),"Sem Responsável Listado")</f>
        <v>Sebrae/UF</v>
      </c>
      <c r="I147" s="7" t="str">
        <f>IFERROR(VLOOKUP(A147,'Indicadores PN obrigatorios'!$A$2:$G$350,2,0),"Não")</f>
        <v>SIM</v>
      </c>
      <c r="J147" s="7" t="str">
        <f>IFERROR(VLOOKUP(A147,'INDICADORES CUBO AGIR'!$A$2:$D$11,4,0),"NÃO")</f>
        <v>NÃO</v>
      </c>
    </row>
    <row r="148" spans="1:10" x14ac:dyDescent="0.25">
      <c r="A148" t="str">
        <f t="shared" si="2"/>
        <v>PROGRAMA NACIONAL - Inteligência de DadosPG_Índice Gartner de Data &amp; Analytics - Pontos (1 a 5) - Aumentar</v>
      </c>
      <c r="B148" t="s">
        <v>410</v>
      </c>
      <c r="C148" t="s">
        <v>120</v>
      </c>
      <c r="D148" t="s">
        <v>39</v>
      </c>
      <c r="E148" t="s">
        <v>26</v>
      </c>
      <c r="F148">
        <v>2.0699999999999998</v>
      </c>
      <c r="G148">
        <v>1.32</v>
      </c>
      <c r="H148" s="7" t="str">
        <f>IFERROR(VLOOKUP(A148,'Indicadores PN obrigatorios'!$A$2:$G$350,6,0),"Sem Responsável Listado")</f>
        <v>Sem Responsável Listado</v>
      </c>
      <c r="I148" s="7" t="str">
        <f>IFERROR(VLOOKUP(A148,'Indicadores PN obrigatorios'!$A$2:$G$350,2,0),"Não")</f>
        <v>Não</v>
      </c>
      <c r="J148" s="7" t="str">
        <f>IFERROR(VLOOKUP(A148,'INDICADORES CUBO AGIR'!$A$2:$D$11,4,0),"NÃO")</f>
        <v>NÃO</v>
      </c>
    </row>
    <row r="149" spans="1:10" x14ac:dyDescent="0.25">
      <c r="A149" t="str">
        <f t="shared" si="2"/>
        <v>PROGRAMA NACIONAL - Cliente em FocoPG_Atendimento por cliente - Número - Obter</v>
      </c>
      <c r="B149" t="s">
        <v>411</v>
      </c>
      <c r="C149" t="s">
        <v>121</v>
      </c>
      <c r="D149" t="s">
        <v>37</v>
      </c>
      <c r="E149" t="s">
        <v>18</v>
      </c>
      <c r="F149">
        <v>2</v>
      </c>
      <c r="G149">
        <v>0</v>
      </c>
      <c r="H149" s="7" t="str">
        <f>IFERROR(VLOOKUP(A149,'Indicadores PN obrigatorios'!$A$2:$G$350,6,0),"Sem Responsável Listado")</f>
        <v>Sebrae/NA</v>
      </c>
      <c r="I149" s="7" t="str">
        <f>IFERROR(VLOOKUP(A149,'Indicadores PN obrigatorios'!$A$2:$G$350,2,0),"Não")</f>
        <v>SIM</v>
      </c>
      <c r="J149" s="7" t="str">
        <f>IFERROR(VLOOKUP(A149,'INDICADORES CUBO AGIR'!$A$2:$D$11,4,0),"NÃO")</f>
        <v>SIM</v>
      </c>
    </row>
    <row r="150" spans="1:10" x14ac:dyDescent="0.25">
      <c r="A150" t="str">
        <f t="shared" si="2"/>
        <v>PROGRAMA NACIONAL - Cliente em FocoPG_Clientes atendidos por serviços digitais - Número - Obter</v>
      </c>
      <c r="B150" t="s">
        <v>411</v>
      </c>
      <c r="C150" t="s">
        <v>121</v>
      </c>
      <c r="D150" t="s">
        <v>37</v>
      </c>
      <c r="E150" t="s">
        <v>19</v>
      </c>
      <c r="F150">
        <v>110000</v>
      </c>
      <c r="G150">
        <v>0</v>
      </c>
      <c r="H150" s="7" t="str">
        <f>IFERROR(VLOOKUP(A150,'Indicadores PN obrigatorios'!$A$2:$G$350,6,0),"Sem Responsável Listado")</f>
        <v>Sebrae/NA</v>
      </c>
      <c r="I150" s="7" t="str">
        <f>IFERROR(VLOOKUP(A150,'Indicadores PN obrigatorios'!$A$2:$G$350,2,0),"Não")</f>
        <v>SIM</v>
      </c>
      <c r="J150" s="7" t="str">
        <f>IFERROR(VLOOKUP(A150,'INDICADORES CUBO AGIR'!$A$2:$D$11,4,0),"NÃO")</f>
        <v>SIM</v>
      </c>
    </row>
    <row r="151" spans="1:10" x14ac:dyDescent="0.25">
      <c r="A151" t="str">
        <f t="shared" si="2"/>
        <v>PROGRAMA NACIONAL - Cliente em FocoPG_Cobertura do Atendimento (microempresas e empresas de pequeno porte) - % - Obter</v>
      </c>
      <c r="B151" t="s">
        <v>411</v>
      </c>
      <c r="C151" t="s">
        <v>121</v>
      </c>
      <c r="D151" t="s">
        <v>37</v>
      </c>
      <c r="E151" t="s">
        <v>20</v>
      </c>
      <c r="F151">
        <v>20</v>
      </c>
      <c r="G151">
        <v>0</v>
      </c>
      <c r="H151" s="7" t="str">
        <f>IFERROR(VLOOKUP(A151,'Indicadores PN obrigatorios'!$A$2:$G$350,6,0),"Sem Responsável Listado")</f>
        <v>Sebrae/NA</v>
      </c>
      <c r="I151" s="7" t="str">
        <f>IFERROR(VLOOKUP(A151,'Indicadores PN obrigatorios'!$A$2:$G$350,2,0),"Não")</f>
        <v>SIM</v>
      </c>
      <c r="J151" s="7" t="str">
        <f>IFERROR(VLOOKUP(A151,'INDICADORES CUBO AGIR'!$A$2:$D$11,4,0),"NÃO")</f>
        <v>SIM</v>
      </c>
    </row>
    <row r="152" spans="1:10" x14ac:dyDescent="0.25">
      <c r="A152" t="str">
        <f t="shared" si="2"/>
        <v>PROGRAMA NACIONAL - Cliente em FocoPG_Pequenos Negócios Atendidos - Número - Obter</v>
      </c>
      <c r="B152" t="s">
        <v>411</v>
      </c>
      <c r="C152" t="s">
        <v>121</v>
      </c>
      <c r="D152" t="s">
        <v>37</v>
      </c>
      <c r="E152" t="s">
        <v>21</v>
      </c>
      <c r="F152">
        <v>84546</v>
      </c>
      <c r="G152">
        <v>0</v>
      </c>
      <c r="H152" s="7" t="str">
        <f>IFERROR(VLOOKUP(A152,'Indicadores PN obrigatorios'!$A$2:$G$350,6,0),"Sem Responsável Listado")</f>
        <v>Sebrae/NA</v>
      </c>
      <c r="I152" s="7" t="str">
        <f>IFERROR(VLOOKUP(A152,'Indicadores PN obrigatorios'!$A$2:$G$350,2,0),"Não")</f>
        <v>SIM</v>
      </c>
      <c r="J152" s="7" t="str">
        <f>IFERROR(VLOOKUP(A152,'INDICADORES CUBO AGIR'!$A$2:$D$11,4,0),"NÃO")</f>
        <v>SIM</v>
      </c>
    </row>
    <row r="153" spans="1:10" x14ac:dyDescent="0.25">
      <c r="A153" t="str">
        <f t="shared" si="2"/>
        <v>PROGRAMA NACIONAL - Cliente em FocoPG_Recomendação (NPS) - pontos - Obter</v>
      </c>
      <c r="B153" t="s">
        <v>411</v>
      </c>
      <c r="C153" t="s">
        <v>121</v>
      </c>
      <c r="D153" t="s">
        <v>37</v>
      </c>
      <c r="E153" t="s">
        <v>22</v>
      </c>
      <c r="F153">
        <v>80</v>
      </c>
      <c r="G153">
        <v>0</v>
      </c>
      <c r="H153" s="7" t="str">
        <f>IFERROR(VLOOKUP(A153,'Indicadores PN obrigatorios'!$A$2:$G$350,6,0),"Sem Responsável Listado")</f>
        <v>Sebrae/NA</v>
      </c>
      <c r="I153" s="7" t="str">
        <f>IFERROR(VLOOKUP(A153,'Indicadores PN obrigatorios'!$A$2:$G$350,2,0),"Não")</f>
        <v>SIM</v>
      </c>
      <c r="J153" s="7" t="str">
        <f>IFERROR(VLOOKUP(A153,'INDICADORES CUBO AGIR'!$A$2:$D$11,4,0),"NÃO")</f>
        <v>NÃO</v>
      </c>
    </row>
    <row r="154" spans="1:10" x14ac:dyDescent="0.25">
      <c r="A154" t="str">
        <f t="shared" si="2"/>
        <v>PROGRAMA NACIONAL - Brasil + CompetitivoPG_Produtividade do Trabalho - % - Aumentar</v>
      </c>
      <c r="B154" t="s">
        <v>411</v>
      </c>
      <c r="C154" t="s">
        <v>122</v>
      </c>
      <c r="D154" t="s">
        <v>40</v>
      </c>
      <c r="E154" t="s">
        <v>27</v>
      </c>
      <c r="F154">
        <v>5</v>
      </c>
      <c r="G154">
        <v>0</v>
      </c>
      <c r="H154" s="7" t="str">
        <f>IFERROR(VLOOKUP(A154,'Indicadores PN obrigatorios'!$A$2:$G$350,6,0),"Sem Responsável Listado")</f>
        <v>Sebrae/NA</v>
      </c>
      <c r="I154" s="7" t="str">
        <f>IFERROR(VLOOKUP(A154,'Indicadores PN obrigatorios'!$A$2:$G$350,2,0),"Não")</f>
        <v>SIM</v>
      </c>
      <c r="J154" s="7" t="str">
        <f>IFERROR(VLOOKUP(A154,'INDICADORES CUBO AGIR'!$A$2:$D$11,4,0),"NÃO")</f>
        <v>NÃO</v>
      </c>
    </row>
    <row r="155" spans="1:10" x14ac:dyDescent="0.25">
      <c r="A155" t="str">
        <f t="shared" si="2"/>
        <v>PROGRAMA NACIONAL - Brasil + CompetitivoPG_Taxa de Alcance - Faturamento - % - Obter</v>
      </c>
      <c r="B155" t="s">
        <v>411</v>
      </c>
      <c r="C155" t="s">
        <v>122</v>
      </c>
      <c r="D155" t="s">
        <v>40</v>
      </c>
      <c r="E155" t="s">
        <v>28</v>
      </c>
      <c r="F155">
        <v>79</v>
      </c>
      <c r="G155">
        <v>0</v>
      </c>
      <c r="H155" s="7" t="str">
        <f>IFERROR(VLOOKUP(A155,'Indicadores PN obrigatorios'!$A$2:$G$350,6,0),"Sem Responsável Listado")</f>
        <v>Sebrae/UF</v>
      </c>
      <c r="I155" s="7" t="str">
        <f>IFERROR(VLOOKUP(A155,'Indicadores PN obrigatorios'!$A$2:$G$350,2,0),"Não")</f>
        <v>SIM</v>
      </c>
      <c r="J155" s="7" t="str">
        <f>IFERROR(VLOOKUP(A155,'INDICADORES CUBO AGIR'!$A$2:$D$11,4,0),"NÃO")</f>
        <v>SIM</v>
      </c>
    </row>
    <row r="156" spans="1:10" x14ac:dyDescent="0.25">
      <c r="A156" t="str">
        <f t="shared" si="2"/>
        <v>PROGRAMA NACIONAL - Brasil + InovadorPG_Inovação e Modernização - % - Obter</v>
      </c>
      <c r="B156" t="s">
        <v>411</v>
      </c>
      <c r="C156" t="s">
        <v>123</v>
      </c>
      <c r="D156" t="s">
        <v>38</v>
      </c>
      <c r="E156" t="s">
        <v>23</v>
      </c>
      <c r="F156">
        <v>70</v>
      </c>
      <c r="G156">
        <v>0</v>
      </c>
      <c r="H156" s="7" t="str">
        <f>IFERROR(VLOOKUP(A156,'Indicadores PN obrigatorios'!$A$2:$G$350,6,0),"Sem Responsável Listado")</f>
        <v>Sebrae/NA</v>
      </c>
      <c r="I156" s="7" t="str">
        <f>IFERROR(VLOOKUP(A156,'Indicadores PN obrigatorios'!$A$2:$G$350,2,0),"Não")</f>
        <v>SIM</v>
      </c>
      <c r="J156" s="7" t="str">
        <f>IFERROR(VLOOKUP(A156,'INDICADORES CUBO AGIR'!$A$2:$D$11,4,0),"NÃO")</f>
        <v>NÃO</v>
      </c>
    </row>
    <row r="157" spans="1:10" x14ac:dyDescent="0.25">
      <c r="A157" t="str">
        <f t="shared" si="2"/>
        <v>PROGRAMA NACIONAL - Brasil + InovadorPG_Municípios com ecossistemas de inovação mapeados - Número - Obter</v>
      </c>
      <c r="B157" t="s">
        <v>411</v>
      </c>
      <c r="C157" t="s">
        <v>123</v>
      </c>
      <c r="D157" t="s">
        <v>38</v>
      </c>
      <c r="E157" t="s">
        <v>24</v>
      </c>
      <c r="F157">
        <v>5</v>
      </c>
      <c r="G157">
        <v>6</v>
      </c>
      <c r="H157" s="7" t="str">
        <f>IFERROR(VLOOKUP(A157,'Indicadores PN obrigatorios'!$A$2:$G$350,6,0),"Sem Responsável Listado")</f>
        <v>Sebrae/UF</v>
      </c>
      <c r="I157" s="7" t="str">
        <f>IFERROR(VLOOKUP(A157,'Indicadores PN obrigatorios'!$A$2:$G$350,2,0),"Não")</f>
        <v>SIM</v>
      </c>
      <c r="J157" s="7" t="str">
        <f>IFERROR(VLOOKUP(A157,'INDICADORES CUBO AGIR'!$A$2:$D$11,4,0),"NÃO")</f>
        <v>NÃO</v>
      </c>
    </row>
    <row r="158" spans="1:10" x14ac:dyDescent="0.25">
      <c r="A158" t="str">
        <f t="shared" si="2"/>
        <v>PROGRAMA NACIONAL - Brasil + InovadorPG_Pequenos Negócios atendidos com solução de Inovação - Número - Obter</v>
      </c>
      <c r="B158" t="s">
        <v>411</v>
      </c>
      <c r="C158" t="s">
        <v>123</v>
      </c>
      <c r="D158" t="s">
        <v>38</v>
      </c>
      <c r="E158" t="s">
        <v>25</v>
      </c>
      <c r="F158">
        <v>9000</v>
      </c>
      <c r="G158">
        <v>0</v>
      </c>
      <c r="H158" s="7" t="str">
        <f>IFERROR(VLOOKUP(A158,'Indicadores PN obrigatorios'!$A$2:$G$350,6,0),"Sem Responsável Listado")</f>
        <v>Sem Responsável Listado</v>
      </c>
      <c r="I158" s="7" t="str">
        <f>IFERROR(VLOOKUP(A158,'Indicadores PN obrigatorios'!$A$2:$G$350,2,0),"Não")</f>
        <v>Não</v>
      </c>
      <c r="J158" s="7" t="str">
        <f>IFERROR(VLOOKUP(A158,'INDICADORES CUBO AGIR'!$A$2:$D$11,4,0),"NÃO")</f>
        <v>SIM</v>
      </c>
    </row>
    <row r="159" spans="1:10" x14ac:dyDescent="0.25">
      <c r="A159" t="str">
        <f t="shared" si="2"/>
        <v>PROGRAMA NACIONAL - Sebrae + FinançasPG_Clientes com garantia do Fampe assistidos na fase pós-crédito - % - Obter</v>
      </c>
      <c r="B159" t="s">
        <v>411</v>
      </c>
      <c r="C159" t="s">
        <v>124</v>
      </c>
      <c r="D159" t="s">
        <v>70</v>
      </c>
      <c r="E159" t="s">
        <v>71</v>
      </c>
      <c r="F159">
        <v>86</v>
      </c>
      <c r="G159">
        <v>0</v>
      </c>
      <c r="H159" s="7" t="str">
        <f>IFERROR(VLOOKUP(A159,'Indicadores PN obrigatorios'!$A$2:$G$350,6,0),"Sem Responsável Listado")</f>
        <v>Sebrae/NA</v>
      </c>
      <c r="I159" s="7" t="str">
        <f>IFERROR(VLOOKUP(A159,'Indicadores PN obrigatorios'!$A$2:$G$350,2,0),"Não")</f>
        <v>SIM</v>
      </c>
      <c r="J159" s="7" t="str">
        <f>IFERROR(VLOOKUP(A159,'INDICADORES CUBO AGIR'!$A$2:$D$11,4,0),"NÃO")</f>
        <v>SIM</v>
      </c>
    </row>
    <row r="160" spans="1:10" x14ac:dyDescent="0.25">
      <c r="A160" t="str">
        <f t="shared" si="2"/>
        <v>PROGRAMA NACIONAL - Transformação OrganizacionalPG_Incidentes de segurança tratados - % - Obter</v>
      </c>
      <c r="B160" t="s">
        <v>411</v>
      </c>
      <c r="C160" t="s">
        <v>125</v>
      </c>
      <c r="D160" t="s">
        <v>73</v>
      </c>
      <c r="E160" t="s">
        <v>75</v>
      </c>
      <c r="F160">
        <v>90</v>
      </c>
      <c r="G160">
        <v>0</v>
      </c>
      <c r="H160" s="7" t="str">
        <f>IFERROR(VLOOKUP(A160,'Indicadores PN obrigatorios'!$A$2:$G$350,6,0),"Sem Responsável Listado")</f>
        <v>Sem Responsável Listado</v>
      </c>
      <c r="I160" s="7" t="str">
        <f>IFERROR(VLOOKUP(A160,'Indicadores PN obrigatorios'!$A$2:$G$350,2,0),"Não")</f>
        <v>Não</v>
      </c>
      <c r="J160" s="7" t="str">
        <f>IFERROR(VLOOKUP(A160,'INDICADORES CUBO AGIR'!$A$2:$D$11,4,0),"NÃO")</f>
        <v>NÃO</v>
      </c>
    </row>
    <row r="161" spans="1:10" x14ac:dyDescent="0.25">
      <c r="A161" t="str">
        <f t="shared" si="2"/>
        <v>PROGRAMA NACIONAL - Inteligência de DadosPG_Índice Gartner de Data &amp; Analytics - Pontos (1 a 5) - Aumentar</v>
      </c>
      <c r="B161" t="s">
        <v>411</v>
      </c>
      <c r="C161" t="s">
        <v>126</v>
      </c>
      <c r="D161" t="s">
        <v>39</v>
      </c>
      <c r="E161" t="s">
        <v>26</v>
      </c>
      <c r="F161">
        <v>1.33</v>
      </c>
      <c r="G161">
        <v>0</v>
      </c>
      <c r="H161" s="7" t="str">
        <f>IFERROR(VLOOKUP(A161,'Indicadores PN obrigatorios'!$A$2:$G$350,6,0),"Sem Responsável Listado")</f>
        <v>Sem Responsável Listado</v>
      </c>
      <c r="I161" s="7" t="str">
        <f>IFERROR(VLOOKUP(A161,'Indicadores PN obrigatorios'!$A$2:$G$350,2,0),"Não")</f>
        <v>Não</v>
      </c>
      <c r="J161" s="7" t="str">
        <f>IFERROR(VLOOKUP(A161,'INDICADORES CUBO AGIR'!$A$2:$D$11,4,0),"NÃO")</f>
        <v>NÃO</v>
      </c>
    </row>
    <row r="162" spans="1:10" x14ac:dyDescent="0.25">
      <c r="A162" t="str">
        <f t="shared" si="2"/>
        <v>PROGRAMA NACIONAL - Ambiente de NegóciosMunicípios atendidos com Cidade Empreendedora - Número - Obter</v>
      </c>
      <c r="B162" t="s">
        <v>411</v>
      </c>
      <c r="C162" t="s">
        <v>127</v>
      </c>
      <c r="D162" t="s">
        <v>36</v>
      </c>
      <c r="E162" t="s">
        <v>128</v>
      </c>
      <c r="F162">
        <v>20</v>
      </c>
      <c r="G162">
        <v>0</v>
      </c>
      <c r="H162" s="7" t="str">
        <f>IFERROR(VLOOKUP(A162,'Indicadores PN obrigatorios'!$A$2:$G$350,6,0),"Sem Responsável Listado")</f>
        <v>Sem Responsável Listado</v>
      </c>
      <c r="I162" s="7" t="str">
        <f>IFERROR(VLOOKUP(A162,'Indicadores PN obrigatorios'!$A$2:$G$350,2,0),"Não")</f>
        <v>Não</v>
      </c>
      <c r="J162" s="7" t="str">
        <f>IFERROR(VLOOKUP(A162,'INDICADORES CUBO AGIR'!$A$2:$D$11,4,0),"NÃO")</f>
        <v>NÃO</v>
      </c>
    </row>
    <row r="163" spans="1:10" x14ac:dyDescent="0.25">
      <c r="A163" t="str">
        <f t="shared" si="2"/>
        <v>PROGRAMA NACIONAL - Ambiente de NegóciosPG_Município com presença continuada de técnico residente do Sebrae na microrregião. - Número - Obter</v>
      </c>
      <c r="B163" t="s">
        <v>411</v>
      </c>
      <c r="C163" t="s">
        <v>127</v>
      </c>
      <c r="D163" t="s">
        <v>36</v>
      </c>
      <c r="E163" t="s">
        <v>14</v>
      </c>
      <c r="F163">
        <v>20</v>
      </c>
      <c r="G163">
        <v>0</v>
      </c>
      <c r="H163" s="7" t="str">
        <f>IFERROR(VLOOKUP(A163,'Indicadores PN obrigatorios'!$A$2:$G$350,6,0),"Sem Responsável Listado")</f>
        <v>Sebrae/UF</v>
      </c>
      <c r="I163" s="7" t="str">
        <f>IFERROR(VLOOKUP(A163,'Indicadores PN obrigatorios'!$A$2:$G$350,2,0),"Não")</f>
        <v>SIM</v>
      </c>
      <c r="J163" s="7" t="str">
        <f>IFERROR(VLOOKUP(A163,'INDICADORES CUBO AGIR'!$A$2:$D$11,4,0),"NÃO")</f>
        <v>NÃO</v>
      </c>
    </row>
    <row r="164" spans="1:10" x14ac:dyDescent="0.25">
      <c r="A164" t="str">
        <f t="shared" si="2"/>
        <v>PROGRAMA NACIONAL - Ambiente de NegóciosPG_Municípios com conjunto de políticas públicas para melhoria do ambiente de negócios implementado - Número - Obter</v>
      </c>
      <c r="B164" t="s">
        <v>411</v>
      </c>
      <c r="C164" t="s">
        <v>127</v>
      </c>
      <c r="D164" t="s">
        <v>36</v>
      </c>
      <c r="E164" t="s">
        <v>15</v>
      </c>
      <c r="F164">
        <v>20</v>
      </c>
      <c r="G164">
        <v>0</v>
      </c>
      <c r="H164" s="7" t="str">
        <f>IFERROR(VLOOKUP(A164,'Indicadores PN obrigatorios'!$A$2:$G$350,6,0),"Sem Responsável Listado")</f>
        <v>Sebrae/UF</v>
      </c>
      <c r="I164" s="7" t="str">
        <f>IFERROR(VLOOKUP(A164,'Indicadores PN obrigatorios'!$A$2:$G$350,2,0),"Não")</f>
        <v>SIM</v>
      </c>
      <c r="J164" s="7" t="str">
        <f>IFERROR(VLOOKUP(A164,'INDICADORES CUBO AGIR'!$A$2:$D$11,4,0),"NÃO")</f>
        <v>NÃO</v>
      </c>
    </row>
    <row r="165" spans="1:10" x14ac:dyDescent="0.25">
      <c r="A165" t="str">
        <f t="shared" si="2"/>
        <v>PROGRAMA NACIONAL - Ambiente de NegóciosPG_Municípios com projetos de mobilização e articulação de lideranças implementados - Número - Obter</v>
      </c>
      <c r="B165" t="s">
        <v>411</v>
      </c>
      <c r="C165" t="s">
        <v>127</v>
      </c>
      <c r="D165" t="s">
        <v>36</v>
      </c>
      <c r="E165" t="s">
        <v>16</v>
      </c>
      <c r="F165">
        <v>35</v>
      </c>
      <c r="G165">
        <v>0</v>
      </c>
      <c r="H165" s="7" t="str">
        <f>IFERROR(VLOOKUP(A165,'Indicadores PN obrigatorios'!$A$2:$G$350,6,0),"Sem Responsável Listado")</f>
        <v>Sebrae/UF</v>
      </c>
      <c r="I165" s="7" t="str">
        <f>IFERROR(VLOOKUP(A165,'Indicadores PN obrigatorios'!$A$2:$G$350,2,0),"Não")</f>
        <v>SIM</v>
      </c>
      <c r="J165" s="7" t="str">
        <f>IFERROR(VLOOKUP(A165,'INDICADORES CUBO AGIR'!$A$2:$D$11,4,0),"NÃO")</f>
        <v>NÃO</v>
      </c>
    </row>
    <row r="166" spans="1:10" x14ac:dyDescent="0.25">
      <c r="A166" t="str">
        <f t="shared" si="2"/>
        <v>PROGRAMA NACIONAL - Ambiente de NegóciosPG_Tempo de abertura de empresas - horas - Obter</v>
      </c>
      <c r="B166" t="s">
        <v>411</v>
      </c>
      <c r="C166" t="s">
        <v>127</v>
      </c>
      <c r="D166" t="s">
        <v>36</v>
      </c>
      <c r="E166" t="s">
        <v>17</v>
      </c>
      <c r="F166">
        <v>70</v>
      </c>
      <c r="G166">
        <v>0</v>
      </c>
      <c r="H166" s="7" t="str">
        <f>IFERROR(VLOOKUP(A166,'Indicadores PN obrigatorios'!$A$2:$G$350,6,0),"Sem Responsável Listado")</f>
        <v>Sebrae/NA</v>
      </c>
      <c r="I166" s="7" t="str">
        <f>IFERROR(VLOOKUP(A166,'Indicadores PN obrigatorios'!$A$2:$G$350,2,0),"Não")</f>
        <v>SIM</v>
      </c>
      <c r="J166" s="7" t="str">
        <f>IFERROR(VLOOKUP(A166,'INDICADORES CUBO AGIR'!$A$2:$D$11,4,0),"NÃO")</f>
        <v>NÃO</v>
      </c>
    </row>
    <row r="167" spans="1:10" x14ac:dyDescent="0.25">
      <c r="A167" t="str">
        <f t="shared" si="2"/>
        <v>PROGRAMA NACIONAL - Gestão da MarcaPG_Imagem junto à Sociedade - Pontos (0 a 10) - Obter</v>
      </c>
      <c r="B167" t="s">
        <v>411</v>
      </c>
      <c r="C167" t="s">
        <v>129</v>
      </c>
      <c r="D167" t="s">
        <v>42</v>
      </c>
      <c r="E167" t="s">
        <v>30</v>
      </c>
      <c r="F167">
        <v>8.5</v>
      </c>
      <c r="G167">
        <v>0</v>
      </c>
      <c r="H167" s="7" t="str">
        <f>IFERROR(VLOOKUP(A167,'Indicadores PN obrigatorios'!$A$2:$G$350,6,0),"Sem Responsável Listado")</f>
        <v>Sebrae/NA</v>
      </c>
      <c r="I167" s="7" t="str">
        <f>IFERROR(VLOOKUP(A167,'Indicadores PN obrigatorios'!$A$2:$G$350,2,0),"Não")</f>
        <v>SIM</v>
      </c>
      <c r="J167" s="7" t="str">
        <f>IFERROR(VLOOKUP(A167,'INDICADORES CUBO AGIR'!$A$2:$D$11,4,0),"NÃO")</f>
        <v>NÃO</v>
      </c>
    </row>
    <row r="168" spans="1:10" x14ac:dyDescent="0.25">
      <c r="A168" t="str">
        <f t="shared" si="2"/>
        <v>PROGRAMA NACIONAL - Gestão da MarcaPG_Imagem junto aos Pequenos Negócios - Pontos (0 a 10) - Obter</v>
      </c>
      <c r="B168" t="s">
        <v>411</v>
      </c>
      <c r="C168" t="s">
        <v>129</v>
      </c>
      <c r="D168" t="s">
        <v>42</v>
      </c>
      <c r="E168" t="s">
        <v>31</v>
      </c>
      <c r="F168">
        <v>8.6</v>
      </c>
      <c r="G168">
        <v>0</v>
      </c>
      <c r="H168" s="7" t="str">
        <f>IFERROR(VLOOKUP(A168,'Indicadores PN obrigatorios'!$A$2:$G$350,6,0),"Sem Responsável Listado")</f>
        <v>Sebrae/NA</v>
      </c>
      <c r="I168" s="7" t="str">
        <f>IFERROR(VLOOKUP(A168,'Indicadores PN obrigatorios'!$A$2:$G$350,2,0),"Não")</f>
        <v>SIM</v>
      </c>
      <c r="J168" s="7" t="str">
        <f>IFERROR(VLOOKUP(A168,'INDICADORES CUBO AGIR'!$A$2:$D$11,4,0),"NÃO")</f>
        <v>NÃO</v>
      </c>
    </row>
    <row r="169" spans="1:10" x14ac:dyDescent="0.25">
      <c r="A169" t="str">
        <f t="shared" si="2"/>
        <v>PROGRAMA NACIONAL - Educação EmpreendedoraPG_Atendimento a estudantes em soluções de Educação Empreendedora - Número - Obter</v>
      </c>
      <c r="B169" t="s">
        <v>411</v>
      </c>
      <c r="C169" t="s">
        <v>130</v>
      </c>
      <c r="D169" t="s">
        <v>43</v>
      </c>
      <c r="E169" t="s">
        <v>32</v>
      </c>
      <c r="F169">
        <v>238200</v>
      </c>
      <c r="G169">
        <v>0</v>
      </c>
      <c r="H169" s="7" t="str">
        <f>IFERROR(VLOOKUP(A169,'Indicadores PN obrigatorios'!$A$2:$G$350,6,0),"Sem Responsável Listado")</f>
        <v>Sebrae/NA</v>
      </c>
      <c r="I169" s="7" t="str">
        <f>IFERROR(VLOOKUP(A169,'Indicadores PN obrigatorios'!$A$2:$G$350,2,0),"Não")</f>
        <v>SIM</v>
      </c>
      <c r="J169" s="7" t="str">
        <f>IFERROR(VLOOKUP(A169,'INDICADORES CUBO AGIR'!$A$2:$D$11,4,0),"NÃO")</f>
        <v>SIM</v>
      </c>
    </row>
    <row r="170" spans="1:10" x14ac:dyDescent="0.25">
      <c r="A170" t="str">
        <f t="shared" si="2"/>
        <v>PROGRAMA NACIONAL - Educação EmpreendedoraPG_Escolas com projeto Escola Empreendedora implementado - Número - Obter</v>
      </c>
      <c r="B170" t="s">
        <v>411</v>
      </c>
      <c r="C170" t="s">
        <v>130</v>
      </c>
      <c r="D170" t="s">
        <v>43</v>
      </c>
      <c r="E170" t="s">
        <v>33</v>
      </c>
      <c r="F170">
        <v>5</v>
      </c>
      <c r="G170">
        <v>0</v>
      </c>
      <c r="H170" s="7" t="str">
        <f>IFERROR(VLOOKUP(A170,'Indicadores PN obrigatorios'!$A$2:$G$350,6,0),"Sem Responsável Listado")</f>
        <v>Sebrae/UF</v>
      </c>
      <c r="I170" s="7" t="str">
        <f>IFERROR(VLOOKUP(A170,'Indicadores PN obrigatorios'!$A$2:$G$350,2,0),"Não")</f>
        <v>SIM</v>
      </c>
      <c r="J170" s="7" t="str">
        <f>IFERROR(VLOOKUP(A170,'INDICADORES CUBO AGIR'!$A$2:$D$11,4,0),"NÃO")</f>
        <v>NÃO</v>
      </c>
    </row>
    <row r="171" spans="1:10" x14ac:dyDescent="0.25">
      <c r="A171" t="str">
        <f t="shared" si="2"/>
        <v>PROGRAMA NACIONAL - Educação EmpreendedoraPG_Professores atendidos em soluções de Educação Empreendedora - professores - Obter</v>
      </c>
      <c r="B171" t="s">
        <v>411</v>
      </c>
      <c r="C171" t="s">
        <v>130</v>
      </c>
      <c r="D171" t="s">
        <v>43</v>
      </c>
      <c r="E171" t="s">
        <v>34</v>
      </c>
      <c r="F171">
        <v>3800</v>
      </c>
      <c r="G171">
        <v>0</v>
      </c>
      <c r="H171" s="7" t="str">
        <f>IFERROR(VLOOKUP(A171,'Indicadores PN obrigatorios'!$A$2:$G$350,6,0),"Sem Responsável Listado")</f>
        <v>Sebrae/NA</v>
      </c>
      <c r="I171" s="7" t="str">
        <f>IFERROR(VLOOKUP(A171,'Indicadores PN obrigatorios'!$A$2:$G$350,2,0),"Não")</f>
        <v>SIM</v>
      </c>
      <c r="J171" s="7" t="str">
        <f>IFERROR(VLOOKUP(A171,'INDICADORES CUBO AGIR'!$A$2:$D$11,4,0),"NÃO")</f>
        <v>SIM</v>
      </c>
    </row>
    <row r="172" spans="1:10" x14ac:dyDescent="0.25">
      <c r="A172" t="str">
        <f t="shared" si="2"/>
        <v>PROGRAMA NACIONAL - Educação EmpreendedoraPG_Recomendação (NPS) - Professores - pontos - Obter</v>
      </c>
      <c r="B172" t="s">
        <v>411</v>
      </c>
      <c r="C172" t="s">
        <v>130</v>
      </c>
      <c r="D172" t="s">
        <v>43</v>
      </c>
      <c r="E172" t="s">
        <v>35</v>
      </c>
      <c r="F172">
        <v>80</v>
      </c>
      <c r="G172">
        <v>0</v>
      </c>
      <c r="H172" s="7" t="str">
        <f>IFERROR(VLOOKUP(A172,'Indicadores PN obrigatorios'!$A$2:$G$350,6,0),"Sem Responsável Listado")</f>
        <v>Sebrae/NA</v>
      </c>
      <c r="I172" s="7" t="str">
        <f>IFERROR(VLOOKUP(A172,'Indicadores PN obrigatorios'!$A$2:$G$350,2,0),"Não")</f>
        <v>SIM</v>
      </c>
      <c r="J172" s="7" t="str">
        <f>IFERROR(VLOOKUP(A172,'INDICADORES CUBO AGIR'!$A$2:$D$11,4,0),"NÃO")</f>
        <v>NÃO</v>
      </c>
    </row>
    <row r="173" spans="1:10" x14ac:dyDescent="0.25">
      <c r="A173" t="str">
        <f t="shared" si="2"/>
        <v>PROGRAMA NACIONAL - Portfólio em RedePG_Aplicabilidade - Pontos (0 a 10) - Obter</v>
      </c>
      <c r="B173" t="s">
        <v>411</v>
      </c>
      <c r="C173" t="s">
        <v>131</v>
      </c>
      <c r="D173" t="s">
        <v>56</v>
      </c>
      <c r="E173" t="s">
        <v>57</v>
      </c>
      <c r="F173">
        <v>7</v>
      </c>
      <c r="G173">
        <v>0</v>
      </c>
      <c r="H173" s="7" t="str">
        <f>IFERROR(VLOOKUP(A173,'Indicadores PN obrigatorios'!$A$2:$G$350,6,0),"Sem Responsável Listado")</f>
        <v>Sebrae/NA</v>
      </c>
      <c r="I173" s="7" t="str">
        <f>IFERROR(VLOOKUP(A173,'Indicadores PN obrigatorios'!$A$2:$G$350,2,0),"Não")</f>
        <v>SIM</v>
      </c>
      <c r="J173" s="7" t="str">
        <f>IFERROR(VLOOKUP(A173,'INDICADORES CUBO AGIR'!$A$2:$D$11,4,0),"NÃO")</f>
        <v>NÃO</v>
      </c>
    </row>
    <row r="174" spans="1:10" x14ac:dyDescent="0.25">
      <c r="A174" t="str">
        <f t="shared" si="2"/>
        <v>PROGRAMA NACIONAL - Portfólio em RedePG_Efetividade - Pontos (0 a 10) - Obter</v>
      </c>
      <c r="B174" t="s">
        <v>411</v>
      </c>
      <c r="C174" t="s">
        <v>131</v>
      </c>
      <c r="D174" t="s">
        <v>56</v>
      </c>
      <c r="E174" t="s">
        <v>58</v>
      </c>
      <c r="F174">
        <v>7</v>
      </c>
      <c r="G174">
        <v>0</v>
      </c>
      <c r="H174" s="7" t="str">
        <f>IFERROR(VLOOKUP(A174,'Indicadores PN obrigatorios'!$A$2:$G$350,6,0),"Sem Responsável Listado")</f>
        <v>Sebrae/NA</v>
      </c>
      <c r="I174" s="7" t="str">
        <f>IFERROR(VLOOKUP(A174,'Indicadores PN obrigatorios'!$A$2:$G$350,2,0),"Não")</f>
        <v>SIM</v>
      </c>
      <c r="J174" s="7" t="str">
        <f>IFERROR(VLOOKUP(A174,'INDICADORES CUBO AGIR'!$A$2:$D$11,4,0),"NÃO")</f>
        <v>NÃO</v>
      </c>
    </row>
    <row r="175" spans="1:10" x14ac:dyDescent="0.25">
      <c r="A175" t="str">
        <f t="shared" si="2"/>
        <v>PROGRAMA NACIONAL - Portfólio em RedePG_NPS (Net Promoter Score) de Produto ou Serviço - pontos - Obter</v>
      </c>
      <c r="B175" t="s">
        <v>411</v>
      </c>
      <c r="C175" t="s">
        <v>131</v>
      </c>
      <c r="D175" t="s">
        <v>56</v>
      </c>
      <c r="E175" t="s">
        <v>59</v>
      </c>
      <c r="F175">
        <v>60</v>
      </c>
      <c r="G175">
        <v>0</v>
      </c>
      <c r="H175" s="7" t="str">
        <f>IFERROR(VLOOKUP(A175,'Indicadores PN obrigatorios'!$A$2:$G$350,6,0),"Sem Responsável Listado")</f>
        <v>Sebrae/UF</v>
      </c>
      <c r="I175" s="7" t="str">
        <f>IFERROR(VLOOKUP(A175,'Indicadores PN obrigatorios'!$A$2:$G$350,2,0),"Não")</f>
        <v>SIM</v>
      </c>
      <c r="J175" s="7" t="str">
        <f>IFERROR(VLOOKUP(A175,'INDICADORES CUBO AGIR'!$A$2:$D$11,4,0),"NÃO")</f>
        <v>NÃO</v>
      </c>
    </row>
    <row r="176" spans="1:10" x14ac:dyDescent="0.25">
      <c r="A176" t="str">
        <f t="shared" si="2"/>
        <v>PROGRAMA NACIONAL - Transformação DigitalPG_Clientes atendidos por serviços digitais - Número - Obter</v>
      </c>
      <c r="B176" t="s">
        <v>411</v>
      </c>
      <c r="C176" t="s">
        <v>132</v>
      </c>
      <c r="D176" t="s">
        <v>51</v>
      </c>
      <c r="E176" t="s">
        <v>19</v>
      </c>
      <c r="F176">
        <v>110000</v>
      </c>
      <c r="G176">
        <v>0</v>
      </c>
      <c r="H176" s="7" t="str">
        <f>IFERROR(VLOOKUP(A176,'Indicadores PN obrigatorios'!$A$2:$G$350,6,0),"Sem Responsável Listado")</f>
        <v>Sebrae/NA</v>
      </c>
      <c r="I176" s="7" t="str">
        <f>IFERROR(VLOOKUP(A176,'Indicadores PN obrigatorios'!$A$2:$G$350,2,0),"Não")</f>
        <v>SIM</v>
      </c>
      <c r="J176" s="7" t="str">
        <f>IFERROR(VLOOKUP(A176,'INDICADORES CUBO AGIR'!$A$2:$D$11,4,0),"NÃO")</f>
        <v>SIM</v>
      </c>
    </row>
    <row r="177" spans="1:10" x14ac:dyDescent="0.25">
      <c r="A177" t="str">
        <f t="shared" si="2"/>
        <v>PROGRAMA NACIONAL - Transformação DigitalPG_Downloads do aplicativo Sebrae - Número - Obter</v>
      </c>
      <c r="B177" t="s">
        <v>411</v>
      </c>
      <c r="C177" t="s">
        <v>132</v>
      </c>
      <c r="D177" t="s">
        <v>51</v>
      </c>
      <c r="E177" t="s">
        <v>52</v>
      </c>
      <c r="F177">
        <v>50000</v>
      </c>
      <c r="G177">
        <v>0</v>
      </c>
      <c r="H177" s="7" t="str">
        <f>IFERROR(VLOOKUP(A177,'Indicadores PN obrigatorios'!$A$2:$G$350,6,0),"Sem Responsável Listado")</f>
        <v>Sem Responsável Listado</v>
      </c>
      <c r="I177" s="7" t="str">
        <f>IFERROR(VLOOKUP(A177,'Indicadores PN obrigatorios'!$A$2:$G$350,2,0),"Não")</f>
        <v>Não</v>
      </c>
      <c r="J177" s="7" t="str">
        <f>IFERROR(VLOOKUP(A177,'INDICADORES CUBO AGIR'!$A$2:$D$11,4,0),"NÃO")</f>
        <v>NÃO</v>
      </c>
    </row>
    <row r="178" spans="1:10" x14ac:dyDescent="0.25">
      <c r="A178" t="str">
        <f t="shared" si="2"/>
        <v>PROGRAMA NACIONAL - Transformação DigitalPG_Índice de Maturidade Digital do Sistema Sebrae - Pontos (1 a 5) - Obter</v>
      </c>
      <c r="B178" t="s">
        <v>411</v>
      </c>
      <c r="C178" t="s">
        <v>132</v>
      </c>
      <c r="D178" t="s">
        <v>51</v>
      </c>
      <c r="E178" t="s">
        <v>53</v>
      </c>
      <c r="F178">
        <v>2.5</v>
      </c>
      <c r="G178">
        <v>0</v>
      </c>
      <c r="H178" s="7" t="str">
        <f>IFERROR(VLOOKUP(A178,'Indicadores PN obrigatorios'!$A$2:$G$350,6,0),"Sem Responsável Listado")</f>
        <v>Sem Responsável Listado</v>
      </c>
      <c r="I178" s="7" t="str">
        <f>IFERROR(VLOOKUP(A178,'Indicadores PN obrigatorios'!$A$2:$G$350,2,0),"Não")</f>
        <v>Não</v>
      </c>
      <c r="J178" s="7" t="str">
        <f>IFERROR(VLOOKUP(A178,'INDICADORES CUBO AGIR'!$A$2:$D$11,4,0),"NÃO")</f>
        <v>NÃO</v>
      </c>
    </row>
    <row r="179" spans="1:10" x14ac:dyDescent="0.25">
      <c r="A179" t="str">
        <f t="shared" si="2"/>
        <v>PROGRAMA NACIONAL - Gestão Estratégica de PessoasPG_Diagnóstico de Maturidade dos processos de gestão de pessoas - pontos - Obter</v>
      </c>
      <c r="B179" t="s">
        <v>412</v>
      </c>
      <c r="C179" t="s">
        <v>133</v>
      </c>
      <c r="D179" t="s">
        <v>66</v>
      </c>
      <c r="E179" t="s">
        <v>67</v>
      </c>
      <c r="F179">
        <v>4.0999999999999996</v>
      </c>
      <c r="G179">
        <v>3.5</v>
      </c>
      <c r="H179" s="7" t="str">
        <f>IFERROR(VLOOKUP(A179,'Indicadores PN obrigatorios'!$A$2:$G$350,6,0),"Sem Responsável Listado")</f>
        <v>Sebrae/UF</v>
      </c>
      <c r="I179" s="7" t="str">
        <f>IFERROR(VLOOKUP(A179,'Indicadores PN obrigatorios'!$A$2:$G$350,2,0),"Não")</f>
        <v>SIM</v>
      </c>
      <c r="J179" s="7" t="str">
        <f>IFERROR(VLOOKUP(A179,'INDICADORES CUBO AGIR'!$A$2:$D$11,4,0),"NÃO")</f>
        <v>NÃO</v>
      </c>
    </row>
    <row r="180" spans="1:10" x14ac:dyDescent="0.25">
      <c r="A180" t="str">
        <f t="shared" si="2"/>
        <v>PROGRAMA NACIONAL - Gestão Estratégica de PessoasPG_Grau de implementação do SGP 9.0 no Sistema Sebrae - % - Obter</v>
      </c>
      <c r="B180" t="s">
        <v>412</v>
      </c>
      <c r="C180" t="s">
        <v>133</v>
      </c>
      <c r="D180" t="s">
        <v>66</v>
      </c>
      <c r="E180" t="s">
        <v>68</v>
      </c>
      <c r="F180">
        <v>77.7</v>
      </c>
      <c r="G180">
        <v>100</v>
      </c>
      <c r="H180" s="7" t="str">
        <f>IFERROR(VLOOKUP(A180,'Indicadores PN obrigatorios'!$A$2:$G$350,6,0),"Sem Responsável Listado")</f>
        <v>Sebrae/NA</v>
      </c>
      <c r="I180" s="7" t="str">
        <f>IFERROR(VLOOKUP(A180,'Indicadores PN obrigatorios'!$A$2:$G$350,2,0),"Não")</f>
        <v>SIM</v>
      </c>
      <c r="J180" s="7" t="str">
        <f>IFERROR(VLOOKUP(A180,'INDICADORES CUBO AGIR'!$A$2:$D$11,4,0),"NÃO")</f>
        <v>NÃO</v>
      </c>
    </row>
    <row r="181" spans="1:10" x14ac:dyDescent="0.25">
      <c r="A181" t="str">
        <f t="shared" si="2"/>
        <v>PROGRAMA NACIONAL - Ambiente de NegóciosPG_Município com presença continuada de técnico residente do Sebrae na microrregião. - Número - Obter</v>
      </c>
      <c r="B181" t="s">
        <v>412</v>
      </c>
      <c r="C181" t="s">
        <v>134</v>
      </c>
      <c r="D181" t="s">
        <v>36</v>
      </c>
      <c r="E181" t="s">
        <v>14</v>
      </c>
      <c r="F181">
        <v>1</v>
      </c>
      <c r="G181">
        <v>1</v>
      </c>
      <c r="H181" s="7" t="str">
        <f>IFERROR(VLOOKUP(A181,'Indicadores PN obrigatorios'!$A$2:$G$350,6,0),"Sem Responsável Listado")</f>
        <v>Sebrae/UF</v>
      </c>
      <c r="I181" s="7" t="str">
        <f>IFERROR(VLOOKUP(A181,'Indicadores PN obrigatorios'!$A$2:$G$350,2,0),"Não")</f>
        <v>SIM</v>
      </c>
      <c r="J181" s="7" t="str">
        <f>IFERROR(VLOOKUP(A181,'INDICADORES CUBO AGIR'!$A$2:$D$11,4,0),"NÃO")</f>
        <v>NÃO</v>
      </c>
    </row>
    <row r="182" spans="1:10" x14ac:dyDescent="0.25">
      <c r="A182" t="str">
        <f t="shared" si="2"/>
        <v>PROGRAMA NACIONAL - Ambiente de NegóciosPG_Municípios com conjunto de políticas públicas para melhoria do ambiente de negócios implementado - Número - Obter</v>
      </c>
      <c r="B182" t="s">
        <v>412</v>
      </c>
      <c r="C182" t="s">
        <v>134</v>
      </c>
      <c r="D182" t="s">
        <v>36</v>
      </c>
      <c r="E182" t="s">
        <v>15</v>
      </c>
      <c r="F182">
        <v>1</v>
      </c>
      <c r="G182">
        <v>1</v>
      </c>
      <c r="H182" s="7" t="str">
        <f>IFERROR(VLOOKUP(A182,'Indicadores PN obrigatorios'!$A$2:$G$350,6,0),"Sem Responsável Listado")</f>
        <v>Sebrae/UF</v>
      </c>
      <c r="I182" s="7" t="str">
        <f>IFERROR(VLOOKUP(A182,'Indicadores PN obrigatorios'!$A$2:$G$350,2,0),"Não")</f>
        <v>SIM</v>
      </c>
      <c r="J182" s="7" t="str">
        <f>IFERROR(VLOOKUP(A182,'INDICADORES CUBO AGIR'!$A$2:$D$11,4,0),"NÃO")</f>
        <v>NÃO</v>
      </c>
    </row>
    <row r="183" spans="1:10" x14ac:dyDescent="0.25">
      <c r="A183" t="str">
        <f t="shared" si="2"/>
        <v>PROGRAMA NACIONAL - Ambiente de NegóciosPG_Municípios com projetos de mobilização e articulação de lideranças implementados - Número - Obter</v>
      </c>
      <c r="B183" t="s">
        <v>412</v>
      </c>
      <c r="C183" t="s">
        <v>134</v>
      </c>
      <c r="D183" t="s">
        <v>36</v>
      </c>
      <c r="E183" t="s">
        <v>16</v>
      </c>
      <c r="F183">
        <v>1</v>
      </c>
      <c r="G183">
        <v>1</v>
      </c>
      <c r="H183" s="7" t="str">
        <f>IFERROR(VLOOKUP(A183,'Indicadores PN obrigatorios'!$A$2:$G$350,6,0),"Sem Responsável Listado")</f>
        <v>Sebrae/UF</v>
      </c>
      <c r="I183" s="7" t="str">
        <f>IFERROR(VLOOKUP(A183,'Indicadores PN obrigatorios'!$A$2:$G$350,2,0),"Não")</f>
        <v>SIM</v>
      </c>
      <c r="J183" s="7" t="str">
        <f>IFERROR(VLOOKUP(A183,'INDICADORES CUBO AGIR'!$A$2:$D$11,4,0),"NÃO")</f>
        <v>NÃO</v>
      </c>
    </row>
    <row r="184" spans="1:10" x14ac:dyDescent="0.25">
      <c r="A184" t="str">
        <f t="shared" si="2"/>
        <v>PROGRAMA NACIONAL - Ambiente de NegóciosPG_Tempo de abertura de empresas - horas - Obter</v>
      </c>
      <c r="B184" t="s">
        <v>412</v>
      </c>
      <c r="C184" t="s">
        <v>134</v>
      </c>
      <c r="D184" t="s">
        <v>36</v>
      </c>
      <c r="E184" t="s">
        <v>17</v>
      </c>
      <c r="F184">
        <v>24</v>
      </c>
      <c r="G184">
        <v>22</v>
      </c>
      <c r="H184" s="7" t="str">
        <f>IFERROR(VLOOKUP(A184,'Indicadores PN obrigatorios'!$A$2:$G$350,6,0),"Sem Responsável Listado")</f>
        <v>Sebrae/NA</v>
      </c>
      <c r="I184" s="7" t="str">
        <f>IFERROR(VLOOKUP(A184,'Indicadores PN obrigatorios'!$A$2:$G$350,2,0),"Não")</f>
        <v>SIM</v>
      </c>
      <c r="J184" s="7" t="str">
        <f>IFERROR(VLOOKUP(A184,'INDICADORES CUBO AGIR'!$A$2:$D$11,4,0),"NÃO")</f>
        <v>NÃO</v>
      </c>
    </row>
    <row r="185" spans="1:10" x14ac:dyDescent="0.25">
      <c r="A185" t="str">
        <f t="shared" si="2"/>
        <v>PROGRAMA NACIONAL - Educação EmpreendedoraPG_Atendimento a estudantes em soluções de Educação Empreendedora - Número - Obter</v>
      </c>
      <c r="B185" t="s">
        <v>412</v>
      </c>
      <c r="C185" t="s">
        <v>135</v>
      </c>
      <c r="D185" t="s">
        <v>43</v>
      </c>
      <c r="E185" t="s">
        <v>32</v>
      </c>
      <c r="F185">
        <v>63317</v>
      </c>
      <c r="G185">
        <v>296072</v>
      </c>
      <c r="H185" s="7" t="str">
        <f>IFERROR(VLOOKUP(A185,'Indicadores PN obrigatorios'!$A$2:$G$350,6,0),"Sem Responsável Listado")</f>
        <v>Sebrae/NA</v>
      </c>
      <c r="I185" s="7" t="str">
        <f>IFERROR(VLOOKUP(A185,'Indicadores PN obrigatorios'!$A$2:$G$350,2,0),"Não")</f>
        <v>SIM</v>
      </c>
      <c r="J185" s="7" t="str">
        <f>IFERROR(VLOOKUP(A185,'INDICADORES CUBO AGIR'!$A$2:$D$11,4,0),"NÃO")</f>
        <v>SIM</v>
      </c>
    </row>
    <row r="186" spans="1:10" x14ac:dyDescent="0.25">
      <c r="A186" t="str">
        <f t="shared" si="2"/>
        <v>PROGRAMA NACIONAL - Educação EmpreendedoraPG_Escolas com projeto Escola Empreendedora implementado - Número - Obter</v>
      </c>
      <c r="B186" t="s">
        <v>412</v>
      </c>
      <c r="C186" t="s">
        <v>135</v>
      </c>
      <c r="D186" t="s">
        <v>43</v>
      </c>
      <c r="E186" t="s">
        <v>33</v>
      </c>
      <c r="F186">
        <v>5</v>
      </c>
      <c r="G186">
        <v>5</v>
      </c>
      <c r="H186" s="7" t="str">
        <f>IFERROR(VLOOKUP(A186,'Indicadores PN obrigatorios'!$A$2:$G$350,6,0),"Sem Responsável Listado")</f>
        <v>Sebrae/UF</v>
      </c>
      <c r="I186" s="7" t="str">
        <f>IFERROR(VLOOKUP(A186,'Indicadores PN obrigatorios'!$A$2:$G$350,2,0),"Não")</f>
        <v>SIM</v>
      </c>
      <c r="J186" s="7" t="str">
        <f>IFERROR(VLOOKUP(A186,'INDICADORES CUBO AGIR'!$A$2:$D$11,4,0),"NÃO")</f>
        <v>NÃO</v>
      </c>
    </row>
    <row r="187" spans="1:10" x14ac:dyDescent="0.25">
      <c r="A187" t="str">
        <f t="shared" si="2"/>
        <v>PROGRAMA NACIONAL - Educação EmpreendedoraPG_Professores atendidos em soluções de Educação Empreendedora - professores - Obter</v>
      </c>
      <c r="B187" t="s">
        <v>412</v>
      </c>
      <c r="C187" t="s">
        <v>135</v>
      </c>
      <c r="D187" t="s">
        <v>43</v>
      </c>
      <c r="E187" t="s">
        <v>34</v>
      </c>
      <c r="F187">
        <v>4500</v>
      </c>
      <c r="G187">
        <v>13598</v>
      </c>
      <c r="H187" s="7" t="str">
        <f>IFERROR(VLOOKUP(A187,'Indicadores PN obrigatorios'!$A$2:$G$350,6,0),"Sem Responsável Listado")</f>
        <v>Sebrae/NA</v>
      </c>
      <c r="I187" s="7" t="str">
        <f>IFERROR(VLOOKUP(A187,'Indicadores PN obrigatorios'!$A$2:$G$350,2,0),"Não")</f>
        <v>SIM</v>
      </c>
      <c r="J187" s="7" t="str">
        <f>IFERROR(VLOOKUP(A187,'INDICADORES CUBO AGIR'!$A$2:$D$11,4,0),"NÃO")</f>
        <v>SIM</v>
      </c>
    </row>
    <row r="188" spans="1:10" x14ac:dyDescent="0.25">
      <c r="A188" t="str">
        <f t="shared" si="2"/>
        <v>PROGRAMA NACIONAL - Educação EmpreendedoraPG_Recomendação (NPS) - Professores - pontos - Obter</v>
      </c>
      <c r="B188" t="s">
        <v>412</v>
      </c>
      <c r="C188" t="s">
        <v>135</v>
      </c>
      <c r="D188" t="s">
        <v>43</v>
      </c>
      <c r="E188" t="s">
        <v>35</v>
      </c>
      <c r="F188">
        <v>70</v>
      </c>
      <c r="G188">
        <v>79</v>
      </c>
      <c r="H188" s="7" t="str">
        <f>IFERROR(VLOOKUP(A188,'Indicadores PN obrigatorios'!$A$2:$G$350,6,0),"Sem Responsável Listado")</f>
        <v>Sebrae/NA</v>
      </c>
      <c r="I188" s="7" t="str">
        <f>IFERROR(VLOOKUP(A188,'Indicadores PN obrigatorios'!$A$2:$G$350,2,0),"Não")</f>
        <v>SIM</v>
      </c>
      <c r="J188" s="7" t="str">
        <f>IFERROR(VLOOKUP(A188,'INDICADORES CUBO AGIR'!$A$2:$D$11,4,0),"NÃO")</f>
        <v>NÃO</v>
      </c>
    </row>
    <row r="189" spans="1:10" x14ac:dyDescent="0.25">
      <c r="A189" t="str">
        <f t="shared" si="2"/>
        <v>PROGRAMA NACIONAL - Gestão da MarcaPG_Imagem junto à Sociedade - Pontos (0 a 10) - Obter</v>
      </c>
      <c r="B189" t="s">
        <v>412</v>
      </c>
      <c r="C189" t="s">
        <v>136</v>
      </c>
      <c r="D189" t="s">
        <v>42</v>
      </c>
      <c r="E189" t="s">
        <v>30</v>
      </c>
      <c r="F189">
        <v>8.1</v>
      </c>
      <c r="G189">
        <v>8.5</v>
      </c>
      <c r="H189" s="7" t="str">
        <f>IFERROR(VLOOKUP(A189,'Indicadores PN obrigatorios'!$A$2:$G$350,6,0),"Sem Responsável Listado")</f>
        <v>Sebrae/NA</v>
      </c>
      <c r="I189" s="7" t="str">
        <f>IFERROR(VLOOKUP(A189,'Indicadores PN obrigatorios'!$A$2:$G$350,2,0),"Não")</f>
        <v>SIM</v>
      </c>
      <c r="J189" s="7" t="str">
        <f>IFERROR(VLOOKUP(A189,'INDICADORES CUBO AGIR'!$A$2:$D$11,4,0),"NÃO")</f>
        <v>NÃO</v>
      </c>
    </row>
    <row r="190" spans="1:10" x14ac:dyDescent="0.25">
      <c r="A190" t="str">
        <f t="shared" si="2"/>
        <v>PROGRAMA NACIONAL - Gestão da MarcaPG_Imagem junto aos Pequenos Negócios - Pontos (0 a 10) - Obter</v>
      </c>
      <c r="B190" t="s">
        <v>412</v>
      </c>
      <c r="C190" t="s">
        <v>136</v>
      </c>
      <c r="D190" t="s">
        <v>42</v>
      </c>
      <c r="E190" t="s">
        <v>31</v>
      </c>
      <c r="F190">
        <v>8.8000000000000007</v>
      </c>
      <c r="G190">
        <v>8.6999999999999993</v>
      </c>
      <c r="H190" s="7" t="str">
        <f>IFERROR(VLOOKUP(A190,'Indicadores PN obrigatorios'!$A$2:$G$350,6,0),"Sem Responsável Listado")</f>
        <v>Sebrae/NA</v>
      </c>
      <c r="I190" s="7" t="str">
        <f>IFERROR(VLOOKUP(A190,'Indicadores PN obrigatorios'!$A$2:$G$350,2,0),"Não")</f>
        <v>SIM</v>
      </c>
      <c r="J190" s="7" t="str">
        <f>IFERROR(VLOOKUP(A190,'INDICADORES CUBO AGIR'!$A$2:$D$11,4,0),"NÃO")</f>
        <v>NÃO</v>
      </c>
    </row>
    <row r="191" spans="1:10" x14ac:dyDescent="0.25">
      <c r="A191" t="str">
        <f t="shared" si="2"/>
        <v>PROGRAMA NACIONAL - Sebrae + FinançasPG_Clientes com garantia do Fampe assistidos na fase pós-crédito - % - Obter</v>
      </c>
      <c r="B191" t="s">
        <v>412</v>
      </c>
      <c r="C191" t="s">
        <v>137</v>
      </c>
      <c r="D191" t="s">
        <v>70</v>
      </c>
      <c r="E191" t="s">
        <v>71</v>
      </c>
      <c r="F191">
        <v>80</v>
      </c>
      <c r="G191">
        <v>83.51</v>
      </c>
      <c r="H191" s="7" t="str">
        <f>IFERROR(VLOOKUP(A191,'Indicadores PN obrigatorios'!$A$2:$G$350,6,0),"Sem Responsável Listado")</f>
        <v>Sebrae/NA</v>
      </c>
      <c r="I191" s="7" t="str">
        <f>IFERROR(VLOOKUP(A191,'Indicadores PN obrigatorios'!$A$2:$G$350,2,0),"Não")</f>
        <v>SIM</v>
      </c>
      <c r="J191" s="7" t="str">
        <f>IFERROR(VLOOKUP(A191,'INDICADORES CUBO AGIR'!$A$2:$D$11,4,0),"NÃO")</f>
        <v>SIM</v>
      </c>
    </row>
    <row r="192" spans="1:10" x14ac:dyDescent="0.25">
      <c r="A192" t="str">
        <f t="shared" si="2"/>
        <v>PROGRAMA NACIONAL - Brasil + InovadorPG_Inovação e Modernização - % - Obter</v>
      </c>
      <c r="B192" t="s">
        <v>412</v>
      </c>
      <c r="C192" t="s">
        <v>138</v>
      </c>
      <c r="D192" t="s">
        <v>38</v>
      </c>
      <c r="E192" t="s">
        <v>23</v>
      </c>
      <c r="F192">
        <v>70</v>
      </c>
      <c r="G192">
        <v>0</v>
      </c>
      <c r="H192" s="7" t="str">
        <f>IFERROR(VLOOKUP(A192,'Indicadores PN obrigatorios'!$A$2:$G$350,6,0),"Sem Responsável Listado")</f>
        <v>Sebrae/NA</v>
      </c>
      <c r="I192" s="7" t="str">
        <f>IFERROR(VLOOKUP(A192,'Indicadores PN obrigatorios'!$A$2:$G$350,2,0),"Não")</f>
        <v>SIM</v>
      </c>
      <c r="J192" s="7" t="str">
        <f>IFERROR(VLOOKUP(A192,'INDICADORES CUBO AGIR'!$A$2:$D$11,4,0),"NÃO")</f>
        <v>NÃO</v>
      </c>
    </row>
    <row r="193" spans="1:10" x14ac:dyDescent="0.25">
      <c r="A193" t="str">
        <f t="shared" si="2"/>
        <v>PROGRAMA NACIONAL - Brasil + InovadorPG_Municípios com ecossistemas de inovação mapeados - Número - Obter</v>
      </c>
      <c r="B193" t="s">
        <v>412</v>
      </c>
      <c r="C193" t="s">
        <v>138</v>
      </c>
      <c r="D193" t="s">
        <v>38</v>
      </c>
      <c r="E193" t="s">
        <v>24</v>
      </c>
      <c r="F193">
        <v>1</v>
      </c>
      <c r="G193">
        <v>1</v>
      </c>
      <c r="H193" s="7" t="str">
        <f>IFERROR(VLOOKUP(A193,'Indicadores PN obrigatorios'!$A$2:$G$350,6,0),"Sem Responsável Listado")</f>
        <v>Sebrae/UF</v>
      </c>
      <c r="I193" s="7" t="str">
        <f>IFERROR(VLOOKUP(A193,'Indicadores PN obrigatorios'!$A$2:$G$350,2,0),"Não")</f>
        <v>SIM</v>
      </c>
      <c r="J193" s="7" t="str">
        <f>IFERROR(VLOOKUP(A193,'INDICADORES CUBO AGIR'!$A$2:$D$11,4,0),"NÃO")</f>
        <v>NÃO</v>
      </c>
    </row>
    <row r="194" spans="1:10" x14ac:dyDescent="0.25">
      <c r="A194" t="str">
        <f t="shared" si="2"/>
        <v>PROGRAMA NACIONAL - Brasil + InovadorPG_Pequenos Negócios atendidos com solução de Inovação - Número - Obter</v>
      </c>
      <c r="B194" t="s">
        <v>412</v>
      </c>
      <c r="C194" t="s">
        <v>138</v>
      </c>
      <c r="D194" t="s">
        <v>38</v>
      </c>
      <c r="E194" t="s">
        <v>25</v>
      </c>
      <c r="F194">
        <v>15400</v>
      </c>
      <c r="G194">
        <v>18939</v>
      </c>
      <c r="H194" s="7" t="str">
        <f>IFERROR(VLOOKUP(A194,'Indicadores PN obrigatorios'!$A$2:$G$350,6,0),"Sem Responsável Listado")</f>
        <v>Sem Responsável Listado</v>
      </c>
      <c r="I194" s="7" t="str">
        <f>IFERROR(VLOOKUP(A194,'Indicadores PN obrigatorios'!$A$2:$G$350,2,0),"Não")</f>
        <v>Não</v>
      </c>
      <c r="J194" s="7" t="str">
        <f>IFERROR(VLOOKUP(A194,'INDICADORES CUBO AGIR'!$A$2:$D$11,4,0),"NÃO")</f>
        <v>SIM</v>
      </c>
    </row>
    <row r="195" spans="1:10" x14ac:dyDescent="0.25">
      <c r="A195" t="str">
        <f t="shared" ref="A195:A258" si="3">CONCATENATE(D195,E195)</f>
        <v>PROGRAMA NACIONAL - Brasil + CompetitivoPG_Produtividade do Trabalho - % - Aumentar</v>
      </c>
      <c r="B195" t="s">
        <v>412</v>
      </c>
      <c r="C195" t="s">
        <v>139</v>
      </c>
      <c r="D195" t="s">
        <v>40</v>
      </c>
      <c r="E195" t="s">
        <v>27</v>
      </c>
      <c r="F195">
        <v>6</v>
      </c>
      <c r="G195">
        <v>20.41</v>
      </c>
      <c r="H195" s="7" t="str">
        <f>IFERROR(VLOOKUP(A195,'Indicadores PN obrigatorios'!$A$2:$G$350,6,0),"Sem Responsável Listado")</f>
        <v>Sebrae/NA</v>
      </c>
      <c r="I195" s="7" t="str">
        <f>IFERROR(VLOOKUP(A195,'Indicadores PN obrigatorios'!$A$2:$G$350,2,0),"Não")</f>
        <v>SIM</v>
      </c>
      <c r="J195" s="7" t="str">
        <f>IFERROR(VLOOKUP(A195,'INDICADORES CUBO AGIR'!$A$2:$D$11,4,0),"NÃO")</f>
        <v>NÃO</v>
      </c>
    </row>
    <row r="196" spans="1:10" x14ac:dyDescent="0.25">
      <c r="A196" t="str">
        <f t="shared" si="3"/>
        <v>PROGRAMA NACIONAL - Brasil + CompetitivoPG_Taxa de Alcance - Faturamento - % - Obter</v>
      </c>
      <c r="B196" t="s">
        <v>412</v>
      </c>
      <c r="C196" t="s">
        <v>139</v>
      </c>
      <c r="D196" t="s">
        <v>40</v>
      </c>
      <c r="E196" t="s">
        <v>28</v>
      </c>
      <c r="F196">
        <v>80</v>
      </c>
      <c r="G196">
        <v>100</v>
      </c>
      <c r="H196" s="7" t="str">
        <f>IFERROR(VLOOKUP(A196,'Indicadores PN obrigatorios'!$A$2:$G$350,6,0),"Sem Responsável Listado")</f>
        <v>Sebrae/UF</v>
      </c>
      <c r="I196" s="7" t="str">
        <f>IFERROR(VLOOKUP(A196,'Indicadores PN obrigatorios'!$A$2:$G$350,2,0),"Não")</f>
        <v>SIM</v>
      </c>
      <c r="J196" s="7" t="str">
        <f>IFERROR(VLOOKUP(A196,'INDICADORES CUBO AGIR'!$A$2:$D$11,4,0),"NÃO")</f>
        <v>SIM</v>
      </c>
    </row>
    <row r="197" spans="1:10" x14ac:dyDescent="0.25">
      <c r="A197" t="str">
        <f t="shared" si="3"/>
        <v>PROGRAMA NACIONAL - Cliente em FocoPG_Atendimento por cliente - Número - Obter</v>
      </c>
      <c r="B197" t="s">
        <v>412</v>
      </c>
      <c r="C197" t="s">
        <v>140</v>
      </c>
      <c r="D197" t="s">
        <v>37</v>
      </c>
      <c r="E197" t="s">
        <v>18</v>
      </c>
      <c r="F197">
        <v>1.7</v>
      </c>
      <c r="G197">
        <v>2.69</v>
      </c>
      <c r="H197" s="7" t="str">
        <f>IFERROR(VLOOKUP(A197,'Indicadores PN obrigatorios'!$A$2:$G$350,6,0),"Sem Responsável Listado")</f>
        <v>Sebrae/NA</v>
      </c>
      <c r="I197" s="7" t="str">
        <f>IFERROR(VLOOKUP(A197,'Indicadores PN obrigatorios'!$A$2:$G$350,2,0),"Não")</f>
        <v>SIM</v>
      </c>
      <c r="J197" s="7" t="str">
        <f>IFERROR(VLOOKUP(A197,'INDICADORES CUBO AGIR'!$A$2:$D$11,4,0),"NÃO")</f>
        <v>SIM</v>
      </c>
    </row>
    <row r="198" spans="1:10" x14ac:dyDescent="0.25">
      <c r="A198" t="str">
        <f t="shared" si="3"/>
        <v>PROGRAMA NACIONAL - Cliente em FocoPG_Clientes atendidos por serviços digitais - Número - Obter</v>
      </c>
      <c r="B198" t="s">
        <v>412</v>
      </c>
      <c r="C198" t="s">
        <v>140</v>
      </c>
      <c r="D198" t="s">
        <v>37</v>
      </c>
      <c r="E198" t="s">
        <v>19</v>
      </c>
      <c r="F198">
        <v>140000</v>
      </c>
      <c r="G198">
        <v>151399</v>
      </c>
      <c r="H198" s="7" t="str">
        <f>IFERROR(VLOOKUP(A198,'Indicadores PN obrigatorios'!$A$2:$G$350,6,0),"Sem Responsável Listado")</f>
        <v>Sebrae/NA</v>
      </c>
      <c r="I198" s="7" t="str">
        <f>IFERROR(VLOOKUP(A198,'Indicadores PN obrigatorios'!$A$2:$G$350,2,0),"Não")</f>
        <v>SIM</v>
      </c>
      <c r="J198" s="7" t="str">
        <f>IFERROR(VLOOKUP(A198,'INDICADORES CUBO AGIR'!$A$2:$D$11,4,0),"NÃO")</f>
        <v>SIM</v>
      </c>
    </row>
    <row r="199" spans="1:10" x14ac:dyDescent="0.25">
      <c r="A199" t="str">
        <f t="shared" si="3"/>
        <v>PROGRAMA NACIONAL - Cliente em FocoPG_Cobertura do Atendimento (microempresas e empresas de pequeno porte) - % - Obter</v>
      </c>
      <c r="B199" t="s">
        <v>412</v>
      </c>
      <c r="C199" t="s">
        <v>140</v>
      </c>
      <c r="D199" t="s">
        <v>37</v>
      </c>
      <c r="E199" t="s">
        <v>20</v>
      </c>
      <c r="F199">
        <v>29</v>
      </c>
      <c r="G199">
        <v>31.79</v>
      </c>
      <c r="H199" s="7" t="str">
        <f>IFERROR(VLOOKUP(A199,'Indicadores PN obrigatorios'!$A$2:$G$350,6,0),"Sem Responsável Listado")</f>
        <v>Sebrae/NA</v>
      </c>
      <c r="I199" s="7" t="str">
        <f>IFERROR(VLOOKUP(A199,'Indicadores PN obrigatorios'!$A$2:$G$350,2,0),"Não")</f>
        <v>SIM</v>
      </c>
      <c r="J199" s="7" t="str">
        <f>IFERROR(VLOOKUP(A199,'INDICADORES CUBO AGIR'!$A$2:$D$11,4,0),"NÃO")</f>
        <v>SIM</v>
      </c>
    </row>
    <row r="200" spans="1:10" x14ac:dyDescent="0.25">
      <c r="A200" t="str">
        <f t="shared" si="3"/>
        <v>PROGRAMA NACIONAL - Cliente em FocoPG_Pequenos Negócios Atendidos - Número - Obter</v>
      </c>
      <c r="B200" t="s">
        <v>412</v>
      </c>
      <c r="C200" t="s">
        <v>140</v>
      </c>
      <c r="D200" t="s">
        <v>37</v>
      </c>
      <c r="E200" t="s">
        <v>21</v>
      </c>
      <c r="F200">
        <v>79618</v>
      </c>
      <c r="G200">
        <v>92385</v>
      </c>
      <c r="H200" s="7" t="str">
        <f>IFERROR(VLOOKUP(A200,'Indicadores PN obrigatorios'!$A$2:$G$350,6,0),"Sem Responsável Listado")</f>
        <v>Sebrae/NA</v>
      </c>
      <c r="I200" s="7" t="str">
        <f>IFERROR(VLOOKUP(A200,'Indicadores PN obrigatorios'!$A$2:$G$350,2,0),"Não")</f>
        <v>SIM</v>
      </c>
      <c r="J200" s="7" t="str">
        <f>IFERROR(VLOOKUP(A200,'INDICADORES CUBO AGIR'!$A$2:$D$11,4,0),"NÃO")</f>
        <v>SIM</v>
      </c>
    </row>
    <row r="201" spans="1:10" x14ac:dyDescent="0.25">
      <c r="A201" t="str">
        <f t="shared" si="3"/>
        <v>PROGRAMA NACIONAL - Cliente em FocoPG_Recomendação (NPS) - pontos - Obter</v>
      </c>
      <c r="B201" t="s">
        <v>412</v>
      </c>
      <c r="C201" t="s">
        <v>140</v>
      </c>
      <c r="D201" t="s">
        <v>37</v>
      </c>
      <c r="E201" t="s">
        <v>22</v>
      </c>
      <c r="F201">
        <v>75</v>
      </c>
      <c r="G201">
        <v>81.150000000000006</v>
      </c>
      <c r="H201" s="7" t="str">
        <f>IFERROR(VLOOKUP(A201,'Indicadores PN obrigatorios'!$A$2:$G$350,6,0),"Sem Responsável Listado")</f>
        <v>Sebrae/NA</v>
      </c>
      <c r="I201" s="7" t="str">
        <f>IFERROR(VLOOKUP(A201,'Indicadores PN obrigatorios'!$A$2:$G$350,2,0),"Não")</f>
        <v>SIM</v>
      </c>
      <c r="J201" s="7" t="str">
        <f>IFERROR(VLOOKUP(A201,'INDICADORES CUBO AGIR'!$A$2:$D$11,4,0),"NÃO")</f>
        <v>NÃO</v>
      </c>
    </row>
    <row r="202" spans="1:10" x14ac:dyDescent="0.25">
      <c r="A202" t="str">
        <f t="shared" si="3"/>
        <v>PROGRAMA NACIONAL - Inteligência de DadosPG_Índice Gartner de Data &amp; Analytics - Pontos (1 a 5) - Aumentar</v>
      </c>
      <c r="B202" t="s">
        <v>412</v>
      </c>
      <c r="C202" t="s">
        <v>141</v>
      </c>
      <c r="D202" t="s">
        <v>39</v>
      </c>
      <c r="E202" t="s">
        <v>26</v>
      </c>
      <c r="F202">
        <v>3.1</v>
      </c>
      <c r="G202">
        <v>1.92</v>
      </c>
      <c r="H202" s="7" t="str">
        <f>IFERROR(VLOOKUP(A202,'Indicadores PN obrigatorios'!$A$2:$G$350,6,0),"Sem Responsável Listado")</f>
        <v>Sem Responsável Listado</v>
      </c>
      <c r="I202" s="7" t="str">
        <f>IFERROR(VLOOKUP(A202,'Indicadores PN obrigatorios'!$A$2:$G$350,2,0),"Não")</f>
        <v>Não</v>
      </c>
      <c r="J202" s="7" t="str">
        <f>IFERROR(VLOOKUP(A202,'INDICADORES CUBO AGIR'!$A$2:$D$11,4,0),"NÃO")</f>
        <v>NÃO</v>
      </c>
    </row>
    <row r="203" spans="1:10" x14ac:dyDescent="0.25">
      <c r="A203" t="str">
        <f t="shared" si="3"/>
        <v>PROGRAMA NACIONAL - Portfólio em RedePG_Aplicabilidade - Pontos (0 a 10) - Obter</v>
      </c>
      <c r="B203" t="s">
        <v>412</v>
      </c>
      <c r="C203" t="s">
        <v>142</v>
      </c>
      <c r="D203" t="s">
        <v>56</v>
      </c>
      <c r="E203" t="s">
        <v>57</v>
      </c>
      <c r="F203">
        <v>7.6</v>
      </c>
      <c r="G203">
        <v>7.5</v>
      </c>
      <c r="H203" s="7" t="str">
        <f>IFERROR(VLOOKUP(A203,'Indicadores PN obrigatorios'!$A$2:$G$350,6,0),"Sem Responsável Listado")</f>
        <v>Sebrae/NA</v>
      </c>
      <c r="I203" s="7" t="str">
        <f>IFERROR(VLOOKUP(A203,'Indicadores PN obrigatorios'!$A$2:$G$350,2,0),"Não")</f>
        <v>SIM</v>
      </c>
      <c r="J203" s="7" t="str">
        <f>IFERROR(VLOOKUP(A203,'INDICADORES CUBO AGIR'!$A$2:$D$11,4,0),"NÃO")</f>
        <v>NÃO</v>
      </c>
    </row>
    <row r="204" spans="1:10" x14ac:dyDescent="0.25">
      <c r="A204" t="str">
        <f t="shared" si="3"/>
        <v>PROGRAMA NACIONAL - Portfólio em RedePG_Efetividade - Pontos (0 a 10) - Obter</v>
      </c>
      <c r="B204" t="s">
        <v>412</v>
      </c>
      <c r="C204" t="s">
        <v>142</v>
      </c>
      <c r="D204" t="s">
        <v>56</v>
      </c>
      <c r="E204" t="s">
        <v>58</v>
      </c>
      <c r="F204">
        <v>7.6</v>
      </c>
      <c r="G204">
        <v>7.6</v>
      </c>
      <c r="H204" s="7" t="str">
        <f>IFERROR(VLOOKUP(A204,'Indicadores PN obrigatorios'!$A$2:$G$350,6,0),"Sem Responsável Listado")</f>
        <v>Sebrae/NA</v>
      </c>
      <c r="I204" s="7" t="str">
        <f>IFERROR(VLOOKUP(A204,'Indicadores PN obrigatorios'!$A$2:$G$350,2,0),"Não")</f>
        <v>SIM</v>
      </c>
      <c r="J204" s="7" t="str">
        <f>IFERROR(VLOOKUP(A204,'INDICADORES CUBO AGIR'!$A$2:$D$11,4,0),"NÃO")</f>
        <v>NÃO</v>
      </c>
    </row>
    <row r="205" spans="1:10" x14ac:dyDescent="0.25">
      <c r="A205" t="str">
        <f t="shared" si="3"/>
        <v>PROGRAMA NACIONAL - Portfólio em RedePG_NPS (Net Promoter Score) de Produto ou Serviço - pontos - Obter</v>
      </c>
      <c r="B205" t="s">
        <v>412</v>
      </c>
      <c r="C205" t="s">
        <v>142</v>
      </c>
      <c r="D205" t="s">
        <v>56</v>
      </c>
      <c r="E205" t="s">
        <v>59</v>
      </c>
      <c r="F205">
        <v>70</v>
      </c>
      <c r="G205">
        <v>0</v>
      </c>
      <c r="H205" s="7" t="str">
        <f>IFERROR(VLOOKUP(A205,'Indicadores PN obrigatorios'!$A$2:$G$350,6,0),"Sem Responsável Listado")</f>
        <v>Sebrae/UF</v>
      </c>
      <c r="I205" s="7" t="str">
        <f>IFERROR(VLOOKUP(A205,'Indicadores PN obrigatorios'!$A$2:$G$350,2,0),"Não")</f>
        <v>SIM</v>
      </c>
      <c r="J205" s="7" t="str">
        <f>IFERROR(VLOOKUP(A205,'INDICADORES CUBO AGIR'!$A$2:$D$11,4,0),"NÃO")</f>
        <v>NÃO</v>
      </c>
    </row>
    <row r="206" spans="1:10" x14ac:dyDescent="0.25">
      <c r="A206" t="str">
        <f t="shared" si="3"/>
        <v>PROGRAMA NACIONAL - Sebrae + ReceitasPG_Geração de Receita Própria - % - Obter</v>
      </c>
      <c r="B206" t="s">
        <v>412</v>
      </c>
      <c r="C206" t="s">
        <v>143</v>
      </c>
      <c r="D206" t="s">
        <v>41</v>
      </c>
      <c r="E206" t="s">
        <v>29</v>
      </c>
      <c r="F206">
        <v>8</v>
      </c>
      <c r="G206">
        <v>0</v>
      </c>
      <c r="H206" s="7" t="str">
        <f>IFERROR(VLOOKUP(A206,'Indicadores PN obrigatorios'!$A$2:$G$350,6,0),"Sem Responsável Listado")</f>
        <v>Sebrae/NA</v>
      </c>
      <c r="I206" s="7" t="str">
        <f>IFERROR(VLOOKUP(A206,'Indicadores PN obrigatorios'!$A$2:$G$350,2,0),"Não")</f>
        <v>SIM</v>
      </c>
      <c r="J206" s="7" t="str">
        <f>IFERROR(VLOOKUP(A206,'INDICADORES CUBO AGIR'!$A$2:$D$11,4,0),"NÃO")</f>
        <v>NÃO</v>
      </c>
    </row>
    <row r="207" spans="1:10" x14ac:dyDescent="0.25">
      <c r="A207" t="str">
        <f t="shared" si="3"/>
        <v>PROGRAMA NACIONAL - Brasil + CompetitivoPG_Pequenos Negócios Atendidos - Número - Obter</v>
      </c>
      <c r="B207" t="s">
        <v>413</v>
      </c>
      <c r="C207" t="s">
        <v>144</v>
      </c>
      <c r="D207" t="s">
        <v>40</v>
      </c>
      <c r="E207" t="s">
        <v>21</v>
      </c>
      <c r="F207">
        <v>1220</v>
      </c>
      <c r="G207">
        <v>1163</v>
      </c>
      <c r="H207" s="7" t="str">
        <f>IFERROR(VLOOKUP(A207,'Indicadores PN obrigatorios'!$A$2:$G$350,6,0),"Sem Responsável Listado")</f>
        <v>Sem Responsável Listado</v>
      </c>
      <c r="I207" s="7" t="str">
        <f>IFERROR(VLOOKUP(A207,'Indicadores PN obrigatorios'!$A$2:$G$350,2,0),"Não")</f>
        <v>Não</v>
      </c>
      <c r="J207" s="7" t="str">
        <f>IFERROR(VLOOKUP(A207,'INDICADORES CUBO AGIR'!$A$2:$D$11,4,0),"NÃO")</f>
        <v>NÃO</v>
      </c>
    </row>
    <row r="208" spans="1:10" x14ac:dyDescent="0.25">
      <c r="A208" t="str">
        <f t="shared" si="3"/>
        <v>PROGRAMA NACIONAL - Brasil + CompetitivoPG_Produtividade do Trabalho - % - Aumentar</v>
      </c>
      <c r="B208" t="s">
        <v>413</v>
      </c>
      <c r="C208" t="s">
        <v>144</v>
      </c>
      <c r="D208" t="s">
        <v>40</v>
      </c>
      <c r="E208" t="s">
        <v>27</v>
      </c>
      <c r="F208">
        <v>10</v>
      </c>
      <c r="G208">
        <v>11.8</v>
      </c>
      <c r="H208" s="7" t="str">
        <f>IFERROR(VLOOKUP(A208,'Indicadores PN obrigatorios'!$A$2:$G$350,6,0),"Sem Responsável Listado")</f>
        <v>Sebrae/NA</v>
      </c>
      <c r="I208" s="7" t="str">
        <f>IFERROR(VLOOKUP(A208,'Indicadores PN obrigatorios'!$A$2:$G$350,2,0),"Não")</f>
        <v>SIM</v>
      </c>
      <c r="J208" s="7" t="str">
        <f>IFERROR(VLOOKUP(A208,'INDICADORES CUBO AGIR'!$A$2:$D$11,4,0),"NÃO")</f>
        <v>NÃO</v>
      </c>
    </row>
    <row r="209" spans="1:10" x14ac:dyDescent="0.25">
      <c r="A209" t="str">
        <f t="shared" si="3"/>
        <v>PROGRAMA NACIONAL - Brasil + CompetitivoPG_Taxa de Alcance - Faturamento - % - Obter</v>
      </c>
      <c r="B209" t="s">
        <v>413</v>
      </c>
      <c r="C209" t="s">
        <v>144</v>
      </c>
      <c r="D209" t="s">
        <v>40</v>
      </c>
      <c r="E209" t="s">
        <v>28</v>
      </c>
      <c r="F209">
        <v>79</v>
      </c>
      <c r="G209">
        <v>71.42</v>
      </c>
      <c r="H209" s="7" t="str">
        <f>IFERROR(VLOOKUP(A209,'Indicadores PN obrigatorios'!$A$2:$G$350,6,0),"Sem Responsável Listado")</f>
        <v>Sebrae/UF</v>
      </c>
      <c r="I209" s="7" t="str">
        <f>IFERROR(VLOOKUP(A209,'Indicadores PN obrigatorios'!$A$2:$G$350,2,0),"Não")</f>
        <v>SIM</v>
      </c>
      <c r="J209" s="7" t="str">
        <f>IFERROR(VLOOKUP(A209,'INDICADORES CUBO AGIR'!$A$2:$D$11,4,0),"NÃO")</f>
        <v>SIM</v>
      </c>
    </row>
    <row r="210" spans="1:10" x14ac:dyDescent="0.25">
      <c r="A210" t="str">
        <f t="shared" si="3"/>
        <v>PROGRAMA NACIONAL - Ambiente de NegóciosPG_Município com presença continuada de técnico residente do Sebrae na microrregião. - Número - Obter</v>
      </c>
      <c r="B210" t="s">
        <v>413</v>
      </c>
      <c r="C210" t="s">
        <v>145</v>
      </c>
      <c r="D210" t="s">
        <v>36</v>
      </c>
      <c r="E210" t="s">
        <v>14</v>
      </c>
      <c r="F210">
        <v>10</v>
      </c>
      <c r="G210">
        <v>0</v>
      </c>
      <c r="H210" s="7" t="str">
        <f>IFERROR(VLOOKUP(A210,'Indicadores PN obrigatorios'!$A$2:$G$350,6,0),"Sem Responsável Listado")</f>
        <v>Sebrae/UF</v>
      </c>
      <c r="I210" s="7" t="str">
        <f>IFERROR(VLOOKUP(A210,'Indicadores PN obrigatorios'!$A$2:$G$350,2,0),"Não")</f>
        <v>SIM</v>
      </c>
      <c r="J210" s="7" t="str">
        <f>IFERROR(VLOOKUP(A210,'INDICADORES CUBO AGIR'!$A$2:$D$11,4,0),"NÃO")</f>
        <v>NÃO</v>
      </c>
    </row>
    <row r="211" spans="1:10" x14ac:dyDescent="0.25">
      <c r="A211" t="str">
        <f t="shared" si="3"/>
        <v>PROGRAMA NACIONAL - Ambiente de NegóciosPG_Municípios com conjunto de políticas públicas para melhoria do ambiente de negócios implementado - Número - Obter</v>
      </c>
      <c r="B211" t="s">
        <v>413</v>
      </c>
      <c r="C211" t="s">
        <v>145</v>
      </c>
      <c r="D211" t="s">
        <v>36</v>
      </c>
      <c r="E211" t="s">
        <v>15</v>
      </c>
      <c r="F211">
        <v>20</v>
      </c>
      <c r="G211">
        <v>0</v>
      </c>
      <c r="H211" s="7" t="str">
        <f>IFERROR(VLOOKUP(A211,'Indicadores PN obrigatorios'!$A$2:$G$350,6,0),"Sem Responsável Listado")</f>
        <v>Sebrae/UF</v>
      </c>
      <c r="I211" s="7" t="str">
        <f>IFERROR(VLOOKUP(A211,'Indicadores PN obrigatorios'!$A$2:$G$350,2,0),"Não")</f>
        <v>SIM</v>
      </c>
      <c r="J211" s="7" t="str">
        <f>IFERROR(VLOOKUP(A211,'INDICADORES CUBO AGIR'!$A$2:$D$11,4,0),"NÃO")</f>
        <v>NÃO</v>
      </c>
    </row>
    <row r="212" spans="1:10" x14ac:dyDescent="0.25">
      <c r="A212" t="str">
        <f t="shared" si="3"/>
        <v>PROGRAMA NACIONAL - Ambiente de NegóciosPG_Municípios com projetos de mobilização e articulação de lideranças implementados - Número - Obter</v>
      </c>
      <c r="B212" t="s">
        <v>413</v>
      </c>
      <c r="C212" t="s">
        <v>145</v>
      </c>
      <c r="D212" t="s">
        <v>36</v>
      </c>
      <c r="E212" t="s">
        <v>16</v>
      </c>
      <c r="F212">
        <v>20</v>
      </c>
      <c r="G212">
        <v>0</v>
      </c>
      <c r="H212" s="7" t="str">
        <f>IFERROR(VLOOKUP(A212,'Indicadores PN obrigatorios'!$A$2:$G$350,6,0),"Sem Responsável Listado")</f>
        <v>Sebrae/UF</v>
      </c>
      <c r="I212" s="7" t="str">
        <f>IFERROR(VLOOKUP(A212,'Indicadores PN obrigatorios'!$A$2:$G$350,2,0),"Não")</f>
        <v>SIM</v>
      </c>
      <c r="J212" s="7" t="str">
        <f>IFERROR(VLOOKUP(A212,'INDICADORES CUBO AGIR'!$A$2:$D$11,4,0),"NÃO")</f>
        <v>NÃO</v>
      </c>
    </row>
    <row r="213" spans="1:10" x14ac:dyDescent="0.25">
      <c r="A213" t="str">
        <f t="shared" si="3"/>
        <v>PROGRAMA NACIONAL - Ambiente de NegóciosPG_Tempo de abertura de empresas - horas - Obter</v>
      </c>
      <c r="B213" t="s">
        <v>413</v>
      </c>
      <c r="C213" t="s">
        <v>145</v>
      </c>
      <c r="D213" t="s">
        <v>36</v>
      </c>
      <c r="E213" t="s">
        <v>17</v>
      </c>
      <c r="F213">
        <v>20</v>
      </c>
      <c r="G213">
        <v>16.510000000000002</v>
      </c>
      <c r="H213" s="7" t="str">
        <f>IFERROR(VLOOKUP(A213,'Indicadores PN obrigatorios'!$A$2:$G$350,6,0),"Sem Responsável Listado")</f>
        <v>Sebrae/NA</v>
      </c>
      <c r="I213" s="7" t="str">
        <f>IFERROR(VLOOKUP(A213,'Indicadores PN obrigatorios'!$A$2:$G$350,2,0),"Não")</f>
        <v>SIM</v>
      </c>
      <c r="J213" s="7" t="str">
        <f>IFERROR(VLOOKUP(A213,'INDICADORES CUBO AGIR'!$A$2:$D$11,4,0),"NÃO")</f>
        <v>NÃO</v>
      </c>
    </row>
    <row r="214" spans="1:10" x14ac:dyDescent="0.25">
      <c r="A214" t="str">
        <f t="shared" si="3"/>
        <v>PROGRAMA NACIONAL - Gestão Estratégica de PessoasPG_Diagnóstico de Maturidade dos processos de gestão de pessoas - pontos - Obter</v>
      </c>
      <c r="B214" t="s">
        <v>413</v>
      </c>
      <c r="C214" t="s">
        <v>146</v>
      </c>
      <c r="D214" t="s">
        <v>66</v>
      </c>
      <c r="E214" t="s">
        <v>67</v>
      </c>
      <c r="F214">
        <v>3.4</v>
      </c>
      <c r="G214">
        <v>3.7</v>
      </c>
      <c r="H214" s="7" t="str">
        <f>IFERROR(VLOOKUP(A214,'Indicadores PN obrigatorios'!$A$2:$G$350,6,0),"Sem Responsável Listado")</f>
        <v>Sebrae/UF</v>
      </c>
      <c r="I214" s="7" t="str">
        <f>IFERROR(VLOOKUP(A214,'Indicadores PN obrigatorios'!$A$2:$G$350,2,0),"Não")</f>
        <v>SIM</v>
      </c>
      <c r="J214" s="7" t="str">
        <f>IFERROR(VLOOKUP(A214,'INDICADORES CUBO AGIR'!$A$2:$D$11,4,0),"NÃO")</f>
        <v>NÃO</v>
      </c>
    </row>
    <row r="215" spans="1:10" x14ac:dyDescent="0.25">
      <c r="A215" t="str">
        <f t="shared" si="3"/>
        <v>PROGRAMA NACIONAL - Gestão Estratégica de PessoasPG_Grau de implementação do SGP 9.0 no Sistema Sebrae - % - Obter</v>
      </c>
      <c r="B215" t="s">
        <v>413</v>
      </c>
      <c r="C215" t="s">
        <v>146</v>
      </c>
      <c r="D215" t="s">
        <v>66</v>
      </c>
      <c r="E215" t="s">
        <v>68</v>
      </c>
      <c r="F215">
        <v>77.7</v>
      </c>
      <c r="G215">
        <v>77.78</v>
      </c>
      <c r="H215" s="7" t="str">
        <f>IFERROR(VLOOKUP(A215,'Indicadores PN obrigatorios'!$A$2:$G$350,6,0),"Sem Responsável Listado")</f>
        <v>Sebrae/NA</v>
      </c>
      <c r="I215" s="7" t="str">
        <f>IFERROR(VLOOKUP(A215,'Indicadores PN obrigatorios'!$A$2:$G$350,2,0),"Não")</f>
        <v>SIM</v>
      </c>
      <c r="J215" s="7" t="str">
        <f>IFERROR(VLOOKUP(A215,'INDICADORES CUBO AGIR'!$A$2:$D$11,4,0),"NÃO")</f>
        <v>NÃO</v>
      </c>
    </row>
    <row r="216" spans="1:10" x14ac:dyDescent="0.25">
      <c r="A216" t="str">
        <f t="shared" si="3"/>
        <v>PROGRAMA NACIONAL - Cliente em FocoPG_Atendimento por cliente - Número - Obter</v>
      </c>
      <c r="B216" t="s">
        <v>413</v>
      </c>
      <c r="C216" t="s">
        <v>147</v>
      </c>
      <c r="D216" t="s">
        <v>37</v>
      </c>
      <c r="E216" t="s">
        <v>18</v>
      </c>
      <c r="F216">
        <v>1.94</v>
      </c>
      <c r="G216">
        <v>2.23</v>
      </c>
      <c r="H216" s="7" t="str">
        <f>IFERROR(VLOOKUP(A216,'Indicadores PN obrigatorios'!$A$2:$G$350,6,0),"Sem Responsável Listado")</f>
        <v>Sebrae/NA</v>
      </c>
      <c r="I216" s="7" t="str">
        <f>IFERROR(VLOOKUP(A216,'Indicadores PN obrigatorios'!$A$2:$G$350,2,0),"Não")</f>
        <v>SIM</v>
      </c>
      <c r="J216" s="7" t="str">
        <f>IFERROR(VLOOKUP(A216,'INDICADORES CUBO AGIR'!$A$2:$D$11,4,0),"NÃO")</f>
        <v>SIM</v>
      </c>
    </row>
    <row r="217" spans="1:10" x14ac:dyDescent="0.25">
      <c r="A217" t="str">
        <f t="shared" si="3"/>
        <v>PROGRAMA NACIONAL - Cliente em FocoPG_Clientes atendidos por serviços digitais - Número - Obter</v>
      </c>
      <c r="B217" t="s">
        <v>413</v>
      </c>
      <c r="C217" t="s">
        <v>147</v>
      </c>
      <c r="D217" t="s">
        <v>37</v>
      </c>
      <c r="E217" t="s">
        <v>19</v>
      </c>
      <c r="F217">
        <v>93600</v>
      </c>
      <c r="G217">
        <v>99461</v>
      </c>
      <c r="H217" s="7" t="str">
        <f>IFERROR(VLOOKUP(A217,'Indicadores PN obrigatorios'!$A$2:$G$350,6,0),"Sem Responsável Listado")</f>
        <v>Sebrae/NA</v>
      </c>
      <c r="I217" s="7" t="str">
        <f>IFERROR(VLOOKUP(A217,'Indicadores PN obrigatorios'!$A$2:$G$350,2,0),"Não")</f>
        <v>SIM</v>
      </c>
      <c r="J217" s="7" t="str">
        <f>IFERROR(VLOOKUP(A217,'INDICADORES CUBO AGIR'!$A$2:$D$11,4,0),"NÃO")</f>
        <v>SIM</v>
      </c>
    </row>
    <row r="218" spans="1:10" x14ac:dyDescent="0.25">
      <c r="A218" t="str">
        <f t="shared" si="3"/>
        <v>PROGRAMA NACIONAL - Cliente em FocoPG_Cobertura do Atendimento (microempresas e empresas de pequeno porte) - % - Obter</v>
      </c>
      <c r="B218" t="s">
        <v>413</v>
      </c>
      <c r="C218" t="s">
        <v>147</v>
      </c>
      <c r="D218" t="s">
        <v>37</v>
      </c>
      <c r="E218" t="s">
        <v>20</v>
      </c>
      <c r="F218">
        <v>25</v>
      </c>
      <c r="G218">
        <v>32.35</v>
      </c>
      <c r="H218" s="7" t="str">
        <f>IFERROR(VLOOKUP(A218,'Indicadores PN obrigatorios'!$A$2:$G$350,6,0),"Sem Responsável Listado")</f>
        <v>Sebrae/NA</v>
      </c>
      <c r="I218" s="7" t="str">
        <f>IFERROR(VLOOKUP(A218,'Indicadores PN obrigatorios'!$A$2:$G$350,2,0),"Não")</f>
        <v>SIM</v>
      </c>
      <c r="J218" s="7" t="str">
        <f>IFERROR(VLOOKUP(A218,'INDICADORES CUBO AGIR'!$A$2:$D$11,4,0),"NÃO")</f>
        <v>SIM</v>
      </c>
    </row>
    <row r="219" spans="1:10" x14ac:dyDescent="0.25">
      <c r="A219" t="str">
        <f t="shared" si="3"/>
        <v>PROGRAMA NACIONAL - Cliente em FocoPG_Pequenos Negócios Atendidos - Número - Obter</v>
      </c>
      <c r="B219" t="s">
        <v>413</v>
      </c>
      <c r="C219" t="s">
        <v>147</v>
      </c>
      <c r="D219" t="s">
        <v>37</v>
      </c>
      <c r="E219" t="s">
        <v>21</v>
      </c>
      <c r="F219">
        <v>80000</v>
      </c>
      <c r="G219">
        <v>107408</v>
      </c>
      <c r="H219" s="7" t="str">
        <f>IFERROR(VLOOKUP(A219,'Indicadores PN obrigatorios'!$A$2:$G$350,6,0),"Sem Responsável Listado")</f>
        <v>Sebrae/NA</v>
      </c>
      <c r="I219" s="7" t="str">
        <f>IFERROR(VLOOKUP(A219,'Indicadores PN obrigatorios'!$A$2:$G$350,2,0),"Não")</f>
        <v>SIM</v>
      </c>
      <c r="J219" s="7" t="str">
        <f>IFERROR(VLOOKUP(A219,'INDICADORES CUBO AGIR'!$A$2:$D$11,4,0),"NÃO")</f>
        <v>SIM</v>
      </c>
    </row>
    <row r="220" spans="1:10" x14ac:dyDescent="0.25">
      <c r="A220" t="str">
        <f t="shared" si="3"/>
        <v>PROGRAMA NACIONAL - Cliente em FocoPG_Recomendação (NPS) - pontos - Obter</v>
      </c>
      <c r="B220" t="s">
        <v>413</v>
      </c>
      <c r="C220" t="s">
        <v>147</v>
      </c>
      <c r="D220" t="s">
        <v>37</v>
      </c>
      <c r="E220" t="s">
        <v>22</v>
      </c>
      <c r="F220">
        <v>83</v>
      </c>
      <c r="G220">
        <v>84.72</v>
      </c>
      <c r="H220" s="7" t="str">
        <f>IFERROR(VLOOKUP(A220,'Indicadores PN obrigatorios'!$A$2:$G$350,6,0),"Sem Responsável Listado")</f>
        <v>Sebrae/NA</v>
      </c>
      <c r="I220" s="7" t="str">
        <f>IFERROR(VLOOKUP(A220,'Indicadores PN obrigatorios'!$A$2:$G$350,2,0),"Não")</f>
        <v>SIM</v>
      </c>
      <c r="J220" s="7" t="str">
        <f>IFERROR(VLOOKUP(A220,'INDICADORES CUBO AGIR'!$A$2:$D$11,4,0),"NÃO")</f>
        <v>NÃO</v>
      </c>
    </row>
    <row r="221" spans="1:10" x14ac:dyDescent="0.25">
      <c r="A221" t="str">
        <f t="shared" si="3"/>
        <v>PROGRAMA NACIONAL - Brasil + InovadorPG_Inovação e Modernização - % - Obter</v>
      </c>
      <c r="B221" t="s">
        <v>413</v>
      </c>
      <c r="C221" t="s">
        <v>148</v>
      </c>
      <c r="D221" t="s">
        <v>38</v>
      </c>
      <c r="E221" t="s">
        <v>23</v>
      </c>
      <c r="F221">
        <v>70</v>
      </c>
      <c r="G221">
        <v>48</v>
      </c>
      <c r="H221" s="7" t="str">
        <f>IFERROR(VLOOKUP(A221,'Indicadores PN obrigatorios'!$A$2:$G$350,6,0),"Sem Responsável Listado")</f>
        <v>Sebrae/NA</v>
      </c>
      <c r="I221" s="7" t="str">
        <f>IFERROR(VLOOKUP(A221,'Indicadores PN obrigatorios'!$A$2:$G$350,2,0),"Não")</f>
        <v>SIM</v>
      </c>
      <c r="J221" s="7" t="str">
        <f>IFERROR(VLOOKUP(A221,'INDICADORES CUBO AGIR'!$A$2:$D$11,4,0),"NÃO")</f>
        <v>NÃO</v>
      </c>
    </row>
    <row r="222" spans="1:10" x14ac:dyDescent="0.25">
      <c r="A222" t="str">
        <f t="shared" si="3"/>
        <v>PROGRAMA NACIONAL - Brasil + InovadorPG_Municípios com ecossistemas de inovação mapeados - Número - Obter</v>
      </c>
      <c r="B222" t="s">
        <v>413</v>
      </c>
      <c r="C222" t="s">
        <v>148</v>
      </c>
      <c r="D222" t="s">
        <v>38</v>
      </c>
      <c r="E222" t="s">
        <v>24</v>
      </c>
      <c r="F222">
        <v>5</v>
      </c>
      <c r="G222">
        <v>8</v>
      </c>
      <c r="H222" s="7" t="str">
        <f>IFERROR(VLOOKUP(A222,'Indicadores PN obrigatorios'!$A$2:$G$350,6,0),"Sem Responsável Listado")</f>
        <v>Sebrae/UF</v>
      </c>
      <c r="I222" s="7" t="str">
        <f>IFERROR(VLOOKUP(A222,'Indicadores PN obrigatorios'!$A$2:$G$350,2,0),"Não")</f>
        <v>SIM</v>
      </c>
      <c r="J222" s="7" t="str">
        <f>IFERROR(VLOOKUP(A222,'INDICADORES CUBO AGIR'!$A$2:$D$11,4,0),"NÃO")</f>
        <v>NÃO</v>
      </c>
    </row>
    <row r="223" spans="1:10" x14ac:dyDescent="0.25">
      <c r="A223" t="str">
        <f t="shared" si="3"/>
        <v>PROGRAMA NACIONAL - Brasil + InovadorPG_Pequenos Negócios atendidos com solução de Inovação - Número - Obter</v>
      </c>
      <c r="B223" t="s">
        <v>413</v>
      </c>
      <c r="C223" t="s">
        <v>148</v>
      </c>
      <c r="D223" t="s">
        <v>38</v>
      </c>
      <c r="E223" t="s">
        <v>25</v>
      </c>
      <c r="F223">
        <v>6710</v>
      </c>
      <c r="G223">
        <v>9585</v>
      </c>
      <c r="H223" s="7" t="str">
        <f>IFERROR(VLOOKUP(A223,'Indicadores PN obrigatorios'!$A$2:$G$350,6,0),"Sem Responsável Listado")</f>
        <v>Sem Responsável Listado</v>
      </c>
      <c r="I223" s="7" t="str">
        <f>IFERROR(VLOOKUP(A223,'Indicadores PN obrigatorios'!$A$2:$G$350,2,0),"Não")</f>
        <v>Não</v>
      </c>
      <c r="J223" s="7" t="str">
        <f>IFERROR(VLOOKUP(A223,'INDICADORES CUBO AGIR'!$A$2:$D$11,4,0),"NÃO")</f>
        <v>SIM</v>
      </c>
    </row>
    <row r="224" spans="1:10" x14ac:dyDescent="0.25">
      <c r="A224" t="str">
        <f t="shared" si="3"/>
        <v>PROGRAMA NACIONAL - Gestão da MarcaPG_Imagem junto à Sociedade - Pontos (0 a 10) - Obter</v>
      </c>
      <c r="B224" t="s">
        <v>413</v>
      </c>
      <c r="C224" t="s">
        <v>149</v>
      </c>
      <c r="D224" t="s">
        <v>42</v>
      </c>
      <c r="E224" t="s">
        <v>30</v>
      </c>
      <c r="F224">
        <v>8.1</v>
      </c>
      <c r="G224">
        <v>8.6</v>
      </c>
      <c r="H224" s="7" t="str">
        <f>IFERROR(VLOOKUP(A224,'Indicadores PN obrigatorios'!$A$2:$G$350,6,0),"Sem Responsável Listado")</f>
        <v>Sebrae/NA</v>
      </c>
      <c r="I224" s="7" t="str">
        <f>IFERROR(VLOOKUP(A224,'Indicadores PN obrigatorios'!$A$2:$G$350,2,0),"Não")</f>
        <v>SIM</v>
      </c>
      <c r="J224" s="7" t="str">
        <f>IFERROR(VLOOKUP(A224,'INDICADORES CUBO AGIR'!$A$2:$D$11,4,0),"NÃO")</f>
        <v>NÃO</v>
      </c>
    </row>
    <row r="225" spans="1:10" x14ac:dyDescent="0.25">
      <c r="A225" t="str">
        <f t="shared" si="3"/>
        <v>PROGRAMA NACIONAL - Gestão da MarcaPG_Imagem junto aos Pequenos Negócios - Pontos (0 a 10) - Obter</v>
      </c>
      <c r="B225" t="s">
        <v>413</v>
      </c>
      <c r="C225" t="s">
        <v>149</v>
      </c>
      <c r="D225" t="s">
        <v>42</v>
      </c>
      <c r="E225" t="s">
        <v>31</v>
      </c>
      <c r="F225">
        <v>9</v>
      </c>
      <c r="G225">
        <v>8.8000000000000007</v>
      </c>
      <c r="H225" s="7" t="str">
        <f>IFERROR(VLOOKUP(A225,'Indicadores PN obrigatorios'!$A$2:$G$350,6,0),"Sem Responsável Listado")</f>
        <v>Sebrae/NA</v>
      </c>
      <c r="I225" s="7" t="str">
        <f>IFERROR(VLOOKUP(A225,'Indicadores PN obrigatorios'!$A$2:$G$350,2,0),"Não")</f>
        <v>SIM</v>
      </c>
      <c r="J225" s="7" t="str">
        <f>IFERROR(VLOOKUP(A225,'INDICADORES CUBO AGIR'!$A$2:$D$11,4,0),"NÃO")</f>
        <v>NÃO</v>
      </c>
    </row>
    <row r="226" spans="1:10" x14ac:dyDescent="0.25">
      <c r="A226" t="str">
        <f t="shared" si="3"/>
        <v>PROGRAMA NACIONAL - Educação EmpreendedoraPG_Atendimento a estudantes em soluções de Educação Empreendedora - Número - Obter</v>
      </c>
      <c r="B226" t="s">
        <v>413</v>
      </c>
      <c r="C226" t="s">
        <v>150</v>
      </c>
      <c r="D226" t="s">
        <v>43</v>
      </c>
      <c r="E226" t="s">
        <v>32</v>
      </c>
      <c r="F226">
        <v>40000</v>
      </c>
      <c r="G226">
        <v>0</v>
      </c>
      <c r="H226" s="7" t="str">
        <f>IFERROR(VLOOKUP(A226,'Indicadores PN obrigatorios'!$A$2:$G$350,6,0),"Sem Responsável Listado")</f>
        <v>Sebrae/NA</v>
      </c>
      <c r="I226" s="7" t="str">
        <f>IFERROR(VLOOKUP(A226,'Indicadores PN obrigatorios'!$A$2:$G$350,2,0),"Não")</f>
        <v>SIM</v>
      </c>
      <c r="J226" s="7" t="str">
        <f>IFERROR(VLOOKUP(A226,'INDICADORES CUBO AGIR'!$A$2:$D$11,4,0),"NÃO")</f>
        <v>SIM</v>
      </c>
    </row>
    <row r="227" spans="1:10" x14ac:dyDescent="0.25">
      <c r="A227" t="str">
        <f t="shared" si="3"/>
        <v>PROGRAMA NACIONAL - Educação EmpreendedoraPG_Escolas com projeto Escola Empreendedora implementado - Número - Obter</v>
      </c>
      <c r="B227" t="s">
        <v>413</v>
      </c>
      <c r="C227" t="s">
        <v>150</v>
      </c>
      <c r="D227" t="s">
        <v>43</v>
      </c>
      <c r="E227" t="s">
        <v>33</v>
      </c>
      <c r="F227">
        <v>5</v>
      </c>
      <c r="G227">
        <v>0</v>
      </c>
      <c r="H227" s="7" t="str">
        <f>IFERROR(VLOOKUP(A227,'Indicadores PN obrigatorios'!$A$2:$G$350,6,0),"Sem Responsável Listado")</f>
        <v>Sebrae/UF</v>
      </c>
      <c r="I227" s="7" t="str">
        <f>IFERROR(VLOOKUP(A227,'Indicadores PN obrigatorios'!$A$2:$G$350,2,0),"Não")</f>
        <v>SIM</v>
      </c>
      <c r="J227" s="7" t="str">
        <f>IFERROR(VLOOKUP(A227,'INDICADORES CUBO AGIR'!$A$2:$D$11,4,0),"NÃO")</f>
        <v>NÃO</v>
      </c>
    </row>
    <row r="228" spans="1:10" x14ac:dyDescent="0.25">
      <c r="A228" t="str">
        <f t="shared" si="3"/>
        <v>PROGRAMA NACIONAL - Educação EmpreendedoraPG_Professores atendidos em soluções de Educação Empreendedora - professores - Obter</v>
      </c>
      <c r="B228" t="s">
        <v>413</v>
      </c>
      <c r="C228" t="s">
        <v>150</v>
      </c>
      <c r="D228" t="s">
        <v>43</v>
      </c>
      <c r="E228" t="s">
        <v>34</v>
      </c>
      <c r="F228">
        <v>1155</v>
      </c>
      <c r="G228">
        <v>3130</v>
      </c>
      <c r="H228" s="7" t="str">
        <f>IFERROR(VLOOKUP(A228,'Indicadores PN obrigatorios'!$A$2:$G$350,6,0),"Sem Responsável Listado")</f>
        <v>Sebrae/NA</v>
      </c>
      <c r="I228" s="7" t="str">
        <f>IFERROR(VLOOKUP(A228,'Indicadores PN obrigatorios'!$A$2:$G$350,2,0),"Não")</f>
        <v>SIM</v>
      </c>
      <c r="J228" s="7" t="str">
        <f>IFERROR(VLOOKUP(A228,'INDICADORES CUBO AGIR'!$A$2:$D$11,4,0),"NÃO")</f>
        <v>SIM</v>
      </c>
    </row>
    <row r="229" spans="1:10" x14ac:dyDescent="0.25">
      <c r="A229" t="str">
        <f t="shared" si="3"/>
        <v>PROGRAMA NACIONAL - Educação EmpreendedoraPG_Recomendação (NPS) - Professores - pontos - Obter</v>
      </c>
      <c r="B229" t="s">
        <v>413</v>
      </c>
      <c r="C229" t="s">
        <v>150</v>
      </c>
      <c r="D229" t="s">
        <v>43</v>
      </c>
      <c r="E229" t="s">
        <v>35</v>
      </c>
      <c r="F229">
        <v>80</v>
      </c>
      <c r="G229">
        <v>100</v>
      </c>
      <c r="H229" s="7" t="str">
        <f>IFERROR(VLOOKUP(A229,'Indicadores PN obrigatorios'!$A$2:$G$350,6,0),"Sem Responsável Listado")</f>
        <v>Sebrae/NA</v>
      </c>
      <c r="I229" s="7" t="str">
        <f>IFERROR(VLOOKUP(A229,'Indicadores PN obrigatorios'!$A$2:$G$350,2,0),"Não")</f>
        <v>SIM</v>
      </c>
      <c r="J229" s="7" t="str">
        <f>IFERROR(VLOOKUP(A229,'INDICADORES CUBO AGIR'!$A$2:$D$11,4,0),"NÃO")</f>
        <v>NÃO</v>
      </c>
    </row>
    <row r="230" spans="1:10" x14ac:dyDescent="0.25">
      <c r="A230" t="str">
        <f t="shared" si="3"/>
        <v>PROGRAMA NACIONAL - Inteligência de DadosPG_Índice Gartner de Data &amp; Analytics - Pontos (1 a 5) - Aumentar</v>
      </c>
      <c r="B230" t="s">
        <v>413</v>
      </c>
      <c r="C230" t="s">
        <v>151</v>
      </c>
      <c r="D230" t="s">
        <v>39</v>
      </c>
      <c r="E230" t="s">
        <v>26</v>
      </c>
      <c r="F230">
        <v>1.53</v>
      </c>
      <c r="G230">
        <v>1.56</v>
      </c>
      <c r="H230" s="7" t="str">
        <f>IFERROR(VLOOKUP(A230,'Indicadores PN obrigatorios'!$A$2:$G$350,6,0),"Sem Responsável Listado")</f>
        <v>Sem Responsável Listado</v>
      </c>
      <c r="I230" s="7" t="str">
        <f>IFERROR(VLOOKUP(A230,'Indicadores PN obrigatorios'!$A$2:$G$350,2,0),"Não")</f>
        <v>Não</v>
      </c>
      <c r="J230" s="7" t="str">
        <f>IFERROR(VLOOKUP(A230,'INDICADORES CUBO AGIR'!$A$2:$D$11,4,0),"NÃO")</f>
        <v>NÃO</v>
      </c>
    </row>
    <row r="231" spans="1:10" x14ac:dyDescent="0.25">
      <c r="A231" t="str">
        <f t="shared" si="3"/>
        <v>PROGRAMA NACIONAL - Transformação OrganizacionalPG_Disponibilidade das aplicações - % - Obter</v>
      </c>
      <c r="B231" t="s">
        <v>413</v>
      </c>
      <c r="C231" t="s">
        <v>152</v>
      </c>
      <c r="D231" t="s">
        <v>73</v>
      </c>
      <c r="E231" t="s">
        <v>153</v>
      </c>
      <c r="F231">
        <v>95</v>
      </c>
      <c r="G231">
        <v>95</v>
      </c>
      <c r="H231" s="7" t="str">
        <f>IFERROR(VLOOKUP(A231,'Indicadores PN obrigatorios'!$A$2:$G$350,6,0),"Sem Responsável Listado")</f>
        <v>Sem Responsável Listado</v>
      </c>
      <c r="I231" s="7" t="str">
        <f>IFERROR(VLOOKUP(A231,'Indicadores PN obrigatorios'!$A$2:$G$350,2,0),"Não")</f>
        <v>Não</v>
      </c>
      <c r="J231" s="7" t="str">
        <f>IFERROR(VLOOKUP(A231,'INDICADORES CUBO AGIR'!$A$2:$D$11,4,0),"NÃO")</f>
        <v>NÃO</v>
      </c>
    </row>
    <row r="232" spans="1:10" x14ac:dyDescent="0.25">
      <c r="A232" t="str">
        <f t="shared" si="3"/>
        <v>PROGRAMA NACIONAL - Transformação OrganizacionalPG_Equipamentos de TI com vida útil exaurida - % - Obter</v>
      </c>
      <c r="B232" t="s">
        <v>413</v>
      </c>
      <c r="C232" t="s">
        <v>152</v>
      </c>
      <c r="D232" t="s">
        <v>73</v>
      </c>
      <c r="E232" t="s">
        <v>74</v>
      </c>
      <c r="F232">
        <v>15</v>
      </c>
      <c r="G232">
        <v>14.03</v>
      </c>
      <c r="H232" s="7" t="str">
        <f>IFERROR(VLOOKUP(A232,'Indicadores PN obrigatorios'!$A$2:$G$350,6,0),"Sem Responsável Listado")</f>
        <v>Sem Responsável Listado</v>
      </c>
      <c r="I232" s="7" t="str">
        <f>IFERROR(VLOOKUP(A232,'Indicadores PN obrigatorios'!$A$2:$G$350,2,0),"Não")</f>
        <v>Não</v>
      </c>
      <c r="J232" s="7" t="str">
        <f>IFERROR(VLOOKUP(A232,'INDICADORES CUBO AGIR'!$A$2:$D$11,4,0),"NÃO")</f>
        <v>NÃO</v>
      </c>
    </row>
    <row r="233" spans="1:10" x14ac:dyDescent="0.25">
      <c r="A233" t="str">
        <f t="shared" si="3"/>
        <v>PROGRAMA NACIONAL - Transformação OrganizacionalPG_Incidentes de segurança tratados - % - Obter</v>
      </c>
      <c r="B233" t="s">
        <v>413</v>
      </c>
      <c r="C233" t="s">
        <v>152</v>
      </c>
      <c r="D233" t="s">
        <v>73</v>
      </c>
      <c r="E233" t="s">
        <v>75</v>
      </c>
      <c r="F233">
        <v>90</v>
      </c>
      <c r="G233">
        <v>90.61</v>
      </c>
      <c r="H233" s="7" t="str">
        <f>IFERROR(VLOOKUP(A233,'Indicadores PN obrigatorios'!$A$2:$G$350,6,0),"Sem Responsável Listado")</f>
        <v>Sem Responsável Listado</v>
      </c>
      <c r="I233" s="7" t="str">
        <f>IFERROR(VLOOKUP(A233,'Indicadores PN obrigatorios'!$A$2:$G$350,2,0),"Não")</f>
        <v>Não</v>
      </c>
      <c r="J233" s="7" t="str">
        <f>IFERROR(VLOOKUP(A233,'INDICADORES CUBO AGIR'!$A$2:$D$11,4,0),"NÃO")</f>
        <v>NÃO</v>
      </c>
    </row>
    <row r="234" spans="1:10" x14ac:dyDescent="0.25">
      <c r="A234" t="str">
        <f t="shared" si="3"/>
        <v>PROGRAMA NACIONAL - Transformação OrganizacionalPG_Unidades do Sebrae com Office 365 implementado - % - Obter</v>
      </c>
      <c r="B234" t="s">
        <v>413</v>
      </c>
      <c r="C234" t="s">
        <v>152</v>
      </c>
      <c r="D234" t="s">
        <v>73</v>
      </c>
      <c r="E234" t="s">
        <v>76</v>
      </c>
      <c r="F234">
        <v>100</v>
      </c>
      <c r="G234">
        <v>100</v>
      </c>
      <c r="H234" s="7" t="str">
        <f>IFERROR(VLOOKUP(A234,'Indicadores PN obrigatorios'!$A$2:$G$350,6,0),"Sem Responsável Listado")</f>
        <v>Sem Responsável Listado</v>
      </c>
      <c r="I234" s="7" t="str">
        <f>IFERROR(VLOOKUP(A234,'Indicadores PN obrigatorios'!$A$2:$G$350,2,0),"Não")</f>
        <v>Não</v>
      </c>
      <c r="J234" s="7" t="str">
        <f>IFERROR(VLOOKUP(A234,'INDICADORES CUBO AGIR'!$A$2:$D$11,4,0),"NÃO")</f>
        <v>NÃO</v>
      </c>
    </row>
    <row r="235" spans="1:10" x14ac:dyDescent="0.25">
      <c r="A235" t="str">
        <f t="shared" si="3"/>
        <v>PROGRAMA NACIONAL - Cliente em FocoPG_Atendimento por cliente - Número - Obter</v>
      </c>
      <c r="B235" t="s">
        <v>414</v>
      </c>
      <c r="C235" t="s">
        <v>154</v>
      </c>
      <c r="D235" t="s">
        <v>37</v>
      </c>
      <c r="E235" t="s">
        <v>18</v>
      </c>
      <c r="F235">
        <v>1.9</v>
      </c>
      <c r="G235">
        <v>1.99</v>
      </c>
      <c r="H235" s="7" t="str">
        <f>IFERROR(VLOOKUP(A235,'Indicadores PN obrigatorios'!$A$2:$G$350,6,0),"Sem Responsável Listado")</f>
        <v>Sebrae/NA</v>
      </c>
      <c r="I235" s="7" t="str">
        <f>IFERROR(VLOOKUP(A235,'Indicadores PN obrigatorios'!$A$2:$G$350,2,0),"Não")</f>
        <v>SIM</v>
      </c>
      <c r="J235" s="7" t="str">
        <f>IFERROR(VLOOKUP(A235,'INDICADORES CUBO AGIR'!$A$2:$D$11,4,0),"NÃO")</f>
        <v>SIM</v>
      </c>
    </row>
    <row r="236" spans="1:10" x14ac:dyDescent="0.25">
      <c r="A236" t="str">
        <f t="shared" si="3"/>
        <v>PROGRAMA NACIONAL - Cliente em FocoPG_Clientes atendidos por serviços digitais - Número - Obter</v>
      </c>
      <c r="B236" t="s">
        <v>414</v>
      </c>
      <c r="C236" t="s">
        <v>154</v>
      </c>
      <c r="D236" t="s">
        <v>37</v>
      </c>
      <c r="E236" t="s">
        <v>19</v>
      </c>
      <c r="F236">
        <v>110000</v>
      </c>
      <c r="G236">
        <v>141303</v>
      </c>
      <c r="H236" s="7" t="str">
        <f>IFERROR(VLOOKUP(A236,'Indicadores PN obrigatorios'!$A$2:$G$350,6,0),"Sem Responsável Listado")</f>
        <v>Sebrae/NA</v>
      </c>
      <c r="I236" s="7" t="str">
        <f>IFERROR(VLOOKUP(A236,'Indicadores PN obrigatorios'!$A$2:$G$350,2,0),"Não")</f>
        <v>SIM</v>
      </c>
      <c r="J236" s="7" t="str">
        <f>IFERROR(VLOOKUP(A236,'INDICADORES CUBO AGIR'!$A$2:$D$11,4,0),"NÃO")</f>
        <v>SIM</v>
      </c>
    </row>
    <row r="237" spans="1:10" x14ac:dyDescent="0.25">
      <c r="A237" t="str">
        <f t="shared" si="3"/>
        <v>PROGRAMA NACIONAL - Cliente em FocoPG_Cobertura do Atendimento (microempresas e empresas de pequeno porte) - % - Obter</v>
      </c>
      <c r="B237" t="s">
        <v>414</v>
      </c>
      <c r="C237" t="s">
        <v>154</v>
      </c>
      <c r="D237" t="s">
        <v>37</v>
      </c>
      <c r="E237" t="s">
        <v>20</v>
      </c>
      <c r="F237">
        <v>20</v>
      </c>
      <c r="G237">
        <v>29.07</v>
      </c>
      <c r="H237" s="7" t="str">
        <f>IFERROR(VLOOKUP(A237,'Indicadores PN obrigatorios'!$A$2:$G$350,6,0),"Sem Responsável Listado")</f>
        <v>Sebrae/NA</v>
      </c>
      <c r="I237" s="7" t="str">
        <f>IFERROR(VLOOKUP(A237,'Indicadores PN obrigatorios'!$A$2:$G$350,2,0),"Não")</f>
        <v>SIM</v>
      </c>
      <c r="J237" s="7" t="str">
        <f>IFERROR(VLOOKUP(A237,'INDICADORES CUBO AGIR'!$A$2:$D$11,4,0),"NÃO")</f>
        <v>SIM</v>
      </c>
    </row>
    <row r="238" spans="1:10" x14ac:dyDescent="0.25">
      <c r="A238" t="str">
        <f t="shared" si="3"/>
        <v>PROGRAMA NACIONAL - Cliente em FocoPG_Pequenos Negócios Atendidos - Número - Obter</v>
      </c>
      <c r="B238" t="s">
        <v>414</v>
      </c>
      <c r="C238" t="s">
        <v>154</v>
      </c>
      <c r="D238" t="s">
        <v>37</v>
      </c>
      <c r="E238" t="s">
        <v>21</v>
      </c>
      <c r="F238">
        <v>110000</v>
      </c>
      <c r="G238">
        <v>125073</v>
      </c>
      <c r="H238" s="7" t="str">
        <f>IFERROR(VLOOKUP(A238,'Indicadores PN obrigatorios'!$A$2:$G$350,6,0),"Sem Responsável Listado")</f>
        <v>Sebrae/NA</v>
      </c>
      <c r="I238" s="7" t="str">
        <f>IFERROR(VLOOKUP(A238,'Indicadores PN obrigatorios'!$A$2:$G$350,2,0),"Não")</f>
        <v>SIM</v>
      </c>
      <c r="J238" s="7" t="str">
        <f>IFERROR(VLOOKUP(A238,'INDICADORES CUBO AGIR'!$A$2:$D$11,4,0),"NÃO")</f>
        <v>SIM</v>
      </c>
    </row>
    <row r="239" spans="1:10" x14ac:dyDescent="0.25">
      <c r="A239" t="str">
        <f t="shared" si="3"/>
        <v>PROGRAMA NACIONAL - Cliente em FocoPG_Recomendação (NPS) - pontos - Obter</v>
      </c>
      <c r="B239" t="s">
        <v>414</v>
      </c>
      <c r="C239" t="s">
        <v>154</v>
      </c>
      <c r="D239" t="s">
        <v>37</v>
      </c>
      <c r="E239" t="s">
        <v>22</v>
      </c>
      <c r="F239">
        <v>80</v>
      </c>
      <c r="G239">
        <v>82.66</v>
      </c>
      <c r="H239" s="7" t="str">
        <f>IFERROR(VLOOKUP(A239,'Indicadores PN obrigatorios'!$A$2:$G$350,6,0),"Sem Responsável Listado")</f>
        <v>Sebrae/NA</v>
      </c>
      <c r="I239" s="7" t="str">
        <f>IFERROR(VLOOKUP(A239,'Indicadores PN obrigatorios'!$A$2:$G$350,2,0),"Não")</f>
        <v>SIM</v>
      </c>
      <c r="J239" s="7" t="str">
        <f>IFERROR(VLOOKUP(A239,'INDICADORES CUBO AGIR'!$A$2:$D$11,4,0),"NÃO")</f>
        <v>NÃO</v>
      </c>
    </row>
    <row r="240" spans="1:10" x14ac:dyDescent="0.25">
      <c r="A240" t="str">
        <f t="shared" si="3"/>
        <v>PROGRAMA NACIONAL - Ambiente de NegóciosPG_Município com presença continuada de técnico residente do Sebrae na microrregião. - Número - Obter</v>
      </c>
      <c r="B240" t="s">
        <v>414</v>
      </c>
      <c r="C240" t="s">
        <v>155</v>
      </c>
      <c r="D240" t="s">
        <v>36</v>
      </c>
      <c r="E240" t="s">
        <v>14</v>
      </c>
      <c r="F240">
        <v>78</v>
      </c>
      <c r="G240">
        <v>80</v>
      </c>
      <c r="H240" s="7" t="str">
        <f>IFERROR(VLOOKUP(A240,'Indicadores PN obrigatorios'!$A$2:$G$350,6,0),"Sem Responsável Listado")</f>
        <v>Sebrae/UF</v>
      </c>
      <c r="I240" s="7" t="str">
        <f>IFERROR(VLOOKUP(A240,'Indicadores PN obrigatorios'!$A$2:$G$350,2,0),"Não")</f>
        <v>SIM</v>
      </c>
      <c r="J240" s="7" t="str">
        <f>IFERROR(VLOOKUP(A240,'INDICADORES CUBO AGIR'!$A$2:$D$11,4,0),"NÃO")</f>
        <v>NÃO</v>
      </c>
    </row>
    <row r="241" spans="1:10" x14ac:dyDescent="0.25">
      <c r="A241" t="str">
        <f t="shared" si="3"/>
        <v>PROGRAMA NACIONAL - Ambiente de NegóciosPG_Municípios com conjunto de políticas públicas para melhoria do ambiente de negócios implementado - Número - Obter</v>
      </c>
      <c r="B241" t="s">
        <v>414</v>
      </c>
      <c r="C241" t="s">
        <v>155</v>
      </c>
      <c r="D241" t="s">
        <v>36</v>
      </c>
      <c r="E241" t="s">
        <v>15</v>
      </c>
      <c r="F241">
        <v>78</v>
      </c>
      <c r="G241">
        <v>80</v>
      </c>
      <c r="H241" s="7" t="str">
        <f>IFERROR(VLOOKUP(A241,'Indicadores PN obrigatorios'!$A$2:$G$350,6,0),"Sem Responsável Listado")</f>
        <v>Sebrae/UF</v>
      </c>
      <c r="I241" s="7" t="str">
        <f>IFERROR(VLOOKUP(A241,'Indicadores PN obrigatorios'!$A$2:$G$350,2,0),"Não")</f>
        <v>SIM</v>
      </c>
      <c r="J241" s="7" t="str">
        <f>IFERROR(VLOOKUP(A241,'INDICADORES CUBO AGIR'!$A$2:$D$11,4,0),"NÃO")</f>
        <v>NÃO</v>
      </c>
    </row>
    <row r="242" spans="1:10" x14ac:dyDescent="0.25">
      <c r="A242" t="str">
        <f t="shared" si="3"/>
        <v>PROGRAMA NACIONAL - Ambiente de NegóciosPG_Municípios com projetos de mobilização e articulação de lideranças implementados - Número - Obter</v>
      </c>
      <c r="B242" t="s">
        <v>414</v>
      </c>
      <c r="C242" t="s">
        <v>155</v>
      </c>
      <c r="D242" t="s">
        <v>36</v>
      </c>
      <c r="E242" t="s">
        <v>16</v>
      </c>
      <c r="F242">
        <v>41</v>
      </c>
      <c r="G242">
        <v>61</v>
      </c>
      <c r="H242" s="7" t="str">
        <f>IFERROR(VLOOKUP(A242,'Indicadores PN obrigatorios'!$A$2:$G$350,6,0),"Sem Responsável Listado")</f>
        <v>Sebrae/UF</v>
      </c>
      <c r="I242" s="7" t="str">
        <f>IFERROR(VLOOKUP(A242,'Indicadores PN obrigatorios'!$A$2:$G$350,2,0),"Não")</f>
        <v>SIM</v>
      </c>
      <c r="J242" s="7" t="str">
        <f>IFERROR(VLOOKUP(A242,'INDICADORES CUBO AGIR'!$A$2:$D$11,4,0),"NÃO")</f>
        <v>NÃO</v>
      </c>
    </row>
    <row r="243" spans="1:10" x14ac:dyDescent="0.25">
      <c r="A243" t="str">
        <f t="shared" si="3"/>
        <v>PROGRAMA NACIONAL - Ambiente de NegóciosPG_Tempo de abertura de empresas - horas - Obter</v>
      </c>
      <c r="B243" t="s">
        <v>414</v>
      </c>
      <c r="C243" t="s">
        <v>155</v>
      </c>
      <c r="D243" t="s">
        <v>36</v>
      </c>
      <c r="E243" t="s">
        <v>17</v>
      </c>
      <c r="F243">
        <v>25</v>
      </c>
      <c r="G243">
        <v>19</v>
      </c>
      <c r="H243" s="7" t="str">
        <f>IFERROR(VLOOKUP(A243,'Indicadores PN obrigatorios'!$A$2:$G$350,6,0),"Sem Responsável Listado")</f>
        <v>Sebrae/NA</v>
      </c>
      <c r="I243" s="7" t="str">
        <f>IFERROR(VLOOKUP(A243,'Indicadores PN obrigatorios'!$A$2:$G$350,2,0),"Não")</f>
        <v>SIM</v>
      </c>
      <c r="J243" s="7" t="str">
        <f>IFERROR(VLOOKUP(A243,'INDICADORES CUBO AGIR'!$A$2:$D$11,4,0),"NÃO")</f>
        <v>NÃO</v>
      </c>
    </row>
    <row r="244" spans="1:10" x14ac:dyDescent="0.25">
      <c r="A244" t="str">
        <f t="shared" si="3"/>
        <v>PROGRAMA NACIONAL - Gestão Estratégica de PessoasPG_Diagnóstico de Maturidade dos processos de gestão de pessoas - pontos - Obter</v>
      </c>
      <c r="B244" t="s">
        <v>414</v>
      </c>
      <c r="C244" t="s">
        <v>156</v>
      </c>
      <c r="D244" t="s">
        <v>66</v>
      </c>
      <c r="E244" t="s">
        <v>67</v>
      </c>
      <c r="F244">
        <v>4.2</v>
      </c>
      <c r="G244">
        <v>4.1900000000000004</v>
      </c>
      <c r="H244" s="7" t="str">
        <f>IFERROR(VLOOKUP(A244,'Indicadores PN obrigatorios'!$A$2:$G$350,6,0),"Sem Responsável Listado")</f>
        <v>Sebrae/UF</v>
      </c>
      <c r="I244" s="7" t="str">
        <f>IFERROR(VLOOKUP(A244,'Indicadores PN obrigatorios'!$A$2:$G$350,2,0),"Não")</f>
        <v>SIM</v>
      </c>
      <c r="J244" s="7" t="str">
        <f>IFERROR(VLOOKUP(A244,'INDICADORES CUBO AGIR'!$A$2:$D$11,4,0),"NÃO")</f>
        <v>NÃO</v>
      </c>
    </row>
    <row r="245" spans="1:10" x14ac:dyDescent="0.25">
      <c r="A245" t="str">
        <f t="shared" si="3"/>
        <v>PROGRAMA NACIONAL - Gestão Estratégica de PessoasPG_Grau de implementação do SGP 9.0 no Sistema Sebrae - % - Obter</v>
      </c>
      <c r="B245" t="s">
        <v>414</v>
      </c>
      <c r="C245" t="s">
        <v>156</v>
      </c>
      <c r="D245" t="s">
        <v>66</v>
      </c>
      <c r="E245" t="s">
        <v>68</v>
      </c>
      <c r="F245">
        <v>100</v>
      </c>
      <c r="G245">
        <v>100</v>
      </c>
      <c r="H245" s="7" t="str">
        <f>IFERROR(VLOOKUP(A245,'Indicadores PN obrigatorios'!$A$2:$G$350,6,0),"Sem Responsável Listado")</f>
        <v>Sebrae/NA</v>
      </c>
      <c r="I245" s="7" t="str">
        <f>IFERROR(VLOOKUP(A245,'Indicadores PN obrigatorios'!$A$2:$G$350,2,0),"Não")</f>
        <v>SIM</v>
      </c>
      <c r="J245" s="7" t="str">
        <f>IFERROR(VLOOKUP(A245,'INDICADORES CUBO AGIR'!$A$2:$D$11,4,0),"NÃO")</f>
        <v>NÃO</v>
      </c>
    </row>
    <row r="246" spans="1:10" x14ac:dyDescent="0.25">
      <c r="A246" t="str">
        <f t="shared" si="3"/>
        <v>PROGRAMA NACIONAL - Brasil + CompetitivoPG_Produtividade do Trabalho - % - Aumentar</v>
      </c>
      <c r="B246" t="s">
        <v>414</v>
      </c>
      <c r="C246" t="s">
        <v>157</v>
      </c>
      <c r="D246" t="s">
        <v>40</v>
      </c>
      <c r="E246" t="s">
        <v>27</v>
      </c>
      <c r="F246">
        <v>10</v>
      </c>
      <c r="G246">
        <v>20.100000000000001</v>
      </c>
      <c r="H246" s="7" t="str">
        <f>IFERROR(VLOOKUP(A246,'Indicadores PN obrigatorios'!$A$2:$G$350,6,0),"Sem Responsável Listado")</f>
        <v>Sebrae/NA</v>
      </c>
      <c r="I246" s="7" t="str">
        <f>IFERROR(VLOOKUP(A246,'Indicadores PN obrigatorios'!$A$2:$G$350,2,0),"Não")</f>
        <v>SIM</v>
      </c>
      <c r="J246" s="7" t="str">
        <f>IFERROR(VLOOKUP(A246,'INDICADORES CUBO AGIR'!$A$2:$D$11,4,0),"NÃO")</f>
        <v>NÃO</v>
      </c>
    </row>
    <row r="247" spans="1:10" x14ac:dyDescent="0.25">
      <c r="A247" t="str">
        <f t="shared" si="3"/>
        <v>PROGRAMA NACIONAL - Brasil + CompetitivoPG_Taxa de Alcance - Faturamento - % - Obter</v>
      </c>
      <c r="B247" t="s">
        <v>414</v>
      </c>
      <c r="C247" t="s">
        <v>157</v>
      </c>
      <c r="D247" t="s">
        <v>40</v>
      </c>
      <c r="E247" t="s">
        <v>28</v>
      </c>
      <c r="F247">
        <v>60</v>
      </c>
      <c r="G247">
        <v>0</v>
      </c>
      <c r="H247" s="7" t="str">
        <f>IFERROR(VLOOKUP(A247,'Indicadores PN obrigatorios'!$A$2:$G$350,6,0),"Sem Responsável Listado")</f>
        <v>Sebrae/UF</v>
      </c>
      <c r="I247" s="7" t="str">
        <f>IFERROR(VLOOKUP(A247,'Indicadores PN obrigatorios'!$A$2:$G$350,2,0),"Não")</f>
        <v>SIM</v>
      </c>
      <c r="J247" s="7" t="str">
        <f>IFERROR(VLOOKUP(A247,'INDICADORES CUBO AGIR'!$A$2:$D$11,4,0),"NÃO")</f>
        <v>SIM</v>
      </c>
    </row>
    <row r="248" spans="1:10" x14ac:dyDescent="0.25">
      <c r="A248" t="str">
        <f t="shared" si="3"/>
        <v>PROGRAMA NACIONAL - Brasil + InovadorPG_Inovação e Modernização - % - Obter</v>
      </c>
      <c r="B248" t="s">
        <v>414</v>
      </c>
      <c r="C248" t="s">
        <v>158</v>
      </c>
      <c r="D248" t="s">
        <v>38</v>
      </c>
      <c r="E248" t="s">
        <v>23</v>
      </c>
      <c r="F248">
        <v>70</v>
      </c>
      <c r="G248">
        <v>0</v>
      </c>
      <c r="H248" s="7" t="str">
        <f>IFERROR(VLOOKUP(A248,'Indicadores PN obrigatorios'!$A$2:$G$350,6,0),"Sem Responsável Listado")</f>
        <v>Sebrae/NA</v>
      </c>
      <c r="I248" s="7" t="str">
        <f>IFERROR(VLOOKUP(A248,'Indicadores PN obrigatorios'!$A$2:$G$350,2,0),"Não")</f>
        <v>SIM</v>
      </c>
      <c r="J248" s="7" t="str">
        <f>IFERROR(VLOOKUP(A248,'INDICADORES CUBO AGIR'!$A$2:$D$11,4,0),"NÃO")</f>
        <v>NÃO</v>
      </c>
    </row>
    <row r="249" spans="1:10" x14ac:dyDescent="0.25">
      <c r="A249" t="str">
        <f t="shared" si="3"/>
        <v>PROGRAMA NACIONAL - Brasil + InovadorPG_Municípios com ecossistemas de inovação mapeados - Número - Obter</v>
      </c>
      <c r="B249" t="s">
        <v>414</v>
      </c>
      <c r="C249" t="s">
        <v>158</v>
      </c>
      <c r="D249" t="s">
        <v>38</v>
      </c>
      <c r="E249" t="s">
        <v>24</v>
      </c>
      <c r="F249">
        <v>2</v>
      </c>
      <c r="G249">
        <v>10</v>
      </c>
      <c r="H249" s="7" t="str">
        <f>IFERROR(VLOOKUP(A249,'Indicadores PN obrigatorios'!$A$2:$G$350,6,0),"Sem Responsável Listado")</f>
        <v>Sebrae/UF</v>
      </c>
      <c r="I249" s="7" t="str">
        <f>IFERROR(VLOOKUP(A249,'Indicadores PN obrigatorios'!$A$2:$G$350,2,0),"Não")</f>
        <v>SIM</v>
      </c>
      <c r="J249" s="7" t="str">
        <f>IFERROR(VLOOKUP(A249,'INDICADORES CUBO AGIR'!$A$2:$D$11,4,0),"NÃO")</f>
        <v>NÃO</v>
      </c>
    </row>
    <row r="250" spans="1:10" x14ac:dyDescent="0.25">
      <c r="A250" t="str">
        <f t="shared" si="3"/>
        <v>PROGRAMA NACIONAL - Brasil + InovadorPG_Pequenos Negócios atendidos com solução de Inovação - Número - Obter</v>
      </c>
      <c r="B250" t="s">
        <v>414</v>
      </c>
      <c r="C250" t="s">
        <v>158</v>
      </c>
      <c r="D250" t="s">
        <v>38</v>
      </c>
      <c r="E250" t="s">
        <v>25</v>
      </c>
      <c r="F250">
        <v>8000</v>
      </c>
      <c r="G250">
        <v>23953</v>
      </c>
      <c r="H250" s="7" t="str">
        <f>IFERROR(VLOOKUP(A250,'Indicadores PN obrigatorios'!$A$2:$G$350,6,0),"Sem Responsável Listado")</f>
        <v>Sem Responsável Listado</v>
      </c>
      <c r="I250" s="7" t="str">
        <f>IFERROR(VLOOKUP(A250,'Indicadores PN obrigatorios'!$A$2:$G$350,2,0),"Não")</f>
        <v>Não</v>
      </c>
      <c r="J250" s="7" t="str">
        <f>IFERROR(VLOOKUP(A250,'INDICADORES CUBO AGIR'!$A$2:$D$11,4,0),"NÃO")</f>
        <v>SIM</v>
      </c>
    </row>
    <row r="251" spans="1:10" x14ac:dyDescent="0.25">
      <c r="A251" t="str">
        <f t="shared" si="3"/>
        <v>PROGRAMA NACIONAL - Gestão da MarcaPG_Imagem junto à Sociedade - Pontos (0 a 10) - Obter</v>
      </c>
      <c r="B251" t="s">
        <v>414</v>
      </c>
      <c r="C251" t="s">
        <v>159</v>
      </c>
      <c r="D251" t="s">
        <v>42</v>
      </c>
      <c r="E251" t="s">
        <v>30</v>
      </c>
      <c r="F251">
        <v>8.1999999999999993</v>
      </c>
      <c r="G251">
        <v>8.5</v>
      </c>
      <c r="H251" s="7" t="str">
        <f>IFERROR(VLOOKUP(A251,'Indicadores PN obrigatorios'!$A$2:$G$350,6,0),"Sem Responsável Listado")</f>
        <v>Sebrae/NA</v>
      </c>
      <c r="I251" s="7" t="str">
        <f>IFERROR(VLOOKUP(A251,'Indicadores PN obrigatorios'!$A$2:$G$350,2,0),"Não")</f>
        <v>SIM</v>
      </c>
      <c r="J251" s="7" t="str">
        <f>IFERROR(VLOOKUP(A251,'INDICADORES CUBO AGIR'!$A$2:$D$11,4,0),"NÃO")</f>
        <v>NÃO</v>
      </c>
    </row>
    <row r="252" spans="1:10" x14ac:dyDescent="0.25">
      <c r="A252" t="str">
        <f t="shared" si="3"/>
        <v>PROGRAMA NACIONAL - Gestão da MarcaPG_Imagem junto aos Pequenos Negócios - Pontos (0 a 10) - Obter</v>
      </c>
      <c r="B252" t="s">
        <v>414</v>
      </c>
      <c r="C252" t="s">
        <v>159</v>
      </c>
      <c r="D252" t="s">
        <v>42</v>
      </c>
      <c r="E252" t="s">
        <v>31</v>
      </c>
      <c r="F252">
        <v>8.9</v>
      </c>
      <c r="G252">
        <v>8.6</v>
      </c>
      <c r="H252" s="7" t="str">
        <f>IFERROR(VLOOKUP(A252,'Indicadores PN obrigatorios'!$A$2:$G$350,6,0),"Sem Responsável Listado")</f>
        <v>Sebrae/NA</v>
      </c>
      <c r="I252" s="7" t="str">
        <f>IFERROR(VLOOKUP(A252,'Indicadores PN obrigatorios'!$A$2:$G$350,2,0),"Não")</f>
        <v>SIM</v>
      </c>
      <c r="J252" s="7" t="str">
        <f>IFERROR(VLOOKUP(A252,'INDICADORES CUBO AGIR'!$A$2:$D$11,4,0),"NÃO")</f>
        <v>NÃO</v>
      </c>
    </row>
    <row r="253" spans="1:10" x14ac:dyDescent="0.25">
      <c r="A253" t="str">
        <f t="shared" si="3"/>
        <v>PROGRAMA NACIONAL - Inteligência de DadosPG_Índice Gartner de Data &amp; Analytics - Pontos (1 a 5) - Aumentar</v>
      </c>
      <c r="B253" t="s">
        <v>414</v>
      </c>
      <c r="C253" t="s">
        <v>160</v>
      </c>
      <c r="D253" t="s">
        <v>39</v>
      </c>
      <c r="E253" t="s">
        <v>26</v>
      </c>
      <c r="F253">
        <v>2.25</v>
      </c>
      <c r="G253">
        <v>2.57</v>
      </c>
      <c r="H253" s="7" t="str">
        <f>IFERROR(VLOOKUP(A253,'Indicadores PN obrigatorios'!$A$2:$G$350,6,0),"Sem Responsável Listado")</f>
        <v>Sem Responsável Listado</v>
      </c>
      <c r="I253" s="7" t="str">
        <f>IFERROR(VLOOKUP(A253,'Indicadores PN obrigatorios'!$A$2:$G$350,2,0),"Não")</f>
        <v>Não</v>
      </c>
      <c r="J253" s="7" t="str">
        <f>IFERROR(VLOOKUP(A253,'INDICADORES CUBO AGIR'!$A$2:$D$11,4,0),"NÃO")</f>
        <v>NÃO</v>
      </c>
    </row>
    <row r="254" spans="1:10" x14ac:dyDescent="0.25">
      <c r="A254" t="str">
        <f t="shared" si="3"/>
        <v>PROGRAMA NACIONAL - Transformação DigitalPG_Clientes atendidos por serviços digitais - Número - Obter</v>
      </c>
      <c r="B254" t="s">
        <v>414</v>
      </c>
      <c r="C254" t="s">
        <v>161</v>
      </c>
      <c r="D254" t="s">
        <v>51</v>
      </c>
      <c r="E254" t="s">
        <v>19</v>
      </c>
      <c r="F254">
        <v>110000</v>
      </c>
      <c r="G254">
        <v>154010</v>
      </c>
      <c r="H254" s="7" t="str">
        <f>IFERROR(VLOOKUP(A254,'Indicadores PN obrigatorios'!$A$2:$G$350,6,0),"Sem Responsável Listado")</f>
        <v>Sebrae/NA</v>
      </c>
      <c r="I254" s="7" t="str">
        <f>IFERROR(VLOOKUP(A254,'Indicadores PN obrigatorios'!$A$2:$G$350,2,0),"Não")</f>
        <v>SIM</v>
      </c>
      <c r="J254" s="7" t="str">
        <f>IFERROR(VLOOKUP(A254,'INDICADORES CUBO AGIR'!$A$2:$D$11,4,0),"NÃO")</f>
        <v>SIM</v>
      </c>
    </row>
    <row r="255" spans="1:10" x14ac:dyDescent="0.25">
      <c r="A255" t="str">
        <f t="shared" si="3"/>
        <v>PROGRAMA NACIONAL - Transformação DigitalPG_Downloads do aplicativo Sebrae - Número - Obter</v>
      </c>
      <c r="B255" t="s">
        <v>414</v>
      </c>
      <c r="C255" t="s">
        <v>161</v>
      </c>
      <c r="D255" t="s">
        <v>51</v>
      </c>
      <c r="E255" t="s">
        <v>52</v>
      </c>
      <c r="F255">
        <v>6000</v>
      </c>
      <c r="G255">
        <v>23977</v>
      </c>
      <c r="H255" s="7" t="str">
        <f>IFERROR(VLOOKUP(A255,'Indicadores PN obrigatorios'!$A$2:$G$350,6,0),"Sem Responsável Listado")</f>
        <v>Sem Responsável Listado</v>
      </c>
      <c r="I255" s="7" t="str">
        <f>IFERROR(VLOOKUP(A255,'Indicadores PN obrigatorios'!$A$2:$G$350,2,0),"Não")</f>
        <v>Não</v>
      </c>
      <c r="J255" s="7" t="str">
        <f>IFERROR(VLOOKUP(A255,'INDICADORES CUBO AGIR'!$A$2:$D$11,4,0),"NÃO")</f>
        <v>NÃO</v>
      </c>
    </row>
    <row r="256" spans="1:10" x14ac:dyDescent="0.25">
      <c r="A256" t="str">
        <f t="shared" si="3"/>
        <v>PROGRAMA NACIONAL - Transformação DigitalPG_Índice de Maturidade Digital do Sistema Sebrae - Pontos (1 a 5) - Obter</v>
      </c>
      <c r="B256" t="s">
        <v>414</v>
      </c>
      <c r="C256" t="s">
        <v>161</v>
      </c>
      <c r="D256" t="s">
        <v>51</v>
      </c>
      <c r="E256" t="s">
        <v>53</v>
      </c>
      <c r="F256">
        <v>2</v>
      </c>
      <c r="G256">
        <v>2.92</v>
      </c>
      <c r="H256" s="7" t="str">
        <f>IFERROR(VLOOKUP(A256,'Indicadores PN obrigatorios'!$A$2:$G$350,6,0),"Sem Responsável Listado")</f>
        <v>Sem Responsável Listado</v>
      </c>
      <c r="I256" s="7" t="str">
        <f>IFERROR(VLOOKUP(A256,'Indicadores PN obrigatorios'!$A$2:$G$350,2,0),"Não")</f>
        <v>Não</v>
      </c>
      <c r="J256" s="7" t="str">
        <f>IFERROR(VLOOKUP(A256,'INDICADORES CUBO AGIR'!$A$2:$D$11,4,0),"NÃO")</f>
        <v>NÃO</v>
      </c>
    </row>
    <row r="257" spans="1:10" x14ac:dyDescent="0.25">
      <c r="A257" t="str">
        <f t="shared" si="3"/>
        <v>PROGRAMA NACIONAL - Educação EmpreendedoraPG_Atendimento a estudantes em soluções de Educação Empreendedora - Número - Obter</v>
      </c>
      <c r="B257" t="s">
        <v>414</v>
      </c>
      <c r="C257" t="s">
        <v>162</v>
      </c>
      <c r="D257" t="s">
        <v>43</v>
      </c>
      <c r="E257" t="s">
        <v>32</v>
      </c>
      <c r="F257">
        <v>34500</v>
      </c>
      <c r="G257">
        <v>78485</v>
      </c>
      <c r="H257" s="7" t="str">
        <f>IFERROR(VLOOKUP(A257,'Indicadores PN obrigatorios'!$A$2:$G$350,6,0),"Sem Responsável Listado")</f>
        <v>Sebrae/NA</v>
      </c>
      <c r="I257" s="7" t="str">
        <f>IFERROR(VLOOKUP(A257,'Indicadores PN obrigatorios'!$A$2:$G$350,2,0),"Não")</f>
        <v>SIM</v>
      </c>
      <c r="J257" s="7" t="str">
        <f>IFERROR(VLOOKUP(A257,'INDICADORES CUBO AGIR'!$A$2:$D$11,4,0),"NÃO")</f>
        <v>SIM</v>
      </c>
    </row>
    <row r="258" spans="1:10" x14ac:dyDescent="0.25">
      <c r="A258" t="str">
        <f t="shared" si="3"/>
        <v>PROGRAMA NACIONAL - Educação EmpreendedoraPG_Escolas com projeto Escola Empreendedora implementado - Número - Obter</v>
      </c>
      <c r="B258" t="s">
        <v>414</v>
      </c>
      <c r="C258" t="s">
        <v>162</v>
      </c>
      <c r="D258" t="s">
        <v>43</v>
      </c>
      <c r="E258" t="s">
        <v>33</v>
      </c>
      <c r="F258">
        <v>5</v>
      </c>
      <c r="G258">
        <v>5</v>
      </c>
      <c r="H258" s="7" t="str">
        <f>IFERROR(VLOOKUP(A258,'Indicadores PN obrigatorios'!$A$2:$G$350,6,0),"Sem Responsável Listado")</f>
        <v>Sebrae/UF</v>
      </c>
      <c r="I258" s="7" t="str">
        <f>IFERROR(VLOOKUP(A258,'Indicadores PN obrigatorios'!$A$2:$G$350,2,0),"Não")</f>
        <v>SIM</v>
      </c>
      <c r="J258" s="7" t="str">
        <f>IFERROR(VLOOKUP(A258,'INDICADORES CUBO AGIR'!$A$2:$D$11,4,0),"NÃO")</f>
        <v>NÃO</v>
      </c>
    </row>
    <row r="259" spans="1:10" x14ac:dyDescent="0.25">
      <c r="A259" t="str">
        <f t="shared" ref="A259:A322" si="4">CONCATENATE(D259,E259)</f>
        <v>PROGRAMA NACIONAL - Educação EmpreendedoraPG_Professores atendidos em soluções de Educação Empreendedora - professores - Obter</v>
      </c>
      <c r="B259" t="s">
        <v>414</v>
      </c>
      <c r="C259" t="s">
        <v>162</v>
      </c>
      <c r="D259" t="s">
        <v>43</v>
      </c>
      <c r="E259" t="s">
        <v>34</v>
      </c>
      <c r="F259">
        <v>2850</v>
      </c>
      <c r="G259">
        <v>14873</v>
      </c>
      <c r="H259" s="7" t="str">
        <f>IFERROR(VLOOKUP(A259,'Indicadores PN obrigatorios'!$A$2:$G$350,6,0),"Sem Responsável Listado")</f>
        <v>Sebrae/NA</v>
      </c>
      <c r="I259" s="7" t="str">
        <f>IFERROR(VLOOKUP(A259,'Indicadores PN obrigatorios'!$A$2:$G$350,2,0),"Não")</f>
        <v>SIM</v>
      </c>
      <c r="J259" s="7" t="str">
        <f>IFERROR(VLOOKUP(A259,'INDICADORES CUBO AGIR'!$A$2:$D$11,4,0),"NÃO")</f>
        <v>SIM</v>
      </c>
    </row>
    <row r="260" spans="1:10" x14ac:dyDescent="0.25">
      <c r="A260" t="str">
        <f t="shared" si="4"/>
        <v>PROGRAMA NACIONAL - Educação EmpreendedoraPG_Recomendação (NPS) - Professores - pontos - Obter</v>
      </c>
      <c r="B260" t="s">
        <v>414</v>
      </c>
      <c r="C260" t="s">
        <v>162</v>
      </c>
      <c r="D260" t="s">
        <v>43</v>
      </c>
      <c r="E260" t="s">
        <v>35</v>
      </c>
      <c r="F260">
        <v>80</v>
      </c>
      <c r="G260">
        <v>84</v>
      </c>
      <c r="H260" s="7" t="str">
        <f>IFERROR(VLOOKUP(A260,'Indicadores PN obrigatorios'!$A$2:$G$350,6,0),"Sem Responsável Listado")</f>
        <v>Sebrae/NA</v>
      </c>
      <c r="I260" s="7" t="str">
        <f>IFERROR(VLOOKUP(A260,'Indicadores PN obrigatorios'!$A$2:$G$350,2,0),"Não")</f>
        <v>SIM</v>
      </c>
      <c r="J260" s="7" t="str">
        <f>IFERROR(VLOOKUP(A260,'INDICADORES CUBO AGIR'!$A$2:$D$11,4,0),"NÃO")</f>
        <v>NÃO</v>
      </c>
    </row>
    <row r="261" spans="1:10" x14ac:dyDescent="0.25">
      <c r="A261" t="str">
        <f t="shared" si="4"/>
        <v>PROGRAMA NACIONAL - Sebrae + FinançasPG_Clientes com garantia do Fampe assistidos na fase pós-crédito - % - Obter</v>
      </c>
      <c r="B261" t="s">
        <v>414</v>
      </c>
      <c r="C261" t="s">
        <v>163</v>
      </c>
      <c r="D261" t="s">
        <v>70</v>
      </c>
      <c r="E261" t="s">
        <v>71</v>
      </c>
      <c r="F261">
        <v>64</v>
      </c>
      <c r="G261">
        <v>76.849999999999994</v>
      </c>
      <c r="H261" s="7" t="str">
        <f>IFERROR(VLOOKUP(A261,'Indicadores PN obrigatorios'!$A$2:$G$350,6,0),"Sem Responsável Listado")</f>
        <v>Sebrae/NA</v>
      </c>
      <c r="I261" s="7" t="str">
        <f>IFERROR(VLOOKUP(A261,'Indicadores PN obrigatorios'!$A$2:$G$350,2,0),"Não")</f>
        <v>SIM</v>
      </c>
      <c r="J261" s="7" t="str">
        <f>IFERROR(VLOOKUP(A261,'INDICADORES CUBO AGIR'!$A$2:$D$11,4,0),"NÃO")</f>
        <v>SIM</v>
      </c>
    </row>
    <row r="262" spans="1:10" x14ac:dyDescent="0.25">
      <c r="A262" t="str">
        <f t="shared" si="4"/>
        <v>PROGRAMA NACIONAL - Sebrae + ReceitasPG_Geração de Receita Própria - % - Obter</v>
      </c>
      <c r="B262" t="s">
        <v>414</v>
      </c>
      <c r="C262" t="s">
        <v>164</v>
      </c>
      <c r="D262" t="s">
        <v>41</v>
      </c>
      <c r="E262" t="s">
        <v>29</v>
      </c>
      <c r="F262">
        <v>13.5</v>
      </c>
      <c r="G262">
        <v>16.5</v>
      </c>
      <c r="H262" s="7" t="str">
        <f>IFERROR(VLOOKUP(A262,'Indicadores PN obrigatorios'!$A$2:$G$350,6,0),"Sem Responsável Listado")</f>
        <v>Sebrae/NA</v>
      </c>
      <c r="I262" s="7" t="str">
        <f>IFERROR(VLOOKUP(A262,'Indicadores PN obrigatorios'!$A$2:$G$350,2,0),"Não")</f>
        <v>SIM</v>
      </c>
      <c r="J262" s="7" t="str">
        <f>IFERROR(VLOOKUP(A262,'INDICADORES CUBO AGIR'!$A$2:$D$11,4,0),"NÃO")</f>
        <v>NÃO</v>
      </c>
    </row>
    <row r="263" spans="1:10" x14ac:dyDescent="0.25">
      <c r="A263" t="str">
        <f t="shared" si="4"/>
        <v>PROGRAMA NACIONAL - Transformação OrganizacionalPG_Equipamentos de TI com vida útil exaurida - % - Obter</v>
      </c>
      <c r="B263" t="s">
        <v>414</v>
      </c>
      <c r="C263" t="s">
        <v>165</v>
      </c>
      <c r="D263" t="s">
        <v>73</v>
      </c>
      <c r="E263" t="s">
        <v>74</v>
      </c>
      <c r="F263">
        <v>24</v>
      </c>
      <c r="G263">
        <v>0</v>
      </c>
      <c r="H263" s="7" t="str">
        <f>IFERROR(VLOOKUP(A263,'Indicadores PN obrigatorios'!$A$2:$G$350,6,0),"Sem Responsável Listado")</f>
        <v>Sem Responsável Listado</v>
      </c>
      <c r="I263" s="7" t="str">
        <f>IFERROR(VLOOKUP(A263,'Indicadores PN obrigatorios'!$A$2:$G$350,2,0),"Não")</f>
        <v>Não</v>
      </c>
      <c r="J263" s="7" t="str">
        <f>IFERROR(VLOOKUP(A263,'INDICADORES CUBO AGIR'!$A$2:$D$11,4,0),"NÃO")</f>
        <v>NÃO</v>
      </c>
    </row>
    <row r="264" spans="1:10" x14ac:dyDescent="0.25">
      <c r="A264" t="str">
        <f t="shared" si="4"/>
        <v>PROGRAMA NACIONAL - Transformação OrganizacionalPG_Incidentes de segurança tratados - % - Obter</v>
      </c>
      <c r="B264" t="s">
        <v>414</v>
      </c>
      <c r="C264" t="s">
        <v>165</v>
      </c>
      <c r="D264" t="s">
        <v>73</v>
      </c>
      <c r="E264" t="s">
        <v>75</v>
      </c>
      <c r="F264">
        <v>90</v>
      </c>
      <c r="G264">
        <v>0</v>
      </c>
      <c r="H264" s="7" t="str">
        <f>IFERROR(VLOOKUP(A264,'Indicadores PN obrigatorios'!$A$2:$G$350,6,0),"Sem Responsável Listado")</f>
        <v>Sem Responsável Listado</v>
      </c>
      <c r="I264" s="7" t="str">
        <f>IFERROR(VLOOKUP(A264,'Indicadores PN obrigatorios'!$A$2:$G$350,2,0),"Não")</f>
        <v>Não</v>
      </c>
      <c r="J264" s="7" t="str">
        <f>IFERROR(VLOOKUP(A264,'INDICADORES CUBO AGIR'!$A$2:$D$11,4,0),"NÃO")</f>
        <v>NÃO</v>
      </c>
    </row>
    <row r="265" spans="1:10" x14ac:dyDescent="0.25">
      <c r="A265" t="str">
        <f t="shared" si="4"/>
        <v>PROGRAMA NACIONAL - Portfólio em RedePG_Aplicabilidade - Pontos (0 a 10) - Obter</v>
      </c>
      <c r="B265" t="s">
        <v>414</v>
      </c>
      <c r="C265" t="s">
        <v>166</v>
      </c>
      <c r="D265" t="s">
        <v>56</v>
      </c>
      <c r="E265" t="s">
        <v>57</v>
      </c>
      <c r="F265">
        <v>8</v>
      </c>
      <c r="G265">
        <v>7.6</v>
      </c>
      <c r="H265" s="7" t="str">
        <f>IFERROR(VLOOKUP(A265,'Indicadores PN obrigatorios'!$A$2:$G$350,6,0),"Sem Responsável Listado")</f>
        <v>Sebrae/NA</v>
      </c>
      <c r="I265" s="7" t="str">
        <f>IFERROR(VLOOKUP(A265,'Indicadores PN obrigatorios'!$A$2:$G$350,2,0),"Não")</f>
        <v>SIM</v>
      </c>
      <c r="J265" s="7" t="str">
        <f>IFERROR(VLOOKUP(A265,'INDICADORES CUBO AGIR'!$A$2:$D$11,4,0),"NÃO")</f>
        <v>NÃO</v>
      </c>
    </row>
    <row r="266" spans="1:10" x14ac:dyDescent="0.25">
      <c r="A266" t="str">
        <f t="shared" si="4"/>
        <v>PROGRAMA NACIONAL - Portfólio em RedePG_Efetividade - Pontos (0 a 10) - Obter</v>
      </c>
      <c r="B266" t="s">
        <v>414</v>
      </c>
      <c r="C266" t="s">
        <v>166</v>
      </c>
      <c r="D266" t="s">
        <v>56</v>
      </c>
      <c r="E266" t="s">
        <v>58</v>
      </c>
      <c r="F266">
        <v>8</v>
      </c>
      <c r="G266">
        <v>7.9</v>
      </c>
      <c r="H266" s="7" t="str">
        <f>IFERROR(VLOOKUP(A266,'Indicadores PN obrigatorios'!$A$2:$G$350,6,0),"Sem Responsável Listado")</f>
        <v>Sebrae/NA</v>
      </c>
      <c r="I266" s="7" t="str">
        <f>IFERROR(VLOOKUP(A266,'Indicadores PN obrigatorios'!$A$2:$G$350,2,0),"Não")</f>
        <v>SIM</v>
      </c>
      <c r="J266" s="7" t="str">
        <f>IFERROR(VLOOKUP(A266,'INDICADORES CUBO AGIR'!$A$2:$D$11,4,0),"NÃO")</f>
        <v>NÃO</v>
      </c>
    </row>
    <row r="267" spans="1:10" x14ac:dyDescent="0.25">
      <c r="A267" t="str">
        <f t="shared" si="4"/>
        <v>PROGRAMA NACIONAL - Portfólio em RedePG_NPS (Net Promoter Score) de Produto ou Serviço - pontos - Obter</v>
      </c>
      <c r="B267" t="s">
        <v>414</v>
      </c>
      <c r="C267" t="s">
        <v>166</v>
      </c>
      <c r="D267" t="s">
        <v>56</v>
      </c>
      <c r="E267" t="s">
        <v>59</v>
      </c>
      <c r="F267">
        <v>80</v>
      </c>
      <c r="G267">
        <v>100</v>
      </c>
      <c r="H267" s="7" t="str">
        <f>IFERROR(VLOOKUP(A267,'Indicadores PN obrigatorios'!$A$2:$G$350,6,0),"Sem Responsável Listado")</f>
        <v>Sebrae/UF</v>
      </c>
      <c r="I267" s="7" t="str">
        <f>IFERROR(VLOOKUP(A267,'Indicadores PN obrigatorios'!$A$2:$G$350,2,0),"Não")</f>
        <v>SIM</v>
      </c>
      <c r="J267" s="7" t="str">
        <f>IFERROR(VLOOKUP(A267,'INDICADORES CUBO AGIR'!$A$2:$D$11,4,0),"NÃO")</f>
        <v>NÃO</v>
      </c>
    </row>
    <row r="268" spans="1:10" x14ac:dyDescent="0.25">
      <c r="A268" t="str">
        <f t="shared" si="4"/>
        <v>PROGRAMA NACIONAL - Cliente em FocoPG_Atendimento por cliente - Número - Obter</v>
      </c>
      <c r="B268" t="s">
        <v>415</v>
      </c>
      <c r="C268" t="s">
        <v>167</v>
      </c>
      <c r="D268" t="s">
        <v>37</v>
      </c>
      <c r="E268" t="s">
        <v>18</v>
      </c>
      <c r="F268">
        <v>2</v>
      </c>
      <c r="G268">
        <v>1.84</v>
      </c>
      <c r="H268" s="7" t="str">
        <f>IFERROR(VLOOKUP(A268,'Indicadores PN obrigatorios'!$A$2:$G$350,6,0),"Sem Responsável Listado")</f>
        <v>Sebrae/NA</v>
      </c>
      <c r="I268" s="7" t="str">
        <f>IFERROR(VLOOKUP(A268,'Indicadores PN obrigatorios'!$A$2:$G$350,2,0),"Não")</f>
        <v>SIM</v>
      </c>
      <c r="J268" s="7" t="str">
        <f>IFERROR(VLOOKUP(A268,'INDICADORES CUBO AGIR'!$A$2:$D$11,4,0),"NÃO")</f>
        <v>SIM</v>
      </c>
    </row>
    <row r="269" spans="1:10" x14ac:dyDescent="0.25">
      <c r="A269" t="str">
        <f t="shared" si="4"/>
        <v>PROGRAMA NACIONAL - Cliente em FocoPG_Clientes atendidos por serviços digitais - Número - Obter</v>
      </c>
      <c r="B269" t="s">
        <v>415</v>
      </c>
      <c r="C269" t="s">
        <v>167</v>
      </c>
      <c r="D269" t="s">
        <v>37</v>
      </c>
      <c r="E269" t="s">
        <v>19</v>
      </c>
      <c r="F269">
        <v>55000</v>
      </c>
      <c r="G269">
        <v>40774</v>
      </c>
      <c r="H269" s="7" t="str">
        <f>IFERROR(VLOOKUP(A269,'Indicadores PN obrigatorios'!$A$2:$G$350,6,0),"Sem Responsável Listado")</f>
        <v>Sebrae/NA</v>
      </c>
      <c r="I269" s="7" t="str">
        <f>IFERROR(VLOOKUP(A269,'Indicadores PN obrigatorios'!$A$2:$G$350,2,0),"Não")</f>
        <v>SIM</v>
      </c>
      <c r="J269" s="7" t="str">
        <f>IFERROR(VLOOKUP(A269,'INDICADORES CUBO AGIR'!$A$2:$D$11,4,0),"NÃO")</f>
        <v>SIM</v>
      </c>
    </row>
    <row r="270" spans="1:10" x14ac:dyDescent="0.25">
      <c r="A270" t="str">
        <f t="shared" si="4"/>
        <v>PROGRAMA NACIONAL - Cliente em FocoPG_Cobertura do Atendimento (microempresas e empresas de pequeno porte) - % - Obter</v>
      </c>
      <c r="B270" t="s">
        <v>415</v>
      </c>
      <c r="C270" t="s">
        <v>167</v>
      </c>
      <c r="D270" t="s">
        <v>37</v>
      </c>
      <c r="E270" t="s">
        <v>20</v>
      </c>
      <c r="F270">
        <v>25</v>
      </c>
      <c r="G270">
        <v>26.98</v>
      </c>
      <c r="H270" s="7" t="str">
        <f>IFERROR(VLOOKUP(A270,'Indicadores PN obrigatorios'!$A$2:$G$350,6,0),"Sem Responsável Listado")</f>
        <v>Sebrae/NA</v>
      </c>
      <c r="I270" s="7" t="str">
        <f>IFERROR(VLOOKUP(A270,'Indicadores PN obrigatorios'!$A$2:$G$350,2,0),"Não")</f>
        <v>SIM</v>
      </c>
      <c r="J270" s="7" t="str">
        <f>IFERROR(VLOOKUP(A270,'INDICADORES CUBO AGIR'!$A$2:$D$11,4,0),"NÃO")</f>
        <v>SIM</v>
      </c>
    </row>
    <row r="271" spans="1:10" x14ac:dyDescent="0.25">
      <c r="A271" t="str">
        <f t="shared" si="4"/>
        <v>PROGRAMA NACIONAL - Cliente em FocoPG_Pequenos Negócios Atendidos - Número - Obter</v>
      </c>
      <c r="B271" t="s">
        <v>415</v>
      </c>
      <c r="C271" t="s">
        <v>167</v>
      </c>
      <c r="D271" t="s">
        <v>37</v>
      </c>
      <c r="E271" t="s">
        <v>21</v>
      </c>
      <c r="F271">
        <v>53000</v>
      </c>
      <c r="G271">
        <v>55981</v>
      </c>
      <c r="H271" s="7" t="str">
        <f>IFERROR(VLOOKUP(A271,'Indicadores PN obrigatorios'!$A$2:$G$350,6,0),"Sem Responsável Listado")</f>
        <v>Sebrae/NA</v>
      </c>
      <c r="I271" s="7" t="str">
        <f>IFERROR(VLOOKUP(A271,'Indicadores PN obrigatorios'!$A$2:$G$350,2,0),"Não")</f>
        <v>SIM</v>
      </c>
      <c r="J271" s="7" t="str">
        <f>IFERROR(VLOOKUP(A271,'INDICADORES CUBO AGIR'!$A$2:$D$11,4,0),"NÃO")</f>
        <v>SIM</v>
      </c>
    </row>
    <row r="272" spans="1:10" x14ac:dyDescent="0.25">
      <c r="A272" t="str">
        <f t="shared" si="4"/>
        <v>PROGRAMA NACIONAL - Cliente em FocoPG_Recomendação (NPS) - pontos - Obter</v>
      </c>
      <c r="B272" t="s">
        <v>415</v>
      </c>
      <c r="C272" t="s">
        <v>167</v>
      </c>
      <c r="D272" t="s">
        <v>37</v>
      </c>
      <c r="E272" t="s">
        <v>22</v>
      </c>
      <c r="F272">
        <v>80.099999999999994</v>
      </c>
      <c r="G272">
        <v>83.89</v>
      </c>
      <c r="H272" s="7" t="str">
        <f>IFERROR(VLOOKUP(A272,'Indicadores PN obrigatorios'!$A$2:$G$350,6,0),"Sem Responsável Listado")</f>
        <v>Sebrae/NA</v>
      </c>
      <c r="I272" s="7" t="str">
        <f>IFERROR(VLOOKUP(A272,'Indicadores PN obrigatorios'!$A$2:$G$350,2,0),"Não")</f>
        <v>SIM</v>
      </c>
      <c r="J272" s="7" t="str">
        <f>IFERROR(VLOOKUP(A272,'INDICADORES CUBO AGIR'!$A$2:$D$11,4,0),"NÃO")</f>
        <v>NÃO</v>
      </c>
    </row>
    <row r="273" spans="1:10" x14ac:dyDescent="0.25">
      <c r="A273" t="str">
        <f t="shared" si="4"/>
        <v>PROGRAMA NACIONAL - Gestão Estratégica de PessoasPG_Diagnóstico de Maturidade dos processos de gestão de pessoas - pontos - Obter</v>
      </c>
      <c r="B273" t="s">
        <v>415</v>
      </c>
      <c r="C273" t="s">
        <v>168</v>
      </c>
      <c r="D273" t="s">
        <v>66</v>
      </c>
      <c r="E273" t="s">
        <v>67</v>
      </c>
      <c r="F273">
        <v>4</v>
      </c>
      <c r="G273">
        <v>3.42</v>
      </c>
      <c r="H273" s="7" t="str">
        <f>IFERROR(VLOOKUP(A273,'Indicadores PN obrigatorios'!$A$2:$G$350,6,0),"Sem Responsável Listado")</f>
        <v>Sebrae/UF</v>
      </c>
      <c r="I273" s="7" t="str">
        <f>IFERROR(VLOOKUP(A273,'Indicadores PN obrigatorios'!$A$2:$G$350,2,0),"Não")</f>
        <v>SIM</v>
      </c>
      <c r="J273" s="7" t="str">
        <f>IFERROR(VLOOKUP(A273,'INDICADORES CUBO AGIR'!$A$2:$D$11,4,0),"NÃO")</f>
        <v>NÃO</v>
      </c>
    </row>
    <row r="274" spans="1:10" x14ac:dyDescent="0.25">
      <c r="A274" t="str">
        <f t="shared" si="4"/>
        <v>PROGRAMA NACIONAL - Gestão Estratégica de PessoasPG_Grau de implementação do SGP 9.0 no Sistema Sebrae - % - Obter</v>
      </c>
      <c r="B274" t="s">
        <v>415</v>
      </c>
      <c r="C274" t="s">
        <v>168</v>
      </c>
      <c r="D274" t="s">
        <v>66</v>
      </c>
      <c r="E274" t="s">
        <v>68</v>
      </c>
      <c r="F274">
        <v>100</v>
      </c>
      <c r="G274">
        <v>0</v>
      </c>
      <c r="H274" s="7" t="str">
        <f>IFERROR(VLOOKUP(A274,'Indicadores PN obrigatorios'!$A$2:$G$350,6,0),"Sem Responsável Listado")</f>
        <v>Sebrae/NA</v>
      </c>
      <c r="I274" s="7" t="str">
        <f>IFERROR(VLOOKUP(A274,'Indicadores PN obrigatorios'!$A$2:$G$350,2,0),"Não")</f>
        <v>SIM</v>
      </c>
      <c r="J274" s="7" t="str">
        <f>IFERROR(VLOOKUP(A274,'INDICADORES CUBO AGIR'!$A$2:$D$11,4,0),"NÃO")</f>
        <v>NÃO</v>
      </c>
    </row>
    <row r="275" spans="1:10" x14ac:dyDescent="0.25">
      <c r="A275" t="str">
        <f t="shared" si="4"/>
        <v>PROGRAMA NACIONAL - Gestão da MarcaPG_Imagem junto à Sociedade - Pontos (0 a 10) - Obter</v>
      </c>
      <c r="B275" t="s">
        <v>415</v>
      </c>
      <c r="C275" t="s">
        <v>169</v>
      </c>
      <c r="D275" t="s">
        <v>42</v>
      </c>
      <c r="E275" t="s">
        <v>30</v>
      </c>
      <c r="F275">
        <v>8.4</v>
      </c>
      <c r="G275">
        <v>8.6999999999999993</v>
      </c>
      <c r="H275" s="7" t="str">
        <f>IFERROR(VLOOKUP(A275,'Indicadores PN obrigatorios'!$A$2:$G$350,6,0),"Sem Responsável Listado")</f>
        <v>Sebrae/NA</v>
      </c>
      <c r="I275" s="7" t="str">
        <f>IFERROR(VLOOKUP(A275,'Indicadores PN obrigatorios'!$A$2:$G$350,2,0),"Não")</f>
        <v>SIM</v>
      </c>
      <c r="J275" s="7" t="str">
        <f>IFERROR(VLOOKUP(A275,'INDICADORES CUBO AGIR'!$A$2:$D$11,4,0),"NÃO")</f>
        <v>NÃO</v>
      </c>
    </row>
    <row r="276" spans="1:10" x14ac:dyDescent="0.25">
      <c r="A276" t="str">
        <f t="shared" si="4"/>
        <v>PROGRAMA NACIONAL - Gestão da MarcaPG_Imagem junto aos Pequenos Negócios - Pontos (0 a 10) - Obter</v>
      </c>
      <c r="B276" t="s">
        <v>415</v>
      </c>
      <c r="C276" t="s">
        <v>169</v>
      </c>
      <c r="D276" t="s">
        <v>42</v>
      </c>
      <c r="E276" t="s">
        <v>31</v>
      </c>
      <c r="F276">
        <v>8.6</v>
      </c>
      <c r="G276">
        <v>8.6</v>
      </c>
      <c r="H276" s="7" t="str">
        <f>IFERROR(VLOOKUP(A276,'Indicadores PN obrigatorios'!$A$2:$G$350,6,0),"Sem Responsável Listado")</f>
        <v>Sebrae/NA</v>
      </c>
      <c r="I276" s="7" t="str">
        <f>IFERROR(VLOOKUP(A276,'Indicadores PN obrigatorios'!$A$2:$G$350,2,0),"Não")</f>
        <v>SIM</v>
      </c>
      <c r="J276" s="7" t="str">
        <f>IFERROR(VLOOKUP(A276,'INDICADORES CUBO AGIR'!$A$2:$D$11,4,0),"NÃO")</f>
        <v>NÃO</v>
      </c>
    </row>
    <row r="277" spans="1:10" x14ac:dyDescent="0.25">
      <c r="A277" t="str">
        <f t="shared" si="4"/>
        <v>PROGRAMA NACIONAL - Ambiente de NegóciosPG_Município com presença continuada de técnico residente do Sebrae na microrregião. - Número - Obter</v>
      </c>
      <c r="B277" t="s">
        <v>415</v>
      </c>
      <c r="C277" t="s">
        <v>170</v>
      </c>
      <c r="D277" t="s">
        <v>36</v>
      </c>
      <c r="E277" t="s">
        <v>14</v>
      </c>
      <c r="F277">
        <v>4</v>
      </c>
      <c r="G277">
        <v>12</v>
      </c>
      <c r="H277" s="7" t="str">
        <f>IFERROR(VLOOKUP(A277,'Indicadores PN obrigatorios'!$A$2:$G$350,6,0),"Sem Responsável Listado")</f>
        <v>Sebrae/UF</v>
      </c>
      <c r="I277" s="7" t="str">
        <f>IFERROR(VLOOKUP(A277,'Indicadores PN obrigatorios'!$A$2:$G$350,2,0),"Não")</f>
        <v>SIM</v>
      </c>
      <c r="J277" s="7" t="str">
        <f>IFERROR(VLOOKUP(A277,'INDICADORES CUBO AGIR'!$A$2:$D$11,4,0),"NÃO")</f>
        <v>NÃO</v>
      </c>
    </row>
    <row r="278" spans="1:10" x14ac:dyDescent="0.25">
      <c r="A278" t="str">
        <f t="shared" si="4"/>
        <v>PROGRAMA NACIONAL - Ambiente de NegóciosPG_Municípios com conjunto de políticas públicas para melhoria do ambiente de negócios implementado - Número - Obter</v>
      </c>
      <c r="B278" t="s">
        <v>415</v>
      </c>
      <c r="C278" t="s">
        <v>170</v>
      </c>
      <c r="D278" t="s">
        <v>36</v>
      </c>
      <c r="E278" t="s">
        <v>15</v>
      </c>
      <c r="F278">
        <v>15</v>
      </c>
      <c r="G278">
        <v>40</v>
      </c>
      <c r="H278" s="7" t="str">
        <f>IFERROR(VLOOKUP(A278,'Indicadores PN obrigatorios'!$A$2:$G$350,6,0),"Sem Responsável Listado")</f>
        <v>Sebrae/UF</v>
      </c>
      <c r="I278" s="7" t="str">
        <f>IFERROR(VLOOKUP(A278,'Indicadores PN obrigatorios'!$A$2:$G$350,2,0),"Não")</f>
        <v>SIM</v>
      </c>
      <c r="J278" s="7" t="str">
        <f>IFERROR(VLOOKUP(A278,'INDICADORES CUBO AGIR'!$A$2:$D$11,4,0),"NÃO")</f>
        <v>NÃO</v>
      </c>
    </row>
    <row r="279" spans="1:10" x14ac:dyDescent="0.25">
      <c r="A279" t="str">
        <f t="shared" si="4"/>
        <v>PROGRAMA NACIONAL - Ambiente de NegóciosPG_Municípios com projetos de mobilização e articulação de lideranças implementados - Número - Obter</v>
      </c>
      <c r="B279" t="s">
        <v>415</v>
      </c>
      <c r="C279" t="s">
        <v>170</v>
      </c>
      <c r="D279" t="s">
        <v>36</v>
      </c>
      <c r="E279" t="s">
        <v>16</v>
      </c>
      <c r="F279">
        <v>15</v>
      </c>
      <c r="G279">
        <v>15</v>
      </c>
      <c r="H279" s="7" t="str">
        <f>IFERROR(VLOOKUP(A279,'Indicadores PN obrigatorios'!$A$2:$G$350,6,0),"Sem Responsável Listado")</f>
        <v>Sebrae/UF</v>
      </c>
      <c r="I279" s="7" t="str">
        <f>IFERROR(VLOOKUP(A279,'Indicadores PN obrigatorios'!$A$2:$G$350,2,0),"Não")</f>
        <v>SIM</v>
      </c>
      <c r="J279" s="7" t="str">
        <f>IFERROR(VLOOKUP(A279,'INDICADORES CUBO AGIR'!$A$2:$D$11,4,0),"NÃO")</f>
        <v>NÃO</v>
      </c>
    </row>
    <row r="280" spans="1:10" x14ac:dyDescent="0.25">
      <c r="A280" t="str">
        <f t="shared" si="4"/>
        <v>PROGRAMA NACIONAL - Ambiente de NegóciosPG_Tempo de abertura de empresas - horas - Obter</v>
      </c>
      <c r="B280" t="s">
        <v>415</v>
      </c>
      <c r="C280" t="s">
        <v>170</v>
      </c>
      <c r="D280" t="s">
        <v>36</v>
      </c>
      <c r="E280" t="s">
        <v>17</v>
      </c>
      <c r="F280">
        <v>30</v>
      </c>
      <c r="G280">
        <v>23.42</v>
      </c>
      <c r="H280" s="7" t="str">
        <f>IFERROR(VLOOKUP(A280,'Indicadores PN obrigatorios'!$A$2:$G$350,6,0),"Sem Responsável Listado")</f>
        <v>Sebrae/NA</v>
      </c>
      <c r="I280" s="7" t="str">
        <f>IFERROR(VLOOKUP(A280,'Indicadores PN obrigatorios'!$A$2:$G$350,2,0),"Não")</f>
        <v>SIM</v>
      </c>
      <c r="J280" s="7" t="str">
        <f>IFERROR(VLOOKUP(A280,'INDICADORES CUBO AGIR'!$A$2:$D$11,4,0),"NÃO")</f>
        <v>NÃO</v>
      </c>
    </row>
    <row r="281" spans="1:10" x14ac:dyDescent="0.25">
      <c r="A281" t="str">
        <f t="shared" si="4"/>
        <v>PROGRAMA NACIONAL - Educação EmpreendedoraPG_Atendimento a estudantes em soluções de Educação Empreendedora - Número - Obter</v>
      </c>
      <c r="B281" t="s">
        <v>415</v>
      </c>
      <c r="C281" t="s">
        <v>171</v>
      </c>
      <c r="D281" t="s">
        <v>43</v>
      </c>
      <c r="E281" t="s">
        <v>32</v>
      </c>
      <c r="F281">
        <v>45000</v>
      </c>
      <c r="G281">
        <v>45000</v>
      </c>
      <c r="H281" s="7" t="str">
        <f>IFERROR(VLOOKUP(A281,'Indicadores PN obrigatorios'!$A$2:$G$350,6,0),"Sem Responsável Listado")</f>
        <v>Sebrae/NA</v>
      </c>
      <c r="I281" s="7" t="str">
        <f>IFERROR(VLOOKUP(A281,'Indicadores PN obrigatorios'!$A$2:$G$350,2,0),"Não")</f>
        <v>SIM</v>
      </c>
      <c r="J281" s="7" t="str">
        <f>IFERROR(VLOOKUP(A281,'INDICADORES CUBO AGIR'!$A$2:$D$11,4,0),"NÃO")</f>
        <v>SIM</v>
      </c>
    </row>
    <row r="282" spans="1:10" x14ac:dyDescent="0.25">
      <c r="A282" t="str">
        <f t="shared" si="4"/>
        <v>PROGRAMA NACIONAL - Educação EmpreendedoraPG_Escolas com projeto Escola Empreendedora implementado - Número - Obter</v>
      </c>
      <c r="B282" t="s">
        <v>415</v>
      </c>
      <c r="C282" t="s">
        <v>171</v>
      </c>
      <c r="D282" t="s">
        <v>43</v>
      </c>
      <c r="E282" t="s">
        <v>33</v>
      </c>
      <c r="F282">
        <v>5</v>
      </c>
      <c r="G282">
        <v>5</v>
      </c>
      <c r="H282" s="7" t="str">
        <f>IFERROR(VLOOKUP(A282,'Indicadores PN obrigatorios'!$A$2:$G$350,6,0),"Sem Responsável Listado")</f>
        <v>Sebrae/UF</v>
      </c>
      <c r="I282" s="7" t="str">
        <f>IFERROR(VLOOKUP(A282,'Indicadores PN obrigatorios'!$A$2:$G$350,2,0),"Não")</f>
        <v>SIM</v>
      </c>
      <c r="J282" s="7" t="str">
        <f>IFERROR(VLOOKUP(A282,'INDICADORES CUBO AGIR'!$A$2:$D$11,4,0),"NÃO")</f>
        <v>NÃO</v>
      </c>
    </row>
    <row r="283" spans="1:10" x14ac:dyDescent="0.25">
      <c r="A283" t="str">
        <f t="shared" si="4"/>
        <v>PROGRAMA NACIONAL - Educação EmpreendedoraPG_Professores atendidos em soluções de Educação Empreendedora - professores - Obter</v>
      </c>
      <c r="B283" t="s">
        <v>415</v>
      </c>
      <c r="C283" t="s">
        <v>171</v>
      </c>
      <c r="D283" t="s">
        <v>43</v>
      </c>
      <c r="E283" t="s">
        <v>34</v>
      </c>
      <c r="F283">
        <v>5000</v>
      </c>
      <c r="G283">
        <v>5400</v>
      </c>
      <c r="H283" s="7" t="str">
        <f>IFERROR(VLOOKUP(A283,'Indicadores PN obrigatorios'!$A$2:$G$350,6,0),"Sem Responsável Listado")</f>
        <v>Sebrae/NA</v>
      </c>
      <c r="I283" s="7" t="str">
        <f>IFERROR(VLOOKUP(A283,'Indicadores PN obrigatorios'!$A$2:$G$350,2,0),"Não")</f>
        <v>SIM</v>
      </c>
      <c r="J283" s="7" t="str">
        <f>IFERROR(VLOOKUP(A283,'INDICADORES CUBO AGIR'!$A$2:$D$11,4,0),"NÃO")</f>
        <v>SIM</v>
      </c>
    </row>
    <row r="284" spans="1:10" x14ac:dyDescent="0.25">
      <c r="A284" t="str">
        <f t="shared" si="4"/>
        <v>PROGRAMA NACIONAL - Educação EmpreendedoraPG_Recomendação (NPS) - Professores - pontos - Obter</v>
      </c>
      <c r="B284" t="s">
        <v>415</v>
      </c>
      <c r="C284" t="s">
        <v>171</v>
      </c>
      <c r="D284" t="s">
        <v>43</v>
      </c>
      <c r="E284" t="s">
        <v>35</v>
      </c>
      <c r="F284">
        <v>80</v>
      </c>
      <c r="G284">
        <v>85.4</v>
      </c>
      <c r="H284" s="7" t="str">
        <f>IFERROR(VLOOKUP(A284,'Indicadores PN obrigatorios'!$A$2:$G$350,6,0),"Sem Responsável Listado")</f>
        <v>Sebrae/NA</v>
      </c>
      <c r="I284" s="7" t="str">
        <f>IFERROR(VLOOKUP(A284,'Indicadores PN obrigatorios'!$A$2:$G$350,2,0),"Não")</f>
        <v>SIM</v>
      </c>
      <c r="J284" s="7" t="str">
        <f>IFERROR(VLOOKUP(A284,'INDICADORES CUBO AGIR'!$A$2:$D$11,4,0),"NÃO")</f>
        <v>NÃO</v>
      </c>
    </row>
    <row r="285" spans="1:10" x14ac:dyDescent="0.25">
      <c r="A285" t="str">
        <f t="shared" si="4"/>
        <v>PROGRAMA NACIONAL - Portfólio em RedePG_Aplicabilidade - Pontos (0 a 10) - Obter</v>
      </c>
      <c r="B285" t="s">
        <v>415</v>
      </c>
      <c r="C285" t="s">
        <v>172</v>
      </c>
      <c r="D285" t="s">
        <v>56</v>
      </c>
      <c r="E285" t="s">
        <v>57</v>
      </c>
      <c r="F285">
        <v>7</v>
      </c>
      <c r="G285">
        <v>7.7</v>
      </c>
      <c r="H285" s="7" t="str">
        <f>IFERROR(VLOOKUP(A285,'Indicadores PN obrigatorios'!$A$2:$G$350,6,0),"Sem Responsável Listado")</f>
        <v>Sebrae/NA</v>
      </c>
      <c r="I285" s="7" t="str">
        <f>IFERROR(VLOOKUP(A285,'Indicadores PN obrigatorios'!$A$2:$G$350,2,0),"Não")</f>
        <v>SIM</v>
      </c>
      <c r="J285" s="7" t="str">
        <f>IFERROR(VLOOKUP(A285,'INDICADORES CUBO AGIR'!$A$2:$D$11,4,0),"NÃO")</f>
        <v>NÃO</v>
      </c>
    </row>
    <row r="286" spans="1:10" x14ac:dyDescent="0.25">
      <c r="A286" t="str">
        <f t="shared" si="4"/>
        <v>PROGRAMA NACIONAL - Portfólio em RedePG_Efetividade - Pontos (0 a 10) - Obter</v>
      </c>
      <c r="B286" t="s">
        <v>415</v>
      </c>
      <c r="C286" t="s">
        <v>172</v>
      </c>
      <c r="D286" t="s">
        <v>56</v>
      </c>
      <c r="E286" t="s">
        <v>58</v>
      </c>
      <c r="F286">
        <v>7</v>
      </c>
      <c r="G286">
        <v>8.1</v>
      </c>
      <c r="H286" s="7" t="str">
        <f>IFERROR(VLOOKUP(A286,'Indicadores PN obrigatorios'!$A$2:$G$350,6,0),"Sem Responsável Listado")</f>
        <v>Sebrae/NA</v>
      </c>
      <c r="I286" s="7" t="str">
        <f>IFERROR(VLOOKUP(A286,'Indicadores PN obrigatorios'!$A$2:$G$350,2,0),"Não")</f>
        <v>SIM</v>
      </c>
      <c r="J286" s="7" t="str">
        <f>IFERROR(VLOOKUP(A286,'INDICADORES CUBO AGIR'!$A$2:$D$11,4,0),"NÃO")</f>
        <v>NÃO</v>
      </c>
    </row>
    <row r="287" spans="1:10" x14ac:dyDescent="0.25">
      <c r="A287" t="str">
        <f t="shared" si="4"/>
        <v>PROGRAMA NACIONAL - Portfólio em RedePG_NPS (Net Promoter Score) de Produto ou Serviço - pontos - Obter</v>
      </c>
      <c r="B287" t="s">
        <v>415</v>
      </c>
      <c r="C287" t="s">
        <v>172</v>
      </c>
      <c r="D287" t="s">
        <v>56</v>
      </c>
      <c r="E287" t="s">
        <v>59</v>
      </c>
      <c r="F287">
        <v>75</v>
      </c>
      <c r="G287">
        <v>83.9</v>
      </c>
      <c r="H287" s="7" t="str">
        <f>IFERROR(VLOOKUP(A287,'Indicadores PN obrigatorios'!$A$2:$G$350,6,0),"Sem Responsável Listado")</f>
        <v>Sebrae/UF</v>
      </c>
      <c r="I287" s="7" t="str">
        <f>IFERROR(VLOOKUP(A287,'Indicadores PN obrigatorios'!$A$2:$G$350,2,0),"Não")</f>
        <v>SIM</v>
      </c>
      <c r="J287" s="7" t="str">
        <f>IFERROR(VLOOKUP(A287,'INDICADORES CUBO AGIR'!$A$2:$D$11,4,0),"NÃO")</f>
        <v>NÃO</v>
      </c>
    </row>
    <row r="288" spans="1:10" x14ac:dyDescent="0.25">
      <c r="A288" t="str">
        <f t="shared" si="4"/>
        <v>PROGRAMA NACIONAL - Brasil + InovadorPG_Inovação e Modernização - % - Obter</v>
      </c>
      <c r="B288" t="s">
        <v>415</v>
      </c>
      <c r="C288" t="s">
        <v>173</v>
      </c>
      <c r="D288" t="s">
        <v>38</v>
      </c>
      <c r="E288" t="s">
        <v>23</v>
      </c>
      <c r="F288">
        <v>70</v>
      </c>
      <c r="G288">
        <v>0</v>
      </c>
      <c r="H288" s="7" t="str">
        <f>IFERROR(VLOOKUP(A288,'Indicadores PN obrigatorios'!$A$2:$G$350,6,0),"Sem Responsável Listado")</f>
        <v>Sebrae/NA</v>
      </c>
      <c r="I288" s="7" t="str">
        <f>IFERROR(VLOOKUP(A288,'Indicadores PN obrigatorios'!$A$2:$G$350,2,0),"Não")</f>
        <v>SIM</v>
      </c>
      <c r="J288" s="7" t="str">
        <f>IFERROR(VLOOKUP(A288,'INDICADORES CUBO AGIR'!$A$2:$D$11,4,0),"NÃO")</f>
        <v>NÃO</v>
      </c>
    </row>
    <row r="289" spans="1:10" x14ac:dyDescent="0.25">
      <c r="A289" t="str">
        <f t="shared" si="4"/>
        <v>PROGRAMA NACIONAL - Brasil + InovadorPG_Municípios com ecossistemas de inovação mapeados - Número - Obter</v>
      </c>
      <c r="B289" t="s">
        <v>415</v>
      </c>
      <c r="C289" t="s">
        <v>173</v>
      </c>
      <c r="D289" t="s">
        <v>38</v>
      </c>
      <c r="E289" t="s">
        <v>24</v>
      </c>
      <c r="F289">
        <v>1</v>
      </c>
      <c r="G289">
        <v>1</v>
      </c>
      <c r="H289" s="7" t="str">
        <f>IFERROR(VLOOKUP(A289,'Indicadores PN obrigatorios'!$A$2:$G$350,6,0),"Sem Responsável Listado")</f>
        <v>Sebrae/UF</v>
      </c>
      <c r="I289" s="7" t="str">
        <f>IFERROR(VLOOKUP(A289,'Indicadores PN obrigatorios'!$A$2:$G$350,2,0),"Não")</f>
        <v>SIM</v>
      </c>
      <c r="J289" s="7" t="str">
        <f>IFERROR(VLOOKUP(A289,'INDICADORES CUBO AGIR'!$A$2:$D$11,4,0),"NÃO")</f>
        <v>NÃO</v>
      </c>
    </row>
    <row r="290" spans="1:10" x14ac:dyDescent="0.25">
      <c r="A290" t="str">
        <f t="shared" si="4"/>
        <v>PROGRAMA NACIONAL - Brasil + InovadorPG_Pequenos Negócios atendidos com solução de Inovação - Número - Obter</v>
      </c>
      <c r="B290" t="s">
        <v>415</v>
      </c>
      <c r="C290" t="s">
        <v>173</v>
      </c>
      <c r="D290" t="s">
        <v>38</v>
      </c>
      <c r="E290" t="s">
        <v>25</v>
      </c>
      <c r="F290">
        <v>4300</v>
      </c>
      <c r="G290">
        <v>5130</v>
      </c>
      <c r="H290" s="7" t="str">
        <f>IFERROR(VLOOKUP(A290,'Indicadores PN obrigatorios'!$A$2:$G$350,6,0),"Sem Responsável Listado")</f>
        <v>Sem Responsável Listado</v>
      </c>
      <c r="I290" s="7" t="str">
        <f>IFERROR(VLOOKUP(A290,'Indicadores PN obrigatorios'!$A$2:$G$350,2,0),"Não")</f>
        <v>Não</v>
      </c>
      <c r="J290" s="7" t="str">
        <f>IFERROR(VLOOKUP(A290,'INDICADORES CUBO AGIR'!$A$2:$D$11,4,0),"NÃO")</f>
        <v>SIM</v>
      </c>
    </row>
    <row r="291" spans="1:10" x14ac:dyDescent="0.25">
      <c r="A291" t="str">
        <f t="shared" si="4"/>
        <v>PROGRAMA NACIONAL - Brasil + CompetitivoPG_Produtividade do Trabalho - % - Aumentar</v>
      </c>
      <c r="B291" t="s">
        <v>415</v>
      </c>
      <c r="C291" t="s">
        <v>174</v>
      </c>
      <c r="D291" t="s">
        <v>40</v>
      </c>
      <c r="E291" t="s">
        <v>27</v>
      </c>
      <c r="F291">
        <v>10</v>
      </c>
      <c r="G291">
        <v>28.3</v>
      </c>
      <c r="H291" s="7" t="str">
        <f>IFERROR(VLOOKUP(A291,'Indicadores PN obrigatorios'!$A$2:$G$350,6,0),"Sem Responsável Listado")</f>
        <v>Sebrae/NA</v>
      </c>
      <c r="I291" s="7" t="str">
        <f>IFERROR(VLOOKUP(A291,'Indicadores PN obrigatorios'!$A$2:$G$350,2,0),"Não")</f>
        <v>SIM</v>
      </c>
      <c r="J291" s="7" t="str">
        <f>IFERROR(VLOOKUP(A291,'INDICADORES CUBO AGIR'!$A$2:$D$11,4,0),"NÃO")</f>
        <v>NÃO</v>
      </c>
    </row>
    <row r="292" spans="1:10" x14ac:dyDescent="0.25">
      <c r="A292" t="str">
        <f t="shared" si="4"/>
        <v>PROGRAMA NACIONAL - Brasil + CompetitivoPG_Taxa de Alcance - Faturamento - % - Obter</v>
      </c>
      <c r="B292" t="s">
        <v>415</v>
      </c>
      <c r="C292" t="s">
        <v>174</v>
      </c>
      <c r="D292" t="s">
        <v>40</v>
      </c>
      <c r="E292" t="s">
        <v>28</v>
      </c>
      <c r="F292">
        <v>79</v>
      </c>
      <c r="G292">
        <v>0</v>
      </c>
      <c r="H292" s="7" t="str">
        <f>IFERROR(VLOOKUP(A292,'Indicadores PN obrigatorios'!$A$2:$G$350,6,0),"Sem Responsável Listado")</f>
        <v>Sebrae/UF</v>
      </c>
      <c r="I292" s="7" t="str">
        <f>IFERROR(VLOOKUP(A292,'Indicadores PN obrigatorios'!$A$2:$G$350,2,0),"Não")</f>
        <v>SIM</v>
      </c>
      <c r="J292" s="7" t="str">
        <f>IFERROR(VLOOKUP(A292,'INDICADORES CUBO AGIR'!$A$2:$D$11,4,0),"NÃO")</f>
        <v>SIM</v>
      </c>
    </row>
    <row r="293" spans="1:10" x14ac:dyDescent="0.25">
      <c r="A293" t="str">
        <f t="shared" si="4"/>
        <v>PROGRAMA NACIONAL - Sebrae + FinançasPG_Clientes com garantia do Fampe assistidos na fase pós-crédito - % - Obter</v>
      </c>
      <c r="B293" t="s">
        <v>415</v>
      </c>
      <c r="C293" t="s">
        <v>175</v>
      </c>
      <c r="D293" t="s">
        <v>70</v>
      </c>
      <c r="E293" t="s">
        <v>71</v>
      </c>
      <c r="F293">
        <v>85</v>
      </c>
      <c r="G293">
        <v>85.69</v>
      </c>
      <c r="H293" s="7" t="str">
        <f>IFERROR(VLOOKUP(A293,'Indicadores PN obrigatorios'!$A$2:$G$350,6,0),"Sem Responsável Listado")</f>
        <v>Sebrae/NA</v>
      </c>
      <c r="I293" s="7" t="str">
        <f>IFERROR(VLOOKUP(A293,'Indicadores PN obrigatorios'!$A$2:$G$350,2,0),"Não")</f>
        <v>SIM</v>
      </c>
      <c r="J293" s="7" t="str">
        <f>IFERROR(VLOOKUP(A293,'INDICADORES CUBO AGIR'!$A$2:$D$11,4,0),"NÃO")</f>
        <v>SIM</v>
      </c>
    </row>
    <row r="294" spans="1:10" x14ac:dyDescent="0.25">
      <c r="A294" t="str">
        <f t="shared" si="4"/>
        <v>PROGRAMA NACIONAL - Inteligência de DadosPG_Índice Gartner de Data &amp; Analytics - Pontos (1 a 5) - Aumentar</v>
      </c>
      <c r="B294" t="s">
        <v>415</v>
      </c>
      <c r="C294" t="s">
        <v>176</v>
      </c>
      <c r="D294" t="s">
        <v>39</v>
      </c>
      <c r="E294" t="s">
        <v>26</v>
      </c>
      <c r="F294">
        <v>2.4</v>
      </c>
      <c r="G294">
        <v>1.83</v>
      </c>
      <c r="H294" s="7" t="str">
        <f>IFERROR(VLOOKUP(A294,'Indicadores PN obrigatorios'!$A$2:$G$350,6,0),"Sem Responsável Listado")</f>
        <v>Sem Responsável Listado</v>
      </c>
      <c r="I294" s="7" t="str">
        <f>IFERROR(VLOOKUP(A294,'Indicadores PN obrigatorios'!$A$2:$G$350,2,0),"Não")</f>
        <v>Não</v>
      </c>
      <c r="J294" s="7" t="str">
        <f>IFERROR(VLOOKUP(A294,'INDICADORES CUBO AGIR'!$A$2:$D$11,4,0),"NÃO")</f>
        <v>NÃO</v>
      </c>
    </row>
    <row r="295" spans="1:10" x14ac:dyDescent="0.25">
      <c r="A295" t="str">
        <f t="shared" si="4"/>
        <v>PROGRAMA NACIONAL - Transformação DigitalPG_Clientes atendidos por serviços digitais - Número - Obter</v>
      </c>
      <c r="B295" t="s">
        <v>415</v>
      </c>
      <c r="C295" t="s">
        <v>177</v>
      </c>
      <c r="D295" t="s">
        <v>51</v>
      </c>
      <c r="E295" t="s">
        <v>19</v>
      </c>
      <c r="F295">
        <v>55000</v>
      </c>
      <c r="G295">
        <v>40774</v>
      </c>
      <c r="H295" s="7" t="str">
        <f>IFERROR(VLOOKUP(A295,'Indicadores PN obrigatorios'!$A$2:$G$350,6,0),"Sem Responsável Listado")</f>
        <v>Sebrae/NA</v>
      </c>
      <c r="I295" s="7" t="str">
        <f>IFERROR(VLOOKUP(A295,'Indicadores PN obrigatorios'!$A$2:$G$350,2,0),"Não")</f>
        <v>SIM</v>
      </c>
      <c r="J295" s="7" t="str">
        <f>IFERROR(VLOOKUP(A295,'INDICADORES CUBO AGIR'!$A$2:$D$11,4,0),"NÃO")</f>
        <v>SIM</v>
      </c>
    </row>
    <row r="296" spans="1:10" x14ac:dyDescent="0.25">
      <c r="A296" t="str">
        <f t="shared" si="4"/>
        <v>PROGRAMA NACIONAL - Transformação DigitalPG_Downloads do aplicativo Sebrae - Número - Obter</v>
      </c>
      <c r="B296" t="s">
        <v>415</v>
      </c>
      <c r="C296" t="s">
        <v>177</v>
      </c>
      <c r="D296" t="s">
        <v>51</v>
      </c>
      <c r="E296" t="s">
        <v>52</v>
      </c>
      <c r="F296">
        <v>6000</v>
      </c>
      <c r="G296">
        <v>0</v>
      </c>
      <c r="H296" s="7" t="str">
        <f>IFERROR(VLOOKUP(A296,'Indicadores PN obrigatorios'!$A$2:$G$350,6,0),"Sem Responsável Listado")</f>
        <v>Sem Responsável Listado</v>
      </c>
      <c r="I296" s="7" t="str">
        <f>IFERROR(VLOOKUP(A296,'Indicadores PN obrigatorios'!$A$2:$G$350,2,0),"Não")</f>
        <v>Não</v>
      </c>
      <c r="J296" s="7" t="str">
        <f>IFERROR(VLOOKUP(A296,'INDICADORES CUBO AGIR'!$A$2:$D$11,4,0),"NÃO")</f>
        <v>NÃO</v>
      </c>
    </row>
    <row r="297" spans="1:10" x14ac:dyDescent="0.25">
      <c r="A297" t="str">
        <f t="shared" si="4"/>
        <v>PROGRAMA NACIONAL - Transformação DigitalPG_Índice de Maturidade Digital do Sistema Sebrae - Pontos (1 a 5) - Obter</v>
      </c>
      <c r="B297" t="s">
        <v>415</v>
      </c>
      <c r="C297" t="s">
        <v>177</v>
      </c>
      <c r="D297" t="s">
        <v>51</v>
      </c>
      <c r="E297" t="s">
        <v>53</v>
      </c>
      <c r="F297">
        <v>2</v>
      </c>
      <c r="G297">
        <v>1.66</v>
      </c>
      <c r="H297" s="7" t="str">
        <f>IFERROR(VLOOKUP(A297,'Indicadores PN obrigatorios'!$A$2:$G$350,6,0),"Sem Responsável Listado")</f>
        <v>Sem Responsável Listado</v>
      </c>
      <c r="I297" s="7" t="str">
        <f>IFERROR(VLOOKUP(A297,'Indicadores PN obrigatorios'!$A$2:$G$350,2,0),"Não")</f>
        <v>Não</v>
      </c>
      <c r="J297" s="7" t="str">
        <f>IFERROR(VLOOKUP(A297,'INDICADORES CUBO AGIR'!$A$2:$D$11,4,0),"NÃO")</f>
        <v>NÃO</v>
      </c>
    </row>
    <row r="298" spans="1:10" x14ac:dyDescent="0.25">
      <c r="A298" t="str">
        <f t="shared" si="4"/>
        <v>PROGRAMA NACIONAL - Gestão da MarcaPG_Imagem junto à Sociedade - Pontos (0 a 10) - Obter</v>
      </c>
      <c r="B298" t="s">
        <v>416</v>
      </c>
      <c r="C298" t="s">
        <v>178</v>
      </c>
      <c r="D298" t="s">
        <v>42</v>
      </c>
      <c r="E298" t="s">
        <v>30</v>
      </c>
      <c r="F298">
        <v>8.1999999999999993</v>
      </c>
      <c r="G298">
        <v>0</v>
      </c>
      <c r="H298" s="7" t="str">
        <f>IFERROR(VLOOKUP(A298,'Indicadores PN obrigatorios'!$A$2:$G$350,6,0),"Sem Responsável Listado")</f>
        <v>Sebrae/NA</v>
      </c>
      <c r="I298" s="7" t="str">
        <f>IFERROR(VLOOKUP(A298,'Indicadores PN obrigatorios'!$A$2:$G$350,2,0),"Não")</f>
        <v>SIM</v>
      </c>
      <c r="J298" s="7" t="str">
        <f>IFERROR(VLOOKUP(A298,'INDICADORES CUBO AGIR'!$A$2:$D$11,4,0),"NÃO")</f>
        <v>NÃO</v>
      </c>
    </row>
    <row r="299" spans="1:10" x14ac:dyDescent="0.25">
      <c r="A299" t="str">
        <f t="shared" si="4"/>
        <v>PROGRAMA NACIONAL - Gestão da MarcaPG_Imagem junto aos Pequenos Negócios - Pontos (0 a 10) - Obter</v>
      </c>
      <c r="B299" t="s">
        <v>416</v>
      </c>
      <c r="C299" t="s">
        <v>178</v>
      </c>
      <c r="D299" t="s">
        <v>42</v>
      </c>
      <c r="E299" t="s">
        <v>31</v>
      </c>
      <c r="F299">
        <v>8.8000000000000007</v>
      </c>
      <c r="G299">
        <v>0</v>
      </c>
      <c r="H299" s="7" t="str">
        <f>IFERROR(VLOOKUP(A299,'Indicadores PN obrigatorios'!$A$2:$G$350,6,0),"Sem Responsável Listado")</f>
        <v>Sebrae/NA</v>
      </c>
      <c r="I299" s="7" t="str">
        <f>IFERROR(VLOOKUP(A299,'Indicadores PN obrigatorios'!$A$2:$G$350,2,0),"Não")</f>
        <v>SIM</v>
      </c>
      <c r="J299" s="7" t="str">
        <f>IFERROR(VLOOKUP(A299,'INDICADORES CUBO AGIR'!$A$2:$D$11,4,0),"NÃO")</f>
        <v>NÃO</v>
      </c>
    </row>
    <row r="300" spans="1:10" x14ac:dyDescent="0.25">
      <c r="A300" t="str">
        <f t="shared" si="4"/>
        <v>PROGRAMA NACIONAL - Sebrae + FinançasPG_Clientes com garantia do Fampe assistidos na fase pós-crédito - % - Obter</v>
      </c>
      <c r="B300" t="s">
        <v>416</v>
      </c>
      <c r="C300" t="s">
        <v>179</v>
      </c>
      <c r="D300" t="s">
        <v>70</v>
      </c>
      <c r="E300" t="s">
        <v>71</v>
      </c>
      <c r="F300">
        <v>60</v>
      </c>
      <c r="G300">
        <v>0</v>
      </c>
      <c r="H300" s="7" t="str">
        <f>IFERROR(VLOOKUP(A300,'Indicadores PN obrigatorios'!$A$2:$G$350,6,0),"Sem Responsável Listado")</f>
        <v>Sebrae/NA</v>
      </c>
      <c r="I300" s="7" t="str">
        <f>IFERROR(VLOOKUP(A300,'Indicadores PN obrigatorios'!$A$2:$G$350,2,0),"Não")</f>
        <v>SIM</v>
      </c>
      <c r="J300" s="7" t="str">
        <f>IFERROR(VLOOKUP(A300,'INDICADORES CUBO AGIR'!$A$2:$D$11,4,0),"NÃO")</f>
        <v>SIM</v>
      </c>
    </row>
    <row r="301" spans="1:10" x14ac:dyDescent="0.25">
      <c r="A301" t="str">
        <f t="shared" si="4"/>
        <v>PROGRAMA NACIONAL - Sebrae + FinançasPG_Volume de Crédito Concedido com Garantia do FAMPE - % - Obter</v>
      </c>
      <c r="B301" t="s">
        <v>416</v>
      </c>
      <c r="C301" t="s">
        <v>179</v>
      </c>
      <c r="D301" t="s">
        <v>70</v>
      </c>
      <c r="E301" t="s">
        <v>180</v>
      </c>
      <c r="F301">
        <v>0</v>
      </c>
      <c r="G301">
        <v>0</v>
      </c>
      <c r="H301" s="7" t="str">
        <f>IFERROR(VLOOKUP(A301,'Indicadores PN obrigatorios'!$A$2:$G$350,6,0),"Sem Responsável Listado")</f>
        <v>Sebrae/NA</v>
      </c>
      <c r="I301" s="7" t="str">
        <f>IFERROR(VLOOKUP(A301,'Indicadores PN obrigatorios'!$A$2:$G$350,2,0),"Não")</f>
        <v>SIM</v>
      </c>
      <c r="J301" s="7" t="str">
        <f>IFERROR(VLOOKUP(A301,'INDICADORES CUBO AGIR'!$A$2:$D$11,4,0),"NÃO")</f>
        <v>NÃO</v>
      </c>
    </row>
    <row r="302" spans="1:10" x14ac:dyDescent="0.25">
      <c r="A302" t="str">
        <f t="shared" si="4"/>
        <v>PROGRAMA NACIONAL - Brasil + InovadorPG_Inovação e Modernização - % - Obter</v>
      </c>
      <c r="B302" t="s">
        <v>416</v>
      </c>
      <c r="C302" t="s">
        <v>181</v>
      </c>
      <c r="D302" t="s">
        <v>38</v>
      </c>
      <c r="E302" t="s">
        <v>23</v>
      </c>
      <c r="F302">
        <v>70</v>
      </c>
      <c r="G302">
        <v>0</v>
      </c>
      <c r="H302" s="7" t="str">
        <f>IFERROR(VLOOKUP(A302,'Indicadores PN obrigatorios'!$A$2:$G$350,6,0),"Sem Responsável Listado")</f>
        <v>Sebrae/NA</v>
      </c>
      <c r="I302" s="7" t="str">
        <f>IFERROR(VLOOKUP(A302,'Indicadores PN obrigatorios'!$A$2:$G$350,2,0),"Não")</f>
        <v>SIM</v>
      </c>
      <c r="J302" s="7" t="str">
        <f>IFERROR(VLOOKUP(A302,'INDICADORES CUBO AGIR'!$A$2:$D$11,4,0),"NÃO")</f>
        <v>NÃO</v>
      </c>
    </row>
    <row r="303" spans="1:10" x14ac:dyDescent="0.25">
      <c r="A303" t="str">
        <f t="shared" si="4"/>
        <v>PROGRAMA NACIONAL - Brasil + InovadorPG_Municípios com ecossistemas de inovação mapeados - Número - Obter</v>
      </c>
      <c r="B303" t="s">
        <v>416</v>
      </c>
      <c r="C303" t="s">
        <v>181</v>
      </c>
      <c r="D303" t="s">
        <v>38</v>
      </c>
      <c r="E303" t="s">
        <v>24</v>
      </c>
      <c r="F303">
        <v>0</v>
      </c>
      <c r="G303">
        <v>0</v>
      </c>
      <c r="H303" s="7" t="str">
        <f>IFERROR(VLOOKUP(A303,'Indicadores PN obrigatorios'!$A$2:$G$350,6,0),"Sem Responsável Listado")</f>
        <v>Sebrae/UF</v>
      </c>
      <c r="I303" s="7" t="str">
        <f>IFERROR(VLOOKUP(A303,'Indicadores PN obrigatorios'!$A$2:$G$350,2,0),"Não")</f>
        <v>SIM</v>
      </c>
      <c r="J303" s="7" t="str">
        <f>IFERROR(VLOOKUP(A303,'INDICADORES CUBO AGIR'!$A$2:$D$11,4,0),"NÃO")</f>
        <v>NÃO</v>
      </c>
    </row>
    <row r="304" spans="1:10" x14ac:dyDescent="0.25">
      <c r="A304" t="str">
        <f t="shared" si="4"/>
        <v>PROGRAMA NACIONAL - Brasil + InovadorPG_Pequenos Negócios atendidos com solução de Inovação - Número - Obter</v>
      </c>
      <c r="B304" t="s">
        <v>416</v>
      </c>
      <c r="C304" t="s">
        <v>181</v>
      </c>
      <c r="D304" t="s">
        <v>38</v>
      </c>
      <c r="E304" t="s">
        <v>25</v>
      </c>
      <c r="F304">
        <v>50612</v>
      </c>
      <c r="G304">
        <v>0</v>
      </c>
      <c r="H304" s="7" t="str">
        <f>IFERROR(VLOOKUP(A304,'Indicadores PN obrigatorios'!$A$2:$G$350,6,0),"Sem Responsável Listado")</f>
        <v>Sem Responsável Listado</v>
      </c>
      <c r="I304" s="7" t="str">
        <f>IFERROR(VLOOKUP(A304,'Indicadores PN obrigatorios'!$A$2:$G$350,2,0),"Não")</f>
        <v>Não</v>
      </c>
      <c r="J304" s="7" t="str">
        <f>IFERROR(VLOOKUP(A304,'INDICADORES CUBO AGIR'!$A$2:$D$11,4,0),"NÃO")</f>
        <v>SIM</v>
      </c>
    </row>
    <row r="305" spans="1:10" x14ac:dyDescent="0.25">
      <c r="A305" t="str">
        <f t="shared" si="4"/>
        <v>PROGRAMA NACIONAL - Cliente em FocoPG_Atendimento por cliente - Número - Obter</v>
      </c>
      <c r="B305" t="s">
        <v>416</v>
      </c>
      <c r="C305" t="s">
        <v>182</v>
      </c>
      <c r="D305" t="s">
        <v>37</v>
      </c>
      <c r="E305" t="s">
        <v>18</v>
      </c>
      <c r="F305">
        <v>1.9</v>
      </c>
      <c r="G305">
        <v>0</v>
      </c>
      <c r="H305" s="7" t="str">
        <f>IFERROR(VLOOKUP(A305,'Indicadores PN obrigatorios'!$A$2:$G$350,6,0),"Sem Responsável Listado")</f>
        <v>Sebrae/NA</v>
      </c>
      <c r="I305" s="7" t="str">
        <f>IFERROR(VLOOKUP(A305,'Indicadores PN obrigatorios'!$A$2:$G$350,2,0),"Não")</f>
        <v>SIM</v>
      </c>
      <c r="J305" s="7" t="str">
        <f>IFERROR(VLOOKUP(A305,'INDICADORES CUBO AGIR'!$A$2:$D$11,4,0),"NÃO")</f>
        <v>SIM</v>
      </c>
    </row>
    <row r="306" spans="1:10" x14ac:dyDescent="0.25">
      <c r="A306" t="str">
        <f t="shared" si="4"/>
        <v>PROGRAMA NACIONAL - Cliente em FocoPG_Clientes atendidos por serviços digitais - Número - Obter</v>
      </c>
      <c r="B306" t="s">
        <v>416</v>
      </c>
      <c r="C306" t="s">
        <v>182</v>
      </c>
      <c r="D306" t="s">
        <v>37</v>
      </c>
      <c r="E306" t="s">
        <v>19</v>
      </c>
      <c r="F306">
        <v>381155</v>
      </c>
      <c r="G306">
        <v>0</v>
      </c>
      <c r="H306" s="7" t="str">
        <f>IFERROR(VLOOKUP(A306,'Indicadores PN obrigatorios'!$A$2:$G$350,6,0),"Sem Responsável Listado")</f>
        <v>Sebrae/NA</v>
      </c>
      <c r="I306" s="7" t="str">
        <f>IFERROR(VLOOKUP(A306,'Indicadores PN obrigatorios'!$A$2:$G$350,2,0),"Não")</f>
        <v>SIM</v>
      </c>
      <c r="J306" s="7" t="str">
        <f>IFERROR(VLOOKUP(A306,'INDICADORES CUBO AGIR'!$A$2:$D$11,4,0),"NÃO")</f>
        <v>SIM</v>
      </c>
    </row>
    <row r="307" spans="1:10" x14ac:dyDescent="0.25">
      <c r="A307" t="str">
        <f t="shared" si="4"/>
        <v>PROGRAMA NACIONAL - Cliente em FocoPG_Cobertura do Atendimento (microempresas e empresas de pequeno porte) - % - Obter</v>
      </c>
      <c r="B307" t="s">
        <v>416</v>
      </c>
      <c r="C307" t="s">
        <v>182</v>
      </c>
      <c r="D307" t="s">
        <v>37</v>
      </c>
      <c r="E307" t="s">
        <v>20</v>
      </c>
      <c r="F307">
        <v>25</v>
      </c>
      <c r="G307">
        <v>0</v>
      </c>
      <c r="H307" s="7" t="str">
        <f>IFERROR(VLOOKUP(A307,'Indicadores PN obrigatorios'!$A$2:$G$350,6,0),"Sem Responsável Listado")</f>
        <v>Sebrae/NA</v>
      </c>
      <c r="I307" s="7" t="str">
        <f>IFERROR(VLOOKUP(A307,'Indicadores PN obrigatorios'!$A$2:$G$350,2,0),"Não")</f>
        <v>SIM</v>
      </c>
      <c r="J307" s="7" t="str">
        <f>IFERROR(VLOOKUP(A307,'INDICADORES CUBO AGIR'!$A$2:$D$11,4,0),"NÃO")</f>
        <v>SIM</v>
      </c>
    </row>
    <row r="308" spans="1:10" x14ac:dyDescent="0.25">
      <c r="A308" t="str">
        <f t="shared" si="4"/>
        <v>PROGRAMA NACIONAL - Cliente em FocoPG_Pequenos Negócios Atendidos - Número - Obter</v>
      </c>
      <c r="B308" t="s">
        <v>416</v>
      </c>
      <c r="C308" t="s">
        <v>182</v>
      </c>
      <c r="D308" t="s">
        <v>37</v>
      </c>
      <c r="E308" t="s">
        <v>21</v>
      </c>
      <c r="F308">
        <v>334036</v>
      </c>
      <c r="G308">
        <v>0</v>
      </c>
      <c r="H308" s="7" t="str">
        <f>IFERROR(VLOOKUP(A308,'Indicadores PN obrigatorios'!$A$2:$G$350,6,0),"Sem Responsável Listado")</f>
        <v>Sebrae/NA</v>
      </c>
      <c r="I308" s="7" t="str">
        <f>IFERROR(VLOOKUP(A308,'Indicadores PN obrigatorios'!$A$2:$G$350,2,0),"Não")</f>
        <v>SIM</v>
      </c>
      <c r="J308" s="7" t="str">
        <f>IFERROR(VLOOKUP(A308,'INDICADORES CUBO AGIR'!$A$2:$D$11,4,0),"NÃO")</f>
        <v>SIM</v>
      </c>
    </row>
    <row r="309" spans="1:10" x14ac:dyDescent="0.25">
      <c r="A309" t="str">
        <f t="shared" si="4"/>
        <v>PROGRAMA NACIONAL - Cliente em FocoPG_Recomendação (NPS) - pontos - Obter</v>
      </c>
      <c r="B309" t="s">
        <v>416</v>
      </c>
      <c r="C309" t="s">
        <v>182</v>
      </c>
      <c r="D309" t="s">
        <v>37</v>
      </c>
      <c r="E309" t="s">
        <v>22</v>
      </c>
      <c r="F309">
        <v>80</v>
      </c>
      <c r="G309">
        <v>0</v>
      </c>
      <c r="H309" s="7" t="str">
        <f>IFERROR(VLOOKUP(A309,'Indicadores PN obrigatorios'!$A$2:$G$350,6,0),"Sem Responsável Listado")</f>
        <v>Sebrae/NA</v>
      </c>
      <c r="I309" s="7" t="str">
        <f>IFERROR(VLOOKUP(A309,'Indicadores PN obrigatorios'!$A$2:$G$350,2,0),"Não")</f>
        <v>SIM</v>
      </c>
      <c r="J309" s="7" t="str">
        <f>IFERROR(VLOOKUP(A309,'INDICADORES CUBO AGIR'!$A$2:$D$11,4,0),"NÃO")</f>
        <v>NÃO</v>
      </c>
    </row>
    <row r="310" spans="1:10" x14ac:dyDescent="0.25">
      <c r="A310" t="str">
        <f t="shared" si="4"/>
        <v>PROGRAMA NACIONAL - Educação EmpreendedoraPG_Atendimento a estudantes em soluções de Educação Empreendedora - Número - Obter</v>
      </c>
      <c r="B310" t="s">
        <v>416</v>
      </c>
      <c r="C310" t="s">
        <v>183</v>
      </c>
      <c r="D310" t="s">
        <v>43</v>
      </c>
      <c r="E310" t="s">
        <v>32</v>
      </c>
      <c r="F310">
        <v>91000</v>
      </c>
      <c r="G310">
        <v>0</v>
      </c>
      <c r="H310" s="7" t="str">
        <f>IFERROR(VLOOKUP(A310,'Indicadores PN obrigatorios'!$A$2:$G$350,6,0),"Sem Responsável Listado")</f>
        <v>Sebrae/NA</v>
      </c>
      <c r="I310" s="7" t="str">
        <f>IFERROR(VLOOKUP(A310,'Indicadores PN obrigatorios'!$A$2:$G$350,2,0),"Não")</f>
        <v>SIM</v>
      </c>
      <c r="J310" s="7" t="str">
        <f>IFERROR(VLOOKUP(A310,'INDICADORES CUBO AGIR'!$A$2:$D$11,4,0),"NÃO")</f>
        <v>SIM</v>
      </c>
    </row>
    <row r="311" spans="1:10" x14ac:dyDescent="0.25">
      <c r="A311" t="str">
        <f t="shared" si="4"/>
        <v>PROGRAMA NACIONAL - Educação EmpreendedoraPG_Escolas com projeto Escola Empreendedora implementado - Número - Obter</v>
      </c>
      <c r="B311" t="s">
        <v>416</v>
      </c>
      <c r="C311" t="s">
        <v>183</v>
      </c>
      <c r="D311" t="s">
        <v>43</v>
      </c>
      <c r="E311" t="s">
        <v>33</v>
      </c>
      <c r="F311">
        <v>5</v>
      </c>
      <c r="G311">
        <v>0</v>
      </c>
      <c r="H311" s="7" t="str">
        <f>IFERROR(VLOOKUP(A311,'Indicadores PN obrigatorios'!$A$2:$G$350,6,0),"Sem Responsável Listado")</f>
        <v>Sebrae/UF</v>
      </c>
      <c r="I311" s="7" t="str">
        <f>IFERROR(VLOOKUP(A311,'Indicadores PN obrigatorios'!$A$2:$G$350,2,0),"Não")</f>
        <v>SIM</v>
      </c>
      <c r="J311" s="7" t="str">
        <f>IFERROR(VLOOKUP(A311,'INDICADORES CUBO AGIR'!$A$2:$D$11,4,0),"NÃO")</f>
        <v>NÃO</v>
      </c>
    </row>
    <row r="312" spans="1:10" x14ac:dyDescent="0.25">
      <c r="A312" t="str">
        <f t="shared" si="4"/>
        <v>PROGRAMA NACIONAL - Educação EmpreendedoraPG_Professores atendidos em soluções de Educação Empreendedora - professores - Obter</v>
      </c>
      <c r="B312" t="s">
        <v>416</v>
      </c>
      <c r="C312" t="s">
        <v>183</v>
      </c>
      <c r="D312" t="s">
        <v>43</v>
      </c>
      <c r="E312" t="s">
        <v>34</v>
      </c>
      <c r="F312">
        <v>22500</v>
      </c>
      <c r="G312">
        <v>0</v>
      </c>
      <c r="H312" s="7" t="str">
        <f>IFERROR(VLOOKUP(A312,'Indicadores PN obrigatorios'!$A$2:$G$350,6,0),"Sem Responsável Listado")</f>
        <v>Sebrae/NA</v>
      </c>
      <c r="I312" s="7" t="str">
        <f>IFERROR(VLOOKUP(A312,'Indicadores PN obrigatorios'!$A$2:$G$350,2,0),"Não")</f>
        <v>SIM</v>
      </c>
      <c r="J312" s="7" t="str">
        <f>IFERROR(VLOOKUP(A312,'INDICADORES CUBO AGIR'!$A$2:$D$11,4,0),"NÃO")</f>
        <v>SIM</v>
      </c>
    </row>
    <row r="313" spans="1:10" x14ac:dyDescent="0.25">
      <c r="A313" t="str">
        <f t="shared" si="4"/>
        <v>PROGRAMA NACIONAL - Educação EmpreendedoraPG_Recomendação (NPS) - Professores - pontos - Obter</v>
      </c>
      <c r="B313" t="s">
        <v>416</v>
      </c>
      <c r="C313" t="s">
        <v>183</v>
      </c>
      <c r="D313" t="s">
        <v>43</v>
      </c>
      <c r="E313" t="s">
        <v>35</v>
      </c>
      <c r="F313">
        <v>80</v>
      </c>
      <c r="G313">
        <v>0</v>
      </c>
      <c r="H313" s="7" t="str">
        <f>IFERROR(VLOOKUP(A313,'Indicadores PN obrigatorios'!$A$2:$G$350,6,0),"Sem Responsável Listado")</f>
        <v>Sebrae/NA</v>
      </c>
      <c r="I313" s="7" t="str">
        <f>IFERROR(VLOOKUP(A313,'Indicadores PN obrigatorios'!$A$2:$G$350,2,0),"Não")</f>
        <v>SIM</v>
      </c>
      <c r="J313" s="7" t="str">
        <f>IFERROR(VLOOKUP(A313,'INDICADORES CUBO AGIR'!$A$2:$D$11,4,0),"NÃO")</f>
        <v>NÃO</v>
      </c>
    </row>
    <row r="314" spans="1:10" x14ac:dyDescent="0.25">
      <c r="A314" t="str">
        <f t="shared" si="4"/>
        <v>PROGRAMA NACIONAL - Sebrae + ReceitasPG_Geração de Receita Própria - % - Obter</v>
      </c>
      <c r="B314" t="s">
        <v>416</v>
      </c>
      <c r="C314" t="s">
        <v>184</v>
      </c>
      <c r="D314" t="s">
        <v>41</v>
      </c>
      <c r="E314" t="s">
        <v>29</v>
      </c>
      <c r="F314">
        <v>15</v>
      </c>
      <c r="G314">
        <v>0</v>
      </c>
      <c r="H314" s="7" t="str">
        <f>IFERROR(VLOOKUP(A314,'Indicadores PN obrigatorios'!$A$2:$G$350,6,0),"Sem Responsável Listado")</f>
        <v>Sebrae/NA</v>
      </c>
      <c r="I314" s="7" t="str">
        <f>IFERROR(VLOOKUP(A314,'Indicadores PN obrigatorios'!$A$2:$G$350,2,0),"Não")</f>
        <v>SIM</v>
      </c>
      <c r="J314" s="7" t="str">
        <f>IFERROR(VLOOKUP(A314,'INDICADORES CUBO AGIR'!$A$2:$D$11,4,0),"NÃO")</f>
        <v>NÃO</v>
      </c>
    </row>
    <row r="315" spans="1:10" x14ac:dyDescent="0.25">
      <c r="A315" t="str">
        <f t="shared" si="4"/>
        <v>PROGRAMA NACIONAL - Brasil + CompetitivoPG_Produtividade do Trabalho - % - Aumentar</v>
      </c>
      <c r="B315" t="s">
        <v>416</v>
      </c>
      <c r="C315" t="s">
        <v>185</v>
      </c>
      <c r="D315" t="s">
        <v>40</v>
      </c>
      <c r="E315" t="s">
        <v>27</v>
      </c>
      <c r="F315">
        <v>10</v>
      </c>
      <c r="G315">
        <v>0</v>
      </c>
      <c r="H315" s="7" t="str">
        <f>IFERROR(VLOOKUP(A315,'Indicadores PN obrigatorios'!$A$2:$G$350,6,0),"Sem Responsável Listado")</f>
        <v>Sebrae/NA</v>
      </c>
      <c r="I315" s="7" t="str">
        <f>IFERROR(VLOOKUP(A315,'Indicadores PN obrigatorios'!$A$2:$G$350,2,0),"Não")</f>
        <v>SIM</v>
      </c>
      <c r="J315" s="7" t="str">
        <f>IFERROR(VLOOKUP(A315,'INDICADORES CUBO AGIR'!$A$2:$D$11,4,0),"NÃO")</f>
        <v>NÃO</v>
      </c>
    </row>
    <row r="316" spans="1:10" x14ac:dyDescent="0.25">
      <c r="A316" t="str">
        <f t="shared" si="4"/>
        <v>PROGRAMA NACIONAL - Brasil + CompetitivoPG_Taxa de Alcance - Faturamento - % - Obter</v>
      </c>
      <c r="B316" t="s">
        <v>416</v>
      </c>
      <c r="C316" t="s">
        <v>185</v>
      </c>
      <c r="D316" t="s">
        <v>40</v>
      </c>
      <c r="E316" t="s">
        <v>28</v>
      </c>
      <c r="F316">
        <v>70</v>
      </c>
      <c r="G316">
        <v>0</v>
      </c>
      <c r="H316" s="7" t="str">
        <f>IFERROR(VLOOKUP(A316,'Indicadores PN obrigatorios'!$A$2:$G$350,6,0),"Sem Responsável Listado")</f>
        <v>Sebrae/UF</v>
      </c>
      <c r="I316" s="7" t="str">
        <f>IFERROR(VLOOKUP(A316,'Indicadores PN obrigatorios'!$A$2:$G$350,2,0),"Não")</f>
        <v>SIM</v>
      </c>
      <c r="J316" s="7" t="str">
        <f>IFERROR(VLOOKUP(A316,'INDICADORES CUBO AGIR'!$A$2:$D$11,4,0),"NÃO")</f>
        <v>SIM</v>
      </c>
    </row>
    <row r="317" spans="1:10" x14ac:dyDescent="0.25">
      <c r="A317" t="str">
        <f t="shared" si="4"/>
        <v>PROGRAMA NACIONAL - Portfólio em RedePG_Aplicabilidade - Pontos (0 a 10) - Obter</v>
      </c>
      <c r="B317" t="s">
        <v>416</v>
      </c>
      <c r="C317" t="s">
        <v>186</v>
      </c>
      <c r="D317" t="s">
        <v>56</v>
      </c>
      <c r="E317" t="s">
        <v>57</v>
      </c>
      <c r="F317">
        <v>7</v>
      </c>
      <c r="G317">
        <v>0</v>
      </c>
      <c r="H317" s="7" t="str">
        <f>IFERROR(VLOOKUP(A317,'Indicadores PN obrigatorios'!$A$2:$G$350,6,0),"Sem Responsável Listado")</f>
        <v>Sebrae/NA</v>
      </c>
      <c r="I317" s="7" t="str">
        <f>IFERROR(VLOOKUP(A317,'Indicadores PN obrigatorios'!$A$2:$G$350,2,0),"Não")</f>
        <v>SIM</v>
      </c>
      <c r="J317" s="7" t="str">
        <f>IFERROR(VLOOKUP(A317,'INDICADORES CUBO AGIR'!$A$2:$D$11,4,0),"NÃO")</f>
        <v>NÃO</v>
      </c>
    </row>
    <row r="318" spans="1:10" x14ac:dyDescent="0.25">
      <c r="A318" t="str">
        <f t="shared" si="4"/>
        <v>PROGRAMA NACIONAL - Portfólio em RedePG_Efetividade - Pontos (0 a 10) - Obter</v>
      </c>
      <c r="B318" t="s">
        <v>416</v>
      </c>
      <c r="C318" t="s">
        <v>186</v>
      </c>
      <c r="D318" t="s">
        <v>56</v>
      </c>
      <c r="E318" t="s">
        <v>58</v>
      </c>
      <c r="F318">
        <v>7</v>
      </c>
      <c r="G318">
        <v>0</v>
      </c>
      <c r="H318" s="7" t="str">
        <f>IFERROR(VLOOKUP(A318,'Indicadores PN obrigatorios'!$A$2:$G$350,6,0),"Sem Responsável Listado")</f>
        <v>Sebrae/NA</v>
      </c>
      <c r="I318" s="7" t="str">
        <f>IFERROR(VLOOKUP(A318,'Indicadores PN obrigatorios'!$A$2:$G$350,2,0),"Não")</f>
        <v>SIM</v>
      </c>
      <c r="J318" s="7" t="str">
        <f>IFERROR(VLOOKUP(A318,'INDICADORES CUBO AGIR'!$A$2:$D$11,4,0),"NÃO")</f>
        <v>NÃO</v>
      </c>
    </row>
    <row r="319" spans="1:10" x14ac:dyDescent="0.25">
      <c r="A319" t="str">
        <f t="shared" si="4"/>
        <v>PROGRAMA NACIONAL - Portfólio em RedePG_NPS (Net Promoter Score) de Produto ou Serviço - pontos - Obter</v>
      </c>
      <c r="B319" t="s">
        <v>416</v>
      </c>
      <c r="C319" t="s">
        <v>186</v>
      </c>
      <c r="D319" t="s">
        <v>56</v>
      </c>
      <c r="E319" t="s">
        <v>59</v>
      </c>
      <c r="F319">
        <v>70</v>
      </c>
      <c r="G319">
        <v>0</v>
      </c>
      <c r="H319" s="7" t="str">
        <f>IFERROR(VLOOKUP(A319,'Indicadores PN obrigatorios'!$A$2:$G$350,6,0),"Sem Responsável Listado")</f>
        <v>Sebrae/UF</v>
      </c>
      <c r="I319" s="7" t="str">
        <f>IFERROR(VLOOKUP(A319,'Indicadores PN obrigatorios'!$A$2:$G$350,2,0),"Não")</f>
        <v>SIM</v>
      </c>
      <c r="J319" s="7" t="str">
        <f>IFERROR(VLOOKUP(A319,'INDICADORES CUBO AGIR'!$A$2:$D$11,4,0),"NÃO")</f>
        <v>NÃO</v>
      </c>
    </row>
    <row r="320" spans="1:10" x14ac:dyDescent="0.25">
      <c r="A320" t="str">
        <f t="shared" si="4"/>
        <v>PROGRAMA NACIONAL - Inteligência de DadosPG_Índice Gartner de Data &amp; Analytics - Pontos (1 a 5) - Aumentar</v>
      </c>
      <c r="B320" t="s">
        <v>416</v>
      </c>
      <c r="C320" t="s">
        <v>187</v>
      </c>
      <c r="D320" t="s">
        <v>39</v>
      </c>
      <c r="E320" t="s">
        <v>26</v>
      </c>
      <c r="F320">
        <v>1.87</v>
      </c>
      <c r="G320">
        <v>0</v>
      </c>
      <c r="H320" s="7" t="str">
        <f>IFERROR(VLOOKUP(A320,'Indicadores PN obrigatorios'!$A$2:$G$350,6,0),"Sem Responsável Listado")</f>
        <v>Sem Responsável Listado</v>
      </c>
      <c r="I320" s="7" t="str">
        <f>IFERROR(VLOOKUP(A320,'Indicadores PN obrigatorios'!$A$2:$G$350,2,0),"Não")</f>
        <v>Não</v>
      </c>
      <c r="J320" s="7" t="str">
        <f>IFERROR(VLOOKUP(A320,'INDICADORES CUBO AGIR'!$A$2:$D$11,4,0),"NÃO")</f>
        <v>NÃO</v>
      </c>
    </row>
    <row r="321" spans="1:10" x14ac:dyDescent="0.25">
      <c r="A321" t="str">
        <f t="shared" si="4"/>
        <v>PROGRAMA NACIONAL - Ambiente de NegóciosPG_Município com presença continuada de técnico residente do Sebrae na microrregião. - Número - Obter</v>
      </c>
      <c r="B321" t="s">
        <v>416</v>
      </c>
      <c r="C321" t="s">
        <v>188</v>
      </c>
      <c r="D321" t="s">
        <v>36</v>
      </c>
      <c r="E321" t="s">
        <v>14</v>
      </c>
      <c r="F321">
        <v>100</v>
      </c>
      <c r="G321">
        <v>0</v>
      </c>
      <c r="H321" s="7" t="str">
        <f>IFERROR(VLOOKUP(A321,'Indicadores PN obrigatorios'!$A$2:$G$350,6,0),"Sem Responsável Listado")</f>
        <v>Sebrae/UF</v>
      </c>
      <c r="I321" s="7" t="str">
        <f>IFERROR(VLOOKUP(A321,'Indicadores PN obrigatorios'!$A$2:$G$350,2,0),"Não")</f>
        <v>SIM</v>
      </c>
      <c r="J321" s="7" t="str">
        <f>IFERROR(VLOOKUP(A321,'INDICADORES CUBO AGIR'!$A$2:$D$11,4,0),"NÃO")</f>
        <v>NÃO</v>
      </c>
    </row>
    <row r="322" spans="1:10" x14ac:dyDescent="0.25">
      <c r="A322" t="str">
        <f t="shared" si="4"/>
        <v>PROGRAMA NACIONAL - Ambiente de NegóciosPG_Municípios com conjunto de políticas públicas para melhoria do ambiente de negócios implementado - Número - Obter</v>
      </c>
      <c r="B322" t="s">
        <v>416</v>
      </c>
      <c r="C322" t="s">
        <v>188</v>
      </c>
      <c r="D322" t="s">
        <v>36</v>
      </c>
      <c r="E322" t="s">
        <v>15</v>
      </c>
      <c r="F322">
        <v>100</v>
      </c>
      <c r="G322">
        <v>0</v>
      </c>
      <c r="H322" s="7" t="str">
        <f>IFERROR(VLOOKUP(A322,'Indicadores PN obrigatorios'!$A$2:$G$350,6,0),"Sem Responsável Listado")</f>
        <v>Sebrae/UF</v>
      </c>
      <c r="I322" s="7" t="str">
        <f>IFERROR(VLOOKUP(A322,'Indicadores PN obrigatorios'!$A$2:$G$350,2,0),"Não")</f>
        <v>SIM</v>
      </c>
      <c r="J322" s="7" t="str">
        <f>IFERROR(VLOOKUP(A322,'INDICADORES CUBO AGIR'!$A$2:$D$11,4,0),"NÃO")</f>
        <v>NÃO</v>
      </c>
    </row>
    <row r="323" spans="1:10" x14ac:dyDescent="0.25">
      <c r="A323" t="str">
        <f t="shared" ref="A323:A386" si="5">CONCATENATE(D323,E323)</f>
        <v>PROGRAMA NACIONAL - Ambiente de NegóciosPG_Municípios com projetos de mobilização e articulação de lideranças implementados - Número - Obter</v>
      </c>
      <c r="B323" t="s">
        <v>416</v>
      </c>
      <c r="C323" t="s">
        <v>188</v>
      </c>
      <c r="D323" t="s">
        <v>36</v>
      </c>
      <c r="E323" t="s">
        <v>16</v>
      </c>
      <c r="F323">
        <v>100</v>
      </c>
      <c r="G323">
        <v>0</v>
      </c>
      <c r="H323" s="7" t="str">
        <f>IFERROR(VLOOKUP(A323,'Indicadores PN obrigatorios'!$A$2:$G$350,6,0),"Sem Responsável Listado")</f>
        <v>Sebrae/UF</v>
      </c>
      <c r="I323" s="7" t="str">
        <f>IFERROR(VLOOKUP(A323,'Indicadores PN obrigatorios'!$A$2:$G$350,2,0),"Não")</f>
        <v>SIM</v>
      </c>
      <c r="J323" s="7" t="str">
        <f>IFERROR(VLOOKUP(A323,'INDICADORES CUBO AGIR'!$A$2:$D$11,4,0),"NÃO")</f>
        <v>NÃO</v>
      </c>
    </row>
    <row r="324" spans="1:10" x14ac:dyDescent="0.25">
      <c r="A324" t="str">
        <f t="shared" si="5"/>
        <v>PROGRAMA NACIONAL - Ambiente de NegóciosPG_Tempo de abertura de empresas - horas - Obter</v>
      </c>
      <c r="B324" t="s">
        <v>416</v>
      </c>
      <c r="C324" t="s">
        <v>188</v>
      </c>
      <c r="D324" t="s">
        <v>36</v>
      </c>
      <c r="E324" t="s">
        <v>17</v>
      </c>
      <c r="F324">
        <v>36</v>
      </c>
      <c r="G324">
        <v>0</v>
      </c>
      <c r="H324" s="7" t="str">
        <f>IFERROR(VLOOKUP(A324,'Indicadores PN obrigatorios'!$A$2:$G$350,6,0),"Sem Responsável Listado")</f>
        <v>Sebrae/NA</v>
      </c>
      <c r="I324" s="7" t="str">
        <f>IFERROR(VLOOKUP(A324,'Indicadores PN obrigatorios'!$A$2:$G$350,2,0),"Não")</f>
        <v>SIM</v>
      </c>
      <c r="J324" s="7" t="str">
        <f>IFERROR(VLOOKUP(A324,'INDICADORES CUBO AGIR'!$A$2:$D$11,4,0),"NÃO")</f>
        <v>NÃO</v>
      </c>
    </row>
    <row r="325" spans="1:10" x14ac:dyDescent="0.25">
      <c r="A325" t="str">
        <f t="shared" si="5"/>
        <v>PROGRAMA NACIONAL - Gestão Estratégica de PessoasPG_Diagnóstico de Maturidade dos processos de gestão de pessoas - pontos - Obter</v>
      </c>
      <c r="B325" t="s">
        <v>416</v>
      </c>
      <c r="C325" t="s">
        <v>189</v>
      </c>
      <c r="D325" t="s">
        <v>66</v>
      </c>
      <c r="E325" t="s">
        <v>67</v>
      </c>
      <c r="F325">
        <v>4.2</v>
      </c>
      <c r="G325">
        <v>4.63</v>
      </c>
      <c r="H325" s="7" t="str">
        <f>IFERROR(VLOOKUP(A325,'Indicadores PN obrigatorios'!$A$2:$G$350,6,0),"Sem Responsável Listado")</f>
        <v>Sebrae/UF</v>
      </c>
      <c r="I325" s="7" t="str">
        <f>IFERROR(VLOOKUP(A325,'Indicadores PN obrigatorios'!$A$2:$G$350,2,0),"Não")</f>
        <v>SIM</v>
      </c>
      <c r="J325" s="7" t="str">
        <f>IFERROR(VLOOKUP(A325,'INDICADORES CUBO AGIR'!$A$2:$D$11,4,0),"NÃO")</f>
        <v>NÃO</v>
      </c>
    </row>
    <row r="326" spans="1:10" x14ac:dyDescent="0.25">
      <c r="A326" t="str">
        <f t="shared" si="5"/>
        <v>PROGRAMA NACIONAL - Gestão Estratégica de PessoasPG_Grau de implementação do SGP 9.0 no Sistema Sebrae - % - Obter</v>
      </c>
      <c r="B326" t="s">
        <v>416</v>
      </c>
      <c r="C326" t="s">
        <v>189</v>
      </c>
      <c r="D326" t="s">
        <v>66</v>
      </c>
      <c r="E326" t="s">
        <v>68</v>
      </c>
      <c r="F326">
        <v>77.7</v>
      </c>
      <c r="G326">
        <v>88.8</v>
      </c>
      <c r="H326" s="7" t="str">
        <f>IFERROR(VLOOKUP(A326,'Indicadores PN obrigatorios'!$A$2:$G$350,6,0),"Sem Responsável Listado")</f>
        <v>Sebrae/NA</v>
      </c>
      <c r="I326" s="7" t="str">
        <f>IFERROR(VLOOKUP(A326,'Indicadores PN obrigatorios'!$A$2:$G$350,2,0),"Não")</f>
        <v>SIM</v>
      </c>
      <c r="J326" s="7" t="str">
        <f>IFERROR(VLOOKUP(A326,'INDICADORES CUBO AGIR'!$A$2:$D$11,4,0),"NÃO")</f>
        <v>NÃO</v>
      </c>
    </row>
    <row r="327" spans="1:10" x14ac:dyDescent="0.25">
      <c r="A327" t="str">
        <f t="shared" si="5"/>
        <v>PROGRAMA NACIONAL - Gestão da MarcaPG_Imagem junto à Sociedade - Pontos (0 a 10) - Obter</v>
      </c>
      <c r="B327" t="s">
        <v>417</v>
      </c>
      <c r="C327" t="s">
        <v>190</v>
      </c>
      <c r="D327" t="s">
        <v>42</v>
      </c>
      <c r="E327" t="s">
        <v>30</v>
      </c>
      <c r="F327">
        <v>8.1999999999999993</v>
      </c>
      <c r="G327">
        <v>8.5</v>
      </c>
      <c r="H327" s="7" t="str">
        <f>IFERROR(VLOOKUP(A327,'Indicadores PN obrigatorios'!$A$2:$G$350,6,0),"Sem Responsável Listado")</f>
        <v>Sebrae/NA</v>
      </c>
      <c r="I327" s="7" t="str">
        <f>IFERROR(VLOOKUP(A327,'Indicadores PN obrigatorios'!$A$2:$G$350,2,0),"Não")</f>
        <v>SIM</v>
      </c>
      <c r="J327" s="7" t="str">
        <f>IFERROR(VLOOKUP(A327,'INDICADORES CUBO AGIR'!$A$2:$D$11,4,0),"NÃO")</f>
        <v>NÃO</v>
      </c>
    </row>
    <row r="328" spans="1:10" x14ac:dyDescent="0.25">
      <c r="A328" t="str">
        <f t="shared" si="5"/>
        <v>PROGRAMA NACIONAL - Gestão da MarcaPG_Imagem junto aos Pequenos Negócios - Pontos (0 a 10) - Obter</v>
      </c>
      <c r="B328" t="s">
        <v>417</v>
      </c>
      <c r="C328" t="s">
        <v>190</v>
      </c>
      <c r="D328" t="s">
        <v>42</v>
      </c>
      <c r="E328" t="s">
        <v>31</v>
      </c>
      <c r="F328">
        <v>8.6</v>
      </c>
      <c r="G328">
        <v>9</v>
      </c>
      <c r="H328" s="7" t="str">
        <f>IFERROR(VLOOKUP(A328,'Indicadores PN obrigatorios'!$A$2:$G$350,6,0),"Sem Responsável Listado")</f>
        <v>Sebrae/NA</v>
      </c>
      <c r="I328" s="7" t="str">
        <f>IFERROR(VLOOKUP(A328,'Indicadores PN obrigatorios'!$A$2:$G$350,2,0),"Não")</f>
        <v>SIM</v>
      </c>
      <c r="J328" s="7" t="str">
        <f>IFERROR(VLOOKUP(A328,'INDICADORES CUBO AGIR'!$A$2:$D$11,4,0),"NÃO")</f>
        <v>NÃO</v>
      </c>
    </row>
    <row r="329" spans="1:10" x14ac:dyDescent="0.25">
      <c r="A329" t="str">
        <f t="shared" si="5"/>
        <v>PROGRAMA NACIONAL - Educação EmpreendedoraPG_Atendimento a estudantes em soluções de Educação Empreendedora - Número - Obter</v>
      </c>
      <c r="B329" t="s">
        <v>417</v>
      </c>
      <c r="C329" t="s">
        <v>191</v>
      </c>
      <c r="D329" t="s">
        <v>43</v>
      </c>
      <c r="E329" t="s">
        <v>32</v>
      </c>
      <c r="F329">
        <v>26985</v>
      </c>
      <c r="G329">
        <v>46805</v>
      </c>
      <c r="H329" s="7" t="str">
        <f>IFERROR(VLOOKUP(A329,'Indicadores PN obrigatorios'!$A$2:$G$350,6,0),"Sem Responsável Listado")</f>
        <v>Sebrae/NA</v>
      </c>
      <c r="I329" s="7" t="str">
        <f>IFERROR(VLOOKUP(A329,'Indicadores PN obrigatorios'!$A$2:$G$350,2,0),"Não")</f>
        <v>SIM</v>
      </c>
      <c r="J329" s="7" t="str">
        <f>IFERROR(VLOOKUP(A329,'INDICADORES CUBO AGIR'!$A$2:$D$11,4,0),"NÃO")</f>
        <v>SIM</v>
      </c>
    </row>
    <row r="330" spans="1:10" x14ac:dyDescent="0.25">
      <c r="A330" t="str">
        <f t="shared" si="5"/>
        <v>PROGRAMA NACIONAL - Educação EmpreendedoraPG_Escolas com projeto Escola Empreendedora implementado - Número - Obter</v>
      </c>
      <c r="B330" t="s">
        <v>417</v>
      </c>
      <c r="C330" t="s">
        <v>191</v>
      </c>
      <c r="D330" t="s">
        <v>43</v>
      </c>
      <c r="E330" t="s">
        <v>33</v>
      </c>
      <c r="F330">
        <v>5</v>
      </c>
      <c r="G330">
        <v>5</v>
      </c>
      <c r="H330" s="7" t="str">
        <f>IFERROR(VLOOKUP(A330,'Indicadores PN obrigatorios'!$A$2:$G$350,6,0),"Sem Responsável Listado")</f>
        <v>Sebrae/UF</v>
      </c>
      <c r="I330" s="7" t="str">
        <f>IFERROR(VLOOKUP(A330,'Indicadores PN obrigatorios'!$A$2:$G$350,2,0),"Não")</f>
        <v>SIM</v>
      </c>
      <c r="J330" s="7" t="str">
        <f>IFERROR(VLOOKUP(A330,'INDICADORES CUBO AGIR'!$A$2:$D$11,4,0),"NÃO")</f>
        <v>NÃO</v>
      </c>
    </row>
    <row r="331" spans="1:10" x14ac:dyDescent="0.25">
      <c r="A331" t="str">
        <f t="shared" si="5"/>
        <v>PROGRAMA NACIONAL - Educação EmpreendedoraPG_Professores atendidos em soluções de Educação Empreendedora - professores - Obter</v>
      </c>
      <c r="B331" t="s">
        <v>417</v>
      </c>
      <c r="C331" t="s">
        <v>191</v>
      </c>
      <c r="D331" t="s">
        <v>43</v>
      </c>
      <c r="E331" t="s">
        <v>34</v>
      </c>
      <c r="F331">
        <v>5775</v>
      </c>
      <c r="G331">
        <v>5883</v>
      </c>
      <c r="H331" s="7" t="str">
        <f>IFERROR(VLOOKUP(A331,'Indicadores PN obrigatorios'!$A$2:$G$350,6,0),"Sem Responsável Listado")</f>
        <v>Sebrae/NA</v>
      </c>
      <c r="I331" s="7" t="str">
        <f>IFERROR(VLOOKUP(A331,'Indicadores PN obrigatorios'!$A$2:$G$350,2,0),"Não")</f>
        <v>SIM</v>
      </c>
      <c r="J331" s="7" t="str">
        <f>IFERROR(VLOOKUP(A331,'INDICADORES CUBO AGIR'!$A$2:$D$11,4,0),"NÃO")</f>
        <v>SIM</v>
      </c>
    </row>
    <row r="332" spans="1:10" x14ac:dyDescent="0.25">
      <c r="A332" t="str">
        <f t="shared" si="5"/>
        <v>PROGRAMA NACIONAL - Educação EmpreendedoraPG_Recomendação (NPS) - Professores - pontos - Obter</v>
      </c>
      <c r="B332" t="s">
        <v>417</v>
      </c>
      <c r="C332" t="s">
        <v>191</v>
      </c>
      <c r="D332" t="s">
        <v>43</v>
      </c>
      <c r="E332" t="s">
        <v>35</v>
      </c>
      <c r="F332">
        <v>80</v>
      </c>
      <c r="G332">
        <v>78.3</v>
      </c>
      <c r="H332" s="7" t="str">
        <f>IFERROR(VLOOKUP(A332,'Indicadores PN obrigatorios'!$A$2:$G$350,6,0),"Sem Responsável Listado")</f>
        <v>Sebrae/NA</v>
      </c>
      <c r="I332" s="7" t="str">
        <f>IFERROR(VLOOKUP(A332,'Indicadores PN obrigatorios'!$A$2:$G$350,2,0),"Não")</f>
        <v>SIM</v>
      </c>
      <c r="J332" s="7" t="str">
        <f>IFERROR(VLOOKUP(A332,'INDICADORES CUBO AGIR'!$A$2:$D$11,4,0),"NÃO")</f>
        <v>NÃO</v>
      </c>
    </row>
    <row r="333" spans="1:10" x14ac:dyDescent="0.25">
      <c r="A333" t="str">
        <f t="shared" si="5"/>
        <v>PROGRAMA NACIONAL - Sebrae + FinançasPG_Clientes com garantia do Fampe assistidos na fase pós-crédito - % - Obter</v>
      </c>
      <c r="B333" t="s">
        <v>417</v>
      </c>
      <c r="C333" t="s">
        <v>192</v>
      </c>
      <c r="D333" t="s">
        <v>70</v>
      </c>
      <c r="E333" t="s">
        <v>71</v>
      </c>
      <c r="F333">
        <v>70</v>
      </c>
      <c r="G333">
        <v>95.73</v>
      </c>
      <c r="H333" s="7" t="str">
        <f>IFERROR(VLOOKUP(A333,'Indicadores PN obrigatorios'!$A$2:$G$350,6,0),"Sem Responsável Listado")</f>
        <v>Sebrae/NA</v>
      </c>
      <c r="I333" s="7" t="str">
        <f>IFERROR(VLOOKUP(A333,'Indicadores PN obrigatorios'!$A$2:$G$350,2,0),"Não")</f>
        <v>SIM</v>
      </c>
      <c r="J333" s="7" t="str">
        <f>IFERROR(VLOOKUP(A333,'INDICADORES CUBO AGIR'!$A$2:$D$11,4,0),"NÃO")</f>
        <v>SIM</v>
      </c>
    </row>
    <row r="334" spans="1:10" x14ac:dyDescent="0.25">
      <c r="A334" t="str">
        <f t="shared" si="5"/>
        <v>PROGRAMA NACIONAL - Inteligência de DadosPG_Índice Gartner de Data &amp; Analytics - Pontos (1 a 5) - Aumentar</v>
      </c>
      <c r="B334" t="s">
        <v>417</v>
      </c>
      <c r="C334" t="s">
        <v>193</v>
      </c>
      <c r="D334" t="s">
        <v>39</v>
      </c>
      <c r="E334" t="s">
        <v>26</v>
      </c>
      <c r="F334">
        <v>2.4700000000000002</v>
      </c>
      <c r="G334">
        <v>2.87</v>
      </c>
      <c r="H334" s="7" t="str">
        <f>IFERROR(VLOOKUP(A334,'Indicadores PN obrigatorios'!$A$2:$G$350,6,0),"Sem Responsável Listado")</f>
        <v>Sem Responsável Listado</v>
      </c>
      <c r="I334" s="7" t="str">
        <f>IFERROR(VLOOKUP(A334,'Indicadores PN obrigatorios'!$A$2:$G$350,2,0),"Não")</f>
        <v>Não</v>
      </c>
      <c r="J334" s="7" t="str">
        <f>IFERROR(VLOOKUP(A334,'INDICADORES CUBO AGIR'!$A$2:$D$11,4,0),"NÃO")</f>
        <v>NÃO</v>
      </c>
    </row>
    <row r="335" spans="1:10" x14ac:dyDescent="0.25">
      <c r="A335" t="str">
        <f t="shared" si="5"/>
        <v>PROGRAMA NACIONAL - Gestão Estratégica de PessoasPG_Diagnóstico de Maturidade dos processos de gestão de pessoas - pontos - Obter</v>
      </c>
      <c r="B335" t="s">
        <v>417</v>
      </c>
      <c r="C335" t="s">
        <v>194</v>
      </c>
      <c r="D335" t="s">
        <v>66</v>
      </c>
      <c r="E335" t="s">
        <v>67</v>
      </c>
      <c r="F335">
        <v>4.41</v>
      </c>
      <c r="G335">
        <v>4.49</v>
      </c>
      <c r="H335" s="7" t="str">
        <f>IFERROR(VLOOKUP(A335,'Indicadores PN obrigatorios'!$A$2:$G$350,6,0),"Sem Responsável Listado")</f>
        <v>Sebrae/UF</v>
      </c>
      <c r="I335" s="7" t="str">
        <f>IFERROR(VLOOKUP(A335,'Indicadores PN obrigatorios'!$A$2:$G$350,2,0),"Não")</f>
        <v>SIM</v>
      </c>
      <c r="J335" s="7" t="str">
        <f>IFERROR(VLOOKUP(A335,'INDICADORES CUBO AGIR'!$A$2:$D$11,4,0),"NÃO")</f>
        <v>NÃO</v>
      </c>
    </row>
    <row r="336" spans="1:10" x14ac:dyDescent="0.25">
      <c r="A336" t="str">
        <f t="shared" si="5"/>
        <v>PROGRAMA NACIONAL - Gestão Estratégica de PessoasPG_Grau de implementação do SGP 9.0 no Sistema Sebrae - % - Obter</v>
      </c>
      <c r="B336" t="s">
        <v>417</v>
      </c>
      <c r="C336" t="s">
        <v>194</v>
      </c>
      <c r="D336" t="s">
        <v>66</v>
      </c>
      <c r="E336" t="s">
        <v>68</v>
      </c>
      <c r="F336">
        <v>100</v>
      </c>
      <c r="G336">
        <v>100</v>
      </c>
      <c r="H336" s="7" t="str">
        <f>IFERROR(VLOOKUP(A336,'Indicadores PN obrigatorios'!$A$2:$G$350,6,0),"Sem Responsável Listado")</f>
        <v>Sebrae/NA</v>
      </c>
      <c r="I336" s="7" t="str">
        <f>IFERROR(VLOOKUP(A336,'Indicadores PN obrigatorios'!$A$2:$G$350,2,0),"Não")</f>
        <v>SIM</v>
      </c>
      <c r="J336" s="7" t="str">
        <f>IFERROR(VLOOKUP(A336,'INDICADORES CUBO AGIR'!$A$2:$D$11,4,0),"NÃO")</f>
        <v>NÃO</v>
      </c>
    </row>
    <row r="337" spans="1:10" x14ac:dyDescent="0.25">
      <c r="A337" t="str">
        <f t="shared" si="5"/>
        <v>PROGRAMA NACIONAL - Ambiente de NegóciosPG_Município com presença continuada de técnico residente do Sebrae na microrregião. - Número - Obter</v>
      </c>
      <c r="B337" t="s">
        <v>417</v>
      </c>
      <c r="C337" t="s">
        <v>195</v>
      </c>
      <c r="D337" t="s">
        <v>36</v>
      </c>
      <c r="E337" t="s">
        <v>14</v>
      </c>
      <c r="F337">
        <v>30</v>
      </c>
      <c r="G337">
        <v>33</v>
      </c>
      <c r="H337" s="7" t="str">
        <f>IFERROR(VLOOKUP(A337,'Indicadores PN obrigatorios'!$A$2:$G$350,6,0),"Sem Responsável Listado")</f>
        <v>Sebrae/UF</v>
      </c>
      <c r="I337" s="7" t="str">
        <f>IFERROR(VLOOKUP(A337,'Indicadores PN obrigatorios'!$A$2:$G$350,2,0),"Não")</f>
        <v>SIM</v>
      </c>
      <c r="J337" s="7" t="str">
        <f>IFERROR(VLOOKUP(A337,'INDICADORES CUBO AGIR'!$A$2:$D$11,4,0),"NÃO")</f>
        <v>NÃO</v>
      </c>
    </row>
    <row r="338" spans="1:10" x14ac:dyDescent="0.25">
      <c r="A338" t="str">
        <f t="shared" si="5"/>
        <v>PROGRAMA NACIONAL - Ambiente de NegóciosPG_Municípios com conjunto de políticas públicas para melhoria do ambiente de negócios implementado - Número - Obter</v>
      </c>
      <c r="B338" t="s">
        <v>417</v>
      </c>
      <c r="C338" t="s">
        <v>195</v>
      </c>
      <c r="D338" t="s">
        <v>36</v>
      </c>
      <c r="E338" t="s">
        <v>15</v>
      </c>
      <c r="F338">
        <v>30</v>
      </c>
      <c r="G338">
        <v>33</v>
      </c>
      <c r="H338" s="7" t="str">
        <f>IFERROR(VLOOKUP(A338,'Indicadores PN obrigatorios'!$A$2:$G$350,6,0),"Sem Responsável Listado")</f>
        <v>Sebrae/UF</v>
      </c>
      <c r="I338" s="7" t="str">
        <f>IFERROR(VLOOKUP(A338,'Indicadores PN obrigatorios'!$A$2:$G$350,2,0),"Não")</f>
        <v>SIM</v>
      </c>
      <c r="J338" s="7" t="str">
        <f>IFERROR(VLOOKUP(A338,'INDICADORES CUBO AGIR'!$A$2:$D$11,4,0),"NÃO")</f>
        <v>NÃO</v>
      </c>
    </row>
    <row r="339" spans="1:10" x14ac:dyDescent="0.25">
      <c r="A339" t="str">
        <f t="shared" si="5"/>
        <v>PROGRAMA NACIONAL - Ambiente de NegóciosPG_Municípios com projetos de mobilização e articulação de lideranças implementados - Número - Obter</v>
      </c>
      <c r="B339" t="s">
        <v>417</v>
      </c>
      <c r="C339" t="s">
        <v>195</v>
      </c>
      <c r="D339" t="s">
        <v>36</v>
      </c>
      <c r="E339" t="s">
        <v>16</v>
      </c>
      <c r="F339">
        <v>20</v>
      </c>
      <c r="G339">
        <v>40</v>
      </c>
      <c r="H339" s="7" t="str">
        <f>IFERROR(VLOOKUP(A339,'Indicadores PN obrigatorios'!$A$2:$G$350,6,0),"Sem Responsável Listado")</f>
        <v>Sebrae/UF</v>
      </c>
      <c r="I339" s="7" t="str">
        <f>IFERROR(VLOOKUP(A339,'Indicadores PN obrigatorios'!$A$2:$G$350,2,0),"Não")</f>
        <v>SIM</v>
      </c>
      <c r="J339" s="7" t="str">
        <f>IFERROR(VLOOKUP(A339,'INDICADORES CUBO AGIR'!$A$2:$D$11,4,0),"NÃO")</f>
        <v>NÃO</v>
      </c>
    </row>
    <row r="340" spans="1:10" x14ac:dyDescent="0.25">
      <c r="A340" t="str">
        <f t="shared" si="5"/>
        <v>PROGRAMA NACIONAL - Ambiente de NegóciosPG_Tempo de abertura de empresas - horas - Obter</v>
      </c>
      <c r="B340" t="s">
        <v>417</v>
      </c>
      <c r="C340" t="s">
        <v>195</v>
      </c>
      <c r="D340" t="s">
        <v>36</v>
      </c>
      <c r="E340" t="s">
        <v>17</v>
      </c>
      <c r="F340">
        <v>32</v>
      </c>
      <c r="G340">
        <v>29</v>
      </c>
      <c r="H340" s="7" t="str">
        <f>IFERROR(VLOOKUP(A340,'Indicadores PN obrigatorios'!$A$2:$G$350,6,0),"Sem Responsável Listado")</f>
        <v>Sebrae/NA</v>
      </c>
      <c r="I340" s="7" t="str">
        <f>IFERROR(VLOOKUP(A340,'Indicadores PN obrigatorios'!$A$2:$G$350,2,0),"Não")</f>
        <v>SIM</v>
      </c>
      <c r="J340" s="7" t="str">
        <f>IFERROR(VLOOKUP(A340,'INDICADORES CUBO AGIR'!$A$2:$D$11,4,0),"NÃO")</f>
        <v>NÃO</v>
      </c>
    </row>
    <row r="341" spans="1:10" x14ac:dyDescent="0.25">
      <c r="A341" t="str">
        <f t="shared" si="5"/>
        <v>PROGRAMA NACIONAL - Cliente em FocoPG_Atendimento por cliente - Número - Obter</v>
      </c>
      <c r="B341" t="s">
        <v>417</v>
      </c>
      <c r="C341" t="s">
        <v>196</v>
      </c>
      <c r="D341" t="s">
        <v>37</v>
      </c>
      <c r="E341" t="s">
        <v>18</v>
      </c>
      <c r="F341">
        <v>2</v>
      </c>
      <c r="G341">
        <v>2.08</v>
      </c>
      <c r="H341" s="7" t="str">
        <f>IFERROR(VLOOKUP(A341,'Indicadores PN obrigatorios'!$A$2:$G$350,6,0),"Sem Responsável Listado")</f>
        <v>Sebrae/NA</v>
      </c>
      <c r="I341" s="7" t="str">
        <f>IFERROR(VLOOKUP(A341,'Indicadores PN obrigatorios'!$A$2:$G$350,2,0),"Não")</f>
        <v>SIM</v>
      </c>
      <c r="J341" s="7" t="str">
        <f>IFERROR(VLOOKUP(A341,'INDICADORES CUBO AGIR'!$A$2:$D$11,4,0),"NÃO")</f>
        <v>SIM</v>
      </c>
    </row>
    <row r="342" spans="1:10" x14ac:dyDescent="0.25">
      <c r="A342" t="str">
        <f t="shared" si="5"/>
        <v>PROGRAMA NACIONAL - Cliente em FocoPG_Clientes atendidos por serviços digitais - Número - Obter</v>
      </c>
      <c r="B342" t="s">
        <v>417</v>
      </c>
      <c r="C342" t="s">
        <v>196</v>
      </c>
      <c r="D342" t="s">
        <v>37</v>
      </c>
      <c r="E342" t="s">
        <v>19</v>
      </c>
      <c r="F342">
        <v>61000</v>
      </c>
      <c r="G342">
        <v>66834</v>
      </c>
      <c r="H342" s="7" t="str">
        <f>IFERROR(VLOOKUP(A342,'Indicadores PN obrigatorios'!$A$2:$G$350,6,0),"Sem Responsável Listado")</f>
        <v>Sebrae/NA</v>
      </c>
      <c r="I342" s="7" t="str">
        <f>IFERROR(VLOOKUP(A342,'Indicadores PN obrigatorios'!$A$2:$G$350,2,0),"Não")</f>
        <v>SIM</v>
      </c>
      <c r="J342" s="7" t="str">
        <f>IFERROR(VLOOKUP(A342,'INDICADORES CUBO AGIR'!$A$2:$D$11,4,0),"NÃO")</f>
        <v>SIM</v>
      </c>
    </row>
    <row r="343" spans="1:10" x14ac:dyDescent="0.25">
      <c r="A343" t="str">
        <f t="shared" si="5"/>
        <v>PROGRAMA NACIONAL - Cliente em FocoPG_Cobertura do Atendimento (microempresas e empresas de pequeno porte) - % - Obter</v>
      </c>
      <c r="B343" t="s">
        <v>417</v>
      </c>
      <c r="C343" t="s">
        <v>196</v>
      </c>
      <c r="D343" t="s">
        <v>37</v>
      </c>
      <c r="E343" t="s">
        <v>20</v>
      </c>
      <c r="F343">
        <v>30</v>
      </c>
      <c r="G343">
        <v>35.75</v>
      </c>
      <c r="H343" s="7" t="str">
        <f>IFERROR(VLOOKUP(A343,'Indicadores PN obrigatorios'!$A$2:$G$350,6,0),"Sem Responsável Listado")</f>
        <v>Sebrae/NA</v>
      </c>
      <c r="I343" s="7" t="str">
        <f>IFERROR(VLOOKUP(A343,'Indicadores PN obrigatorios'!$A$2:$G$350,2,0),"Não")</f>
        <v>SIM</v>
      </c>
      <c r="J343" s="7" t="str">
        <f>IFERROR(VLOOKUP(A343,'INDICADORES CUBO AGIR'!$A$2:$D$11,4,0),"NÃO")</f>
        <v>SIM</v>
      </c>
    </row>
    <row r="344" spans="1:10" x14ac:dyDescent="0.25">
      <c r="A344" t="str">
        <f t="shared" si="5"/>
        <v>PROGRAMA NACIONAL - Cliente em FocoPG_Pequenos Negócios Atendidos - Número - Obter</v>
      </c>
      <c r="B344" t="s">
        <v>417</v>
      </c>
      <c r="C344" t="s">
        <v>196</v>
      </c>
      <c r="D344" t="s">
        <v>37</v>
      </c>
      <c r="E344" t="s">
        <v>21</v>
      </c>
      <c r="F344">
        <v>62000</v>
      </c>
      <c r="G344">
        <v>75049</v>
      </c>
      <c r="H344" s="7" t="str">
        <f>IFERROR(VLOOKUP(A344,'Indicadores PN obrigatorios'!$A$2:$G$350,6,0),"Sem Responsável Listado")</f>
        <v>Sebrae/NA</v>
      </c>
      <c r="I344" s="7" t="str">
        <f>IFERROR(VLOOKUP(A344,'Indicadores PN obrigatorios'!$A$2:$G$350,2,0),"Não")</f>
        <v>SIM</v>
      </c>
      <c r="J344" s="7" t="str">
        <f>IFERROR(VLOOKUP(A344,'INDICADORES CUBO AGIR'!$A$2:$D$11,4,0),"NÃO")</f>
        <v>SIM</v>
      </c>
    </row>
    <row r="345" spans="1:10" x14ac:dyDescent="0.25">
      <c r="A345" t="str">
        <f t="shared" si="5"/>
        <v>PROGRAMA NACIONAL - Cliente em FocoPG_Recomendação (NPS) - pontos - Obter</v>
      </c>
      <c r="B345" t="s">
        <v>417</v>
      </c>
      <c r="C345" t="s">
        <v>196</v>
      </c>
      <c r="D345" t="s">
        <v>37</v>
      </c>
      <c r="E345" t="s">
        <v>22</v>
      </c>
      <c r="F345">
        <v>80</v>
      </c>
      <c r="G345">
        <v>83.3</v>
      </c>
      <c r="H345" s="7" t="str">
        <f>IFERROR(VLOOKUP(A345,'Indicadores PN obrigatorios'!$A$2:$G$350,6,0),"Sem Responsável Listado")</f>
        <v>Sebrae/NA</v>
      </c>
      <c r="I345" s="7" t="str">
        <f>IFERROR(VLOOKUP(A345,'Indicadores PN obrigatorios'!$A$2:$G$350,2,0),"Não")</f>
        <v>SIM</v>
      </c>
      <c r="J345" s="7" t="str">
        <f>IFERROR(VLOOKUP(A345,'INDICADORES CUBO AGIR'!$A$2:$D$11,4,0),"NÃO")</f>
        <v>NÃO</v>
      </c>
    </row>
    <row r="346" spans="1:10" x14ac:dyDescent="0.25">
      <c r="A346" t="str">
        <f t="shared" si="5"/>
        <v>PROGRAMA NACIONAL - Brasil + InovadorPG_Inovação e Modernização - % - Obter</v>
      </c>
      <c r="B346" t="s">
        <v>417</v>
      </c>
      <c r="C346" t="s">
        <v>197</v>
      </c>
      <c r="D346" t="s">
        <v>38</v>
      </c>
      <c r="E346" t="s">
        <v>23</v>
      </c>
      <c r="F346">
        <v>70</v>
      </c>
      <c r="G346">
        <v>0</v>
      </c>
      <c r="H346" s="7" t="str">
        <f>IFERROR(VLOOKUP(A346,'Indicadores PN obrigatorios'!$A$2:$G$350,6,0),"Sem Responsável Listado")</f>
        <v>Sebrae/NA</v>
      </c>
      <c r="I346" s="7" t="str">
        <f>IFERROR(VLOOKUP(A346,'Indicadores PN obrigatorios'!$A$2:$G$350,2,0),"Não")</f>
        <v>SIM</v>
      </c>
      <c r="J346" s="7" t="str">
        <f>IFERROR(VLOOKUP(A346,'INDICADORES CUBO AGIR'!$A$2:$D$11,4,0),"NÃO")</f>
        <v>NÃO</v>
      </c>
    </row>
    <row r="347" spans="1:10" x14ac:dyDescent="0.25">
      <c r="A347" t="str">
        <f t="shared" si="5"/>
        <v>PROGRAMA NACIONAL - Brasil + InovadorPG_Municípios com ecossistemas de inovação mapeados - Número - Obter</v>
      </c>
      <c r="B347" t="s">
        <v>417</v>
      </c>
      <c r="C347" t="s">
        <v>197</v>
      </c>
      <c r="D347" t="s">
        <v>38</v>
      </c>
      <c r="E347" t="s">
        <v>24</v>
      </c>
      <c r="F347">
        <v>3</v>
      </c>
      <c r="G347">
        <v>9</v>
      </c>
      <c r="H347" s="7" t="str">
        <f>IFERROR(VLOOKUP(A347,'Indicadores PN obrigatorios'!$A$2:$G$350,6,0),"Sem Responsável Listado")</f>
        <v>Sebrae/UF</v>
      </c>
      <c r="I347" s="7" t="str">
        <f>IFERROR(VLOOKUP(A347,'Indicadores PN obrigatorios'!$A$2:$G$350,2,0),"Não")</f>
        <v>SIM</v>
      </c>
      <c r="J347" s="7" t="str">
        <f>IFERROR(VLOOKUP(A347,'INDICADORES CUBO AGIR'!$A$2:$D$11,4,0),"NÃO")</f>
        <v>NÃO</v>
      </c>
    </row>
    <row r="348" spans="1:10" x14ac:dyDescent="0.25">
      <c r="A348" t="str">
        <f t="shared" si="5"/>
        <v>PROGRAMA NACIONAL - Brasil + InovadorPG_Pequenos Negócios atendidos com solução de Inovação - Número - Obter</v>
      </c>
      <c r="B348" t="s">
        <v>417</v>
      </c>
      <c r="C348" t="s">
        <v>197</v>
      </c>
      <c r="D348" t="s">
        <v>38</v>
      </c>
      <c r="E348" t="s">
        <v>25</v>
      </c>
      <c r="F348">
        <v>12000</v>
      </c>
      <c r="G348">
        <v>13101</v>
      </c>
      <c r="H348" s="7" t="str">
        <f>IFERROR(VLOOKUP(A348,'Indicadores PN obrigatorios'!$A$2:$G$350,6,0),"Sem Responsável Listado")</f>
        <v>Sem Responsável Listado</v>
      </c>
      <c r="I348" s="7" t="str">
        <f>IFERROR(VLOOKUP(A348,'Indicadores PN obrigatorios'!$A$2:$G$350,2,0),"Não")</f>
        <v>Não</v>
      </c>
      <c r="J348" s="7" t="str">
        <f>IFERROR(VLOOKUP(A348,'INDICADORES CUBO AGIR'!$A$2:$D$11,4,0),"NÃO")</f>
        <v>SIM</v>
      </c>
    </row>
    <row r="349" spans="1:10" x14ac:dyDescent="0.25">
      <c r="A349" t="str">
        <f t="shared" si="5"/>
        <v>PROGRAMA NACIONAL - Brasil + CompetitivoPG_Produtividade do Trabalho - % - Aumentar</v>
      </c>
      <c r="B349" t="s">
        <v>417</v>
      </c>
      <c r="C349" t="s">
        <v>198</v>
      </c>
      <c r="D349" t="s">
        <v>40</v>
      </c>
      <c r="E349" t="s">
        <v>27</v>
      </c>
      <c r="F349">
        <v>15</v>
      </c>
      <c r="G349">
        <v>21.8</v>
      </c>
      <c r="H349" s="7" t="str">
        <f>IFERROR(VLOOKUP(A349,'Indicadores PN obrigatorios'!$A$2:$G$350,6,0),"Sem Responsável Listado")</f>
        <v>Sebrae/NA</v>
      </c>
      <c r="I349" s="7" t="str">
        <f>IFERROR(VLOOKUP(A349,'Indicadores PN obrigatorios'!$A$2:$G$350,2,0),"Não")</f>
        <v>SIM</v>
      </c>
      <c r="J349" s="7" t="str">
        <f>IFERROR(VLOOKUP(A349,'INDICADORES CUBO AGIR'!$A$2:$D$11,4,0),"NÃO")</f>
        <v>NÃO</v>
      </c>
    </row>
    <row r="350" spans="1:10" x14ac:dyDescent="0.25">
      <c r="A350" t="str">
        <f t="shared" si="5"/>
        <v>PROGRAMA NACIONAL - Brasil + CompetitivoPG_Taxa de Alcance - Faturamento - % - Obter</v>
      </c>
      <c r="B350" t="s">
        <v>417</v>
      </c>
      <c r="C350" t="s">
        <v>198</v>
      </c>
      <c r="D350" t="s">
        <v>40</v>
      </c>
      <c r="E350" t="s">
        <v>28</v>
      </c>
      <c r="F350">
        <v>79</v>
      </c>
      <c r="G350">
        <v>100</v>
      </c>
      <c r="H350" s="7" t="str">
        <f>IFERROR(VLOOKUP(A350,'Indicadores PN obrigatorios'!$A$2:$G$350,6,0),"Sem Responsável Listado")</f>
        <v>Sebrae/UF</v>
      </c>
      <c r="I350" s="7" t="str">
        <f>IFERROR(VLOOKUP(A350,'Indicadores PN obrigatorios'!$A$2:$G$350,2,0),"Não")</f>
        <v>SIM</v>
      </c>
      <c r="J350" s="7" t="str">
        <f>IFERROR(VLOOKUP(A350,'INDICADORES CUBO AGIR'!$A$2:$D$11,4,0),"NÃO")</f>
        <v>SIM</v>
      </c>
    </row>
    <row r="351" spans="1:10" x14ac:dyDescent="0.25">
      <c r="A351" t="str">
        <f t="shared" si="5"/>
        <v>PROGRAMA NACIONAL - Cliente em FocoPG_Atendimento por cliente - Número - Obter</v>
      </c>
      <c r="B351" t="s">
        <v>418</v>
      </c>
      <c r="C351" t="s">
        <v>199</v>
      </c>
      <c r="D351" t="s">
        <v>37</v>
      </c>
      <c r="E351" t="s">
        <v>18</v>
      </c>
      <c r="F351">
        <v>1.8</v>
      </c>
      <c r="G351">
        <v>0</v>
      </c>
      <c r="H351" s="7" t="str">
        <f>IFERROR(VLOOKUP(A351,'Indicadores PN obrigatorios'!$A$2:$G$350,6,0),"Sem Responsável Listado")</f>
        <v>Sebrae/NA</v>
      </c>
      <c r="I351" s="7" t="str">
        <f>IFERROR(VLOOKUP(A351,'Indicadores PN obrigatorios'!$A$2:$G$350,2,0),"Não")</f>
        <v>SIM</v>
      </c>
      <c r="J351" s="7" t="str">
        <f>IFERROR(VLOOKUP(A351,'INDICADORES CUBO AGIR'!$A$2:$D$11,4,0),"NÃO")</f>
        <v>SIM</v>
      </c>
    </row>
    <row r="352" spans="1:10" x14ac:dyDescent="0.25">
      <c r="A352" t="str">
        <f t="shared" si="5"/>
        <v>PROGRAMA NACIONAL - Cliente em FocoPG_Clientes atendidos por serviços digitais - Número - Obter</v>
      </c>
      <c r="B352" t="s">
        <v>418</v>
      </c>
      <c r="C352" t="s">
        <v>199</v>
      </c>
      <c r="D352" t="s">
        <v>37</v>
      </c>
      <c r="E352" t="s">
        <v>19</v>
      </c>
      <c r="F352">
        <v>52000</v>
      </c>
      <c r="G352">
        <v>0</v>
      </c>
      <c r="H352" s="7" t="str">
        <f>IFERROR(VLOOKUP(A352,'Indicadores PN obrigatorios'!$A$2:$G$350,6,0),"Sem Responsável Listado")</f>
        <v>Sebrae/NA</v>
      </c>
      <c r="I352" s="7" t="str">
        <f>IFERROR(VLOOKUP(A352,'Indicadores PN obrigatorios'!$A$2:$G$350,2,0),"Não")</f>
        <v>SIM</v>
      </c>
      <c r="J352" s="7" t="str">
        <f>IFERROR(VLOOKUP(A352,'INDICADORES CUBO AGIR'!$A$2:$D$11,4,0),"NÃO")</f>
        <v>SIM</v>
      </c>
    </row>
    <row r="353" spans="1:10" x14ac:dyDescent="0.25">
      <c r="A353" t="str">
        <f t="shared" si="5"/>
        <v>PROGRAMA NACIONAL - Cliente em FocoPG_Cobertura do Atendimento (microempresas e empresas de pequeno porte) - % - Obter</v>
      </c>
      <c r="B353" t="s">
        <v>418</v>
      </c>
      <c r="C353" t="s">
        <v>199</v>
      </c>
      <c r="D353" t="s">
        <v>37</v>
      </c>
      <c r="E353" t="s">
        <v>20</v>
      </c>
      <c r="F353">
        <v>20</v>
      </c>
      <c r="G353">
        <v>0</v>
      </c>
      <c r="H353" s="7" t="str">
        <f>IFERROR(VLOOKUP(A353,'Indicadores PN obrigatorios'!$A$2:$G$350,6,0),"Sem Responsável Listado")</f>
        <v>Sebrae/NA</v>
      </c>
      <c r="I353" s="7" t="str">
        <f>IFERROR(VLOOKUP(A353,'Indicadores PN obrigatorios'!$A$2:$G$350,2,0),"Não")</f>
        <v>SIM</v>
      </c>
      <c r="J353" s="7" t="str">
        <f>IFERROR(VLOOKUP(A353,'INDICADORES CUBO AGIR'!$A$2:$D$11,4,0),"NÃO")</f>
        <v>SIM</v>
      </c>
    </row>
    <row r="354" spans="1:10" x14ac:dyDescent="0.25">
      <c r="A354" t="str">
        <f t="shared" si="5"/>
        <v>PROGRAMA NACIONAL - Cliente em FocoPG_Pequenos Negócios Atendidos - Número - Obter</v>
      </c>
      <c r="B354" t="s">
        <v>418</v>
      </c>
      <c r="C354" t="s">
        <v>199</v>
      </c>
      <c r="D354" t="s">
        <v>37</v>
      </c>
      <c r="E354" t="s">
        <v>21</v>
      </c>
      <c r="F354">
        <v>50756</v>
      </c>
      <c r="G354">
        <v>0</v>
      </c>
      <c r="H354" s="7" t="str">
        <f>IFERROR(VLOOKUP(A354,'Indicadores PN obrigatorios'!$A$2:$G$350,6,0),"Sem Responsável Listado")</f>
        <v>Sebrae/NA</v>
      </c>
      <c r="I354" s="7" t="str">
        <f>IFERROR(VLOOKUP(A354,'Indicadores PN obrigatorios'!$A$2:$G$350,2,0),"Não")</f>
        <v>SIM</v>
      </c>
      <c r="J354" s="7" t="str">
        <f>IFERROR(VLOOKUP(A354,'INDICADORES CUBO AGIR'!$A$2:$D$11,4,0),"NÃO")</f>
        <v>SIM</v>
      </c>
    </row>
    <row r="355" spans="1:10" x14ac:dyDescent="0.25">
      <c r="A355" t="str">
        <f t="shared" si="5"/>
        <v>PROGRAMA NACIONAL - Cliente em FocoPG_Recomendação (NPS) - pontos - Obter</v>
      </c>
      <c r="B355" t="s">
        <v>418</v>
      </c>
      <c r="C355" t="s">
        <v>199</v>
      </c>
      <c r="D355" t="s">
        <v>37</v>
      </c>
      <c r="E355" t="s">
        <v>22</v>
      </c>
      <c r="F355">
        <v>80</v>
      </c>
      <c r="G355">
        <v>0</v>
      </c>
      <c r="H355" s="7" t="str">
        <f>IFERROR(VLOOKUP(A355,'Indicadores PN obrigatorios'!$A$2:$G$350,6,0),"Sem Responsável Listado")</f>
        <v>Sebrae/NA</v>
      </c>
      <c r="I355" s="7" t="str">
        <f>IFERROR(VLOOKUP(A355,'Indicadores PN obrigatorios'!$A$2:$G$350,2,0),"Não")</f>
        <v>SIM</v>
      </c>
      <c r="J355" s="7" t="str">
        <f>IFERROR(VLOOKUP(A355,'INDICADORES CUBO AGIR'!$A$2:$D$11,4,0),"NÃO")</f>
        <v>NÃO</v>
      </c>
    </row>
    <row r="356" spans="1:10" x14ac:dyDescent="0.25">
      <c r="A356" t="str">
        <f t="shared" si="5"/>
        <v>PROGRAMA NACIONAL - Gestão Estratégica de PessoasPG_Diagnóstico de Maturidade dos processos de gestão de pessoas - pontos - Obter</v>
      </c>
      <c r="B356" t="s">
        <v>418</v>
      </c>
      <c r="C356" t="s">
        <v>200</v>
      </c>
      <c r="D356" t="s">
        <v>66</v>
      </c>
      <c r="E356" t="s">
        <v>67</v>
      </c>
      <c r="F356">
        <v>4.3</v>
      </c>
      <c r="G356">
        <v>4.2300000000000004</v>
      </c>
      <c r="H356" s="7" t="str">
        <f>IFERROR(VLOOKUP(A356,'Indicadores PN obrigatorios'!$A$2:$G$350,6,0),"Sem Responsável Listado")</f>
        <v>Sebrae/UF</v>
      </c>
      <c r="I356" s="7" t="str">
        <f>IFERROR(VLOOKUP(A356,'Indicadores PN obrigatorios'!$A$2:$G$350,2,0),"Não")</f>
        <v>SIM</v>
      </c>
      <c r="J356" s="7" t="str">
        <f>IFERROR(VLOOKUP(A356,'INDICADORES CUBO AGIR'!$A$2:$D$11,4,0),"NÃO")</f>
        <v>NÃO</v>
      </c>
    </row>
    <row r="357" spans="1:10" x14ac:dyDescent="0.25">
      <c r="A357" t="str">
        <f t="shared" si="5"/>
        <v>PROGRAMA NACIONAL - Gestão Estratégica de PessoasPG_Grau de implementação do SGP 9.0 no Sistema Sebrae - % - Obter</v>
      </c>
      <c r="B357" t="s">
        <v>418</v>
      </c>
      <c r="C357" t="s">
        <v>200</v>
      </c>
      <c r="D357" t="s">
        <v>66</v>
      </c>
      <c r="E357" t="s">
        <v>68</v>
      </c>
      <c r="F357">
        <v>100</v>
      </c>
      <c r="G357">
        <v>100</v>
      </c>
      <c r="H357" s="7" t="str">
        <f>IFERROR(VLOOKUP(A357,'Indicadores PN obrigatorios'!$A$2:$G$350,6,0),"Sem Responsável Listado")</f>
        <v>Sebrae/NA</v>
      </c>
      <c r="I357" s="7" t="str">
        <f>IFERROR(VLOOKUP(A357,'Indicadores PN obrigatorios'!$A$2:$G$350,2,0),"Não")</f>
        <v>SIM</v>
      </c>
      <c r="J357" s="7" t="str">
        <f>IFERROR(VLOOKUP(A357,'INDICADORES CUBO AGIR'!$A$2:$D$11,4,0),"NÃO")</f>
        <v>NÃO</v>
      </c>
    </row>
    <row r="358" spans="1:10" x14ac:dyDescent="0.25">
      <c r="A358" t="str">
        <f t="shared" si="5"/>
        <v>PROGRAMA NACIONAL - Ambiente de NegóciosPG_Município com presença continuada de técnico residente do Sebrae na microrregião. - Número - Obter</v>
      </c>
      <c r="B358" t="s">
        <v>418</v>
      </c>
      <c r="C358" t="s">
        <v>201</v>
      </c>
      <c r="D358" t="s">
        <v>36</v>
      </c>
      <c r="E358" t="s">
        <v>14</v>
      </c>
      <c r="F358">
        <v>14</v>
      </c>
      <c r="G358">
        <v>0</v>
      </c>
      <c r="H358" s="7" t="str">
        <f>IFERROR(VLOOKUP(A358,'Indicadores PN obrigatorios'!$A$2:$G$350,6,0),"Sem Responsável Listado")</f>
        <v>Sebrae/UF</v>
      </c>
      <c r="I358" s="7" t="str">
        <f>IFERROR(VLOOKUP(A358,'Indicadores PN obrigatorios'!$A$2:$G$350,2,0),"Não")</f>
        <v>SIM</v>
      </c>
      <c r="J358" s="7" t="str">
        <f>IFERROR(VLOOKUP(A358,'INDICADORES CUBO AGIR'!$A$2:$D$11,4,0),"NÃO")</f>
        <v>NÃO</v>
      </c>
    </row>
    <row r="359" spans="1:10" x14ac:dyDescent="0.25">
      <c r="A359" t="str">
        <f t="shared" si="5"/>
        <v>PROGRAMA NACIONAL - Ambiente de NegóciosPG_Municípios com conjunto de políticas públicas para melhoria do ambiente de negócios implementado - Número - Obter</v>
      </c>
      <c r="B359" t="s">
        <v>418</v>
      </c>
      <c r="C359" t="s">
        <v>201</v>
      </c>
      <c r="D359" t="s">
        <v>36</v>
      </c>
      <c r="E359" t="s">
        <v>15</v>
      </c>
      <c r="F359">
        <v>20</v>
      </c>
      <c r="G359">
        <v>0</v>
      </c>
      <c r="H359" s="7" t="str">
        <f>IFERROR(VLOOKUP(A359,'Indicadores PN obrigatorios'!$A$2:$G$350,6,0),"Sem Responsável Listado")</f>
        <v>Sebrae/UF</v>
      </c>
      <c r="I359" s="7" t="str">
        <f>IFERROR(VLOOKUP(A359,'Indicadores PN obrigatorios'!$A$2:$G$350,2,0),"Não")</f>
        <v>SIM</v>
      </c>
      <c r="J359" s="7" t="str">
        <f>IFERROR(VLOOKUP(A359,'INDICADORES CUBO AGIR'!$A$2:$D$11,4,0),"NÃO")</f>
        <v>NÃO</v>
      </c>
    </row>
    <row r="360" spans="1:10" x14ac:dyDescent="0.25">
      <c r="A360" t="str">
        <f t="shared" si="5"/>
        <v>PROGRAMA NACIONAL - Ambiente de NegóciosPG_Municípios com projetos de mobilização e articulação de lideranças implementados - Número - Obter</v>
      </c>
      <c r="B360" t="s">
        <v>418</v>
      </c>
      <c r="C360" t="s">
        <v>201</v>
      </c>
      <c r="D360" t="s">
        <v>36</v>
      </c>
      <c r="E360" t="s">
        <v>16</v>
      </c>
      <c r="F360">
        <v>15</v>
      </c>
      <c r="G360">
        <v>0</v>
      </c>
      <c r="H360" s="7" t="str">
        <f>IFERROR(VLOOKUP(A360,'Indicadores PN obrigatorios'!$A$2:$G$350,6,0),"Sem Responsável Listado")</f>
        <v>Sebrae/UF</v>
      </c>
      <c r="I360" s="7" t="str">
        <f>IFERROR(VLOOKUP(A360,'Indicadores PN obrigatorios'!$A$2:$G$350,2,0),"Não")</f>
        <v>SIM</v>
      </c>
      <c r="J360" s="7" t="str">
        <f>IFERROR(VLOOKUP(A360,'INDICADORES CUBO AGIR'!$A$2:$D$11,4,0),"NÃO")</f>
        <v>NÃO</v>
      </c>
    </row>
    <row r="361" spans="1:10" x14ac:dyDescent="0.25">
      <c r="A361" t="str">
        <f t="shared" si="5"/>
        <v>PROGRAMA NACIONAL - Ambiente de NegóciosPG_Tempo de abertura de empresas - horas - Obter</v>
      </c>
      <c r="B361" t="s">
        <v>418</v>
      </c>
      <c r="C361" t="s">
        <v>201</v>
      </c>
      <c r="D361" t="s">
        <v>36</v>
      </c>
      <c r="E361" t="s">
        <v>17</v>
      </c>
      <c r="F361">
        <v>36</v>
      </c>
      <c r="G361">
        <v>0</v>
      </c>
      <c r="H361" s="7" t="str">
        <f>IFERROR(VLOOKUP(A361,'Indicadores PN obrigatorios'!$A$2:$G$350,6,0),"Sem Responsável Listado")</f>
        <v>Sebrae/NA</v>
      </c>
      <c r="I361" s="7" t="str">
        <f>IFERROR(VLOOKUP(A361,'Indicadores PN obrigatorios'!$A$2:$G$350,2,0),"Não")</f>
        <v>SIM</v>
      </c>
      <c r="J361" s="7" t="str">
        <f>IFERROR(VLOOKUP(A361,'INDICADORES CUBO AGIR'!$A$2:$D$11,4,0),"NÃO")</f>
        <v>NÃO</v>
      </c>
    </row>
    <row r="362" spans="1:10" x14ac:dyDescent="0.25">
      <c r="A362" t="str">
        <f t="shared" si="5"/>
        <v>PROGRAMA NACIONAL - Brasil + InovadorPG_Inovação e Modernização - % - Obter</v>
      </c>
      <c r="B362" t="s">
        <v>418</v>
      </c>
      <c r="C362" t="s">
        <v>202</v>
      </c>
      <c r="D362" t="s">
        <v>38</v>
      </c>
      <c r="E362" t="s">
        <v>23</v>
      </c>
      <c r="F362">
        <v>70</v>
      </c>
      <c r="G362">
        <v>0</v>
      </c>
      <c r="H362" s="7" t="str">
        <f>IFERROR(VLOOKUP(A362,'Indicadores PN obrigatorios'!$A$2:$G$350,6,0),"Sem Responsável Listado")</f>
        <v>Sebrae/NA</v>
      </c>
      <c r="I362" s="7" t="str">
        <f>IFERROR(VLOOKUP(A362,'Indicadores PN obrigatorios'!$A$2:$G$350,2,0),"Não")</f>
        <v>SIM</v>
      </c>
      <c r="J362" s="7" t="str">
        <f>IFERROR(VLOOKUP(A362,'INDICADORES CUBO AGIR'!$A$2:$D$11,4,0),"NÃO")</f>
        <v>NÃO</v>
      </c>
    </row>
    <row r="363" spans="1:10" x14ac:dyDescent="0.25">
      <c r="A363" t="str">
        <f t="shared" si="5"/>
        <v>PROGRAMA NACIONAL - Brasil + InovadorPG_Municípios com ecossistemas de inovação mapeados - Número - Obter</v>
      </c>
      <c r="B363" t="s">
        <v>418</v>
      </c>
      <c r="C363" t="s">
        <v>202</v>
      </c>
      <c r="D363" t="s">
        <v>38</v>
      </c>
      <c r="E363" t="s">
        <v>24</v>
      </c>
      <c r="F363">
        <v>3</v>
      </c>
      <c r="G363">
        <v>0</v>
      </c>
      <c r="H363" s="7" t="str">
        <f>IFERROR(VLOOKUP(A363,'Indicadores PN obrigatorios'!$A$2:$G$350,6,0),"Sem Responsável Listado")</f>
        <v>Sebrae/UF</v>
      </c>
      <c r="I363" s="7" t="str">
        <f>IFERROR(VLOOKUP(A363,'Indicadores PN obrigatorios'!$A$2:$G$350,2,0),"Não")</f>
        <v>SIM</v>
      </c>
      <c r="J363" s="7" t="str">
        <f>IFERROR(VLOOKUP(A363,'INDICADORES CUBO AGIR'!$A$2:$D$11,4,0),"NÃO")</f>
        <v>NÃO</v>
      </c>
    </row>
    <row r="364" spans="1:10" x14ac:dyDescent="0.25">
      <c r="A364" t="str">
        <f t="shared" si="5"/>
        <v>PROGRAMA NACIONAL - Brasil + InovadorPG_Pequenos Negócios atendidos com solução de Inovação - Número - Obter</v>
      </c>
      <c r="B364" t="s">
        <v>418</v>
      </c>
      <c r="C364" t="s">
        <v>202</v>
      </c>
      <c r="D364" t="s">
        <v>38</v>
      </c>
      <c r="E364" t="s">
        <v>25</v>
      </c>
      <c r="F364">
        <v>8000</v>
      </c>
      <c r="G364">
        <v>0</v>
      </c>
      <c r="H364" s="7" t="str">
        <f>IFERROR(VLOOKUP(A364,'Indicadores PN obrigatorios'!$A$2:$G$350,6,0),"Sem Responsável Listado")</f>
        <v>Sem Responsável Listado</v>
      </c>
      <c r="I364" s="7" t="str">
        <f>IFERROR(VLOOKUP(A364,'Indicadores PN obrigatorios'!$A$2:$G$350,2,0),"Não")</f>
        <v>Não</v>
      </c>
      <c r="J364" s="7" t="str">
        <f>IFERROR(VLOOKUP(A364,'INDICADORES CUBO AGIR'!$A$2:$D$11,4,0),"NÃO")</f>
        <v>SIM</v>
      </c>
    </row>
    <row r="365" spans="1:10" x14ac:dyDescent="0.25">
      <c r="A365" t="str">
        <f t="shared" si="5"/>
        <v>PROGRAMA NACIONAL - Sebrae + FinançasPG_Clientes com garantia do Fampe assistidos na fase pós-crédito - % - Obter</v>
      </c>
      <c r="B365" t="s">
        <v>418</v>
      </c>
      <c r="C365" t="s">
        <v>203</v>
      </c>
      <c r="D365" t="s">
        <v>70</v>
      </c>
      <c r="E365" t="s">
        <v>71</v>
      </c>
      <c r="F365">
        <v>64</v>
      </c>
      <c r="G365">
        <v>0</v>
      </c>
      <c r="H365" s="7" t="str">
        <f>IFERROR(VLOOKUP(A365,'Indicadores PN obrigatorios'!$A$2:$G$350,6,0),"Sem Responsável Listado")</f>
        <v>Sebrae/NA</v>
      </c>
      <c r="I365" s="7" t="str">
        <f>IFERROR(VLOOKUP(A365,'Indicadores PN obrigatorios'!$A$2:$G$350,2,0),"Não")</f>
        <v>SIM</v>
      </c>
      <c r="J365" s="7" t="str">
        <f>IFERROR(VLOOKUP(A365,'INDICADORES CUBO AGIR'!$A$2:$D$11,4,0),"NÃO")</f>
        <v>SIM</v>
      </c>
    </row>
    <row r="366" spans="1:10" x14ac:dyDescent="0.25">
      <c r="A366" t="str">
        <f t="shared" si="5"/>
        <v>PROGRAMA NACIONAL - Gestão da MarcaPG_Imagem junto à Sociedade - Pontos (0 a 10) - Obter</v>
      </c>
      <c r="B366" t="s">
        <v>418</v>
      </c>
      <c r="C366" t="s">
        <v>204</v>
      </c>
      <c r="D366" t="s">
        <v>42</v>
      </c>
      <c r="E366" t="s">
        <v>30</v>
      </c>
      <c r="F366">
        <v>8.5</v>
      </c>
      <c r="G366">
        <v>0</v>
      </c>
      <c r="H366" s="7" t="str">
        <f>IFERROR(VLOOKUP(A366,'Indicadores PN obrigatorios'!$A$2:$G$350,6,0),"Sem Responsável Listado")</f>
        <v>Sebrae/NA</v>
      </c>
      <c r="I366" s="7" t="str">
        <f>IFERROR(VLOOKUP(A366,'Indicadores PN obrigatorios'!$A$2:$G$350,2,0),"Não")</f>
        <v>SIM</v>
      </c>
      <c r="J366" s="7" t="str">
        <f>IFERROR(VLOOKUP(A366,'INDICADORES CUBO AGIR'!$A$2:$D$11,4,0),"NÃO")</f>
        <v>NÃO</v>
      </c>
    </row>
    <row r="367" spans="1:10" x14ac:dyDescent="0.25">
      <c r="A367" t="str">
        <f t="shared" si="5"/>
        <v>PROGRAMA NACIONAL - Gestão da MarcaPG_Imagem junto aos Pequenos Negócios - Pontos (0 a 10) - Obter</v>
      </c>
      <c r="B367" t="s">
        <v>418</v>
      </c>
      <c r="C367" t="s">
        <v>204</v>
      </c>
      <c r="D367" t="s">
        <v>42</v>
      </c>
      <c r="E367" t="s">
        <v>31</v>
      </c>
      <c r="F367">
        <v>8.6999999999999993</v>
      </c>
      <c r="G367">
        <v>0</v>
      </c>
      <c r="H367" s="7" t="str">
        <f>IFERROR(VLOOKUP(A367,'Indicadores PN obrigatorios'!$A$2:$G$350,6,0),"Sem Responsável Listado")</f>
        <v>Sebrae/NA</v>
      </c>
      <c r="I367" s="7" t="str">
        <f>IFERROR(VLOOKUP(A367,'Indicadores PN obrigatorios'!$A$2:$G$350,2,0),"Não")</f>
        <v>SIM</v>
      </c>
      <c r="J367" s="7" t="str">
        <f>IFERROR(VLOOKUP(A367,'INDICADORES CUBO AGIR'!$A$2:$D$11,4,0),"NÃO")</f>
        <v>NÃO</v>
      </c>
    </row>
    <row r="368" spans="1:10" x14ac:dyDescent="0.25">
      <c r="A368" t="str">
        <f t="shared" si="5"/>
        <v>PROGRAMA NACIONAL - Brasil + CompetitivoPG_Produtividade do Trabalho - % - Aumentar</v>
      </c>
      <c r="B368" t="s">
        <v>418</v>
      </c>
      <c r="C368" t="s">
        <v>205</v>
      </c>
      <c r="D368" t="s">
        <v>40</v>
      </c>
      <c r="E368" t="s">
        <v>27</v>
      </c>
      <c r="F368">
        <v>5</v>
      </c>
      <c r="G368">
        <v>0</v>
      </c>
      <c r="H368" s="7" t="str">
        <f>IFERROR(VLOOKUP(A368,'Indicadores PN obrigatorios'!$A$2:$G$350,6,0),"Sem Responsável Listado")</f>
        <v>Sebrae/NA</v>
      </c>
      <c r="I368" s="7" t="str">
        <f>IFERROR(VLOOKUP(A368,'Indicadores PN obrigatorios'!$A$2:$G$350,2,0),"Não")</f>
        <v>SIM</v>
      </c>
      <c r="J368" s="7" t="str">
        <f>IFERROR(VLOOKUP(A368,'INDICADORES CUBO AGIR'!$A$2:$D$11,4,0),"NÃO")</f>
        <v>NÃO</v>
      </c>
    </row>
    <row r="369" spans="1:10" x14ac:dyDescent="0.25">
      <c r="A369" t="str">
        <f t="shared" si="5"/>
        <v>PROGRAMA NACIONAL - Brasil + CompetitivoPG_Taxa de Alcance - Faturamento - % - Obter</v>
      </c>
      <c r="B369" t="s">
        <v>418</v>
      </c>
      <c r="C369" t="s">
        <v>205</v>
      </c>
      <c r="D369" t="s">
        <v>40</v>
      </c>
      <c r="E369" t="s">
        <v>28</v>
      </c>
      <c r="F369">
        <v>79</v>
      </c>
      <c r="G369">
        <v>0</v>
      </c>
      <c r="H369" s="7" t="str">
        <f>IFERROR(VLOOKUP(A369,'Indicadores PN obrigatorios'!$A$2:$G$350,6,0),"Sem Responsável Listado")</f>
        <v>Sebrae/UF</v>
      </c>
      <c r="I369" s="7" t="str">
        <f>IFERROR(VLOOKUP(A369,'Indicadores PN obrigatorios'!$A$2:$G$350,2,0),"Não")</f>
        <v>SIM</v>
      </c>
      <c r="J369" s="7" t="str">
        <f>IFERROR(VLOOKUP(A369,'INDICADORES CUBO AGIR'!$A$2:$D$11,4,0),"NÃO")</f>
        <v>SIM</v>
      </c>
    </row>
    <row r="370" spans="1:10" x14ac:dyDescent="0.25">
      <c r="A370" t="str">
        <f t="shared" si="5"/>
        <v>PROGRAMA NACIONAL - Educação EmpreendedoraPG_Atendimento a estudantes em soluções de Educação Empreendedora - Número - Obter</v>
      </c>
      <c r="B370" t="s">
        <v>418</v>
      </c>
      <c r="C370" t="s">
        <v>206</v>
      </c>
      <c r="D370" t="s">
        <v>43</v>
      </c>
      <c r="E370" t="s">
        <v>32</v>
      </c>
      <c r="F370">
        <v>8000</v>
      </c>
      <c r="G370">
        <v>0</v>
      </c>
      <c r="H370" s="7" t="str">
        <f>IFERROR(VLOOKUP(A370,'Indicadores PN obrigatorios'!$A$2:$G$350,6,0),"Sem Responsável Listado")</f>
        <v>Sebrae/NA</v>
      </c>
      <c r="I370" s="7" t="str">
        <f>IFERROR(VLOOKUP(A370,'Indicadores PN obrigatorios'!$A$2:$G$350,2,0),"Não")</f>
        <v>SIM</v>
      </c>
      <c r="J370" s="7" t="str">
        <f>IFERROR(VLOOKUP(A370,'INDICADORES CUBO AGIR'!$A$2:$D$11,4,0),"NÃO")</f>
        <v>SIM</v>
      </c>
    </row>
    <row r="371" spans="1:10" x14ac:dyDescent="0.25">
      <c r="A371" t="str">
        <f t="shared" si="5"/>
        <v>PROGRAMA NACIONAL - Educação EmpreendedoraPG_Escolas com projeto Escola Empreendedora implementado - Número - Obter</v>
      </c>
      <c r="B371" t="s">
        <v>418</v>
      </c>
      <c r="C371" t="s">
        <v>206</v>
      </c>
      <c r="D371" t="s">
        <v>43</v>
      </c>
      <c r="E371" t="s">
        <v>33</v>
      </c>
      <c r="F371">
        <v>5</v>
      </c>
      <c r="G371">
        <v>0</v>
      </c>
      <c r="H371" s="7" t="str">
        <f>IFERROR(VLOOKUP(A371,'Indicadores PN obrigatorios'!$A$2:$G$350,6,0),"Sem Responsável Listado")</f>
        <v>Sebrae/UF</v>
      </c>
      <c r="I371" s="7" t="str">
        <f>IFERROR(VLOOKUP(A371,'Indicadores PN obrigatorios'!$A$2:$G$350,2,0),"Não")</f>
        <v>SIM</v>
      </c>
      <c r="J371" s="7" t="str">
        <f>IFERROR(VLOOKUP(A371,'INDICADORES CUBO AGIR'!$A$2:$D$11,4,0),"NÃO")</f>
        <v>NÃO</v>
      </c>
    </row>
    <row r="372" spans="1:10" x14ac:dyDescent="0.25">
      <c r="A372" t="str">
        <f t="shared" si="5"/>
        <v>PROGRAMA NACIONAL - Educação EmpreendedoraPG_Professores atendidos em soluções de Educação Empreendedora - professores - Obter</v>
      </c>
      <c r="B372" t="s">
        <v>418</v>
      </c>
      <c r="C372" t="s">
        <v>206</v>
      </c>
      <c r="D372" t="s">
        <v>43</v>
      </c>
      <c r="E372" t="s">
        <v>34</v>
      </c>
      <c r="F372">
        <v>4000</v>
      </c>
      <c r="G372">
        <v>0</v>
      </c>
      <c r="H372" s="7" t="str">
        <f>IFERROR(VLOOKUP(A372,'Indicadores PN obrigatorios'!$A$2:$G$350,6,0),"Sem Responsável Listado")</f>
        <v>Sebrae/NA</v>
      </c>
      <c r="I372" s="7" t="str">
        <f>IFERROR(VLOOKUP(A372,'Indicadores PN obrigatorios'!$A$2:$G$350,2,0),"Não")</f>
        <v>SIM</v>
      </c>
      <c r="J372" s="7" t="str">
        <f>IFERROR(VLOOKUP(A372,'INDICADORES CUBO AGIR'!$A$2:$D$11,4,0),"NÃO")</f>
        <v>SIM</v>
      </c>
    </row>
    <row r="373" spans="1:10" x14ac:dyDescent="0.25">
      <c r="A373" t="str">
        <f t="shared" si="5"/>
        <v>PROGRAMA NACIONAL - Educação EmpreendedoraPG_Recomendação (NPS) - Professores - pontos - Obter</v>
      </c>
      <c r="B373" t="s">
        <v>418</v>
      </c>
      <c r="C373" t="s">
        <v>206</v>
      </c>
      <c r="D373" t="s">
        <v>43</v>
      </c>
      <c r="E373" t="s">
        <v>35</v>
      </c>
      <c r="F373">
        <v>80</v>
      </c>
      <c r="G373">
        <v>0</v>
      </c>
      <c r="H373" s="7" t="str">
        <f>IFERROR(VLOOKUP(A373,'Indicadores PN obrigatorios'!$A$2:$G$350,6,0),"Sem Responsável Listado")</f>
        <v>Sebrae/NA</v>
      </c>
      <c r="I373" s="7" t="str">
        <f>IFERROR(VLOOKUP(A373,'Indicadores PN obrigatorios'!$A$2:$G$350,2,0),"Não")</f>
        <v>SIM</v>
      </c>
      <c r="J373" s="7" t="str">
        <f>IFERROR(VLOOKUP(A373,'INDICADORES CUBO AGIR'!$A$2:$D$11,4,0),"NÃO")</f>
        <v>NÃO</v>
      </c>
    </row>
    <row r="374" spans="1:10" x14ac:dyDescent="0.25">
      <c r="A374" t="str">
        <f t="shared" si="5"/>
        <v>PROGRAMA NACIONAL - Transformação OrganizacionalResultado-chave - % - Obter</v>
      </c>
      <c r="B374" t="s">
        <v>418</v>
      </c>
      <c r="C374" t="s">
        <v>207</v>
      </c>
      <c r="D374" t="s">
        <v>73</v>
      </c>
      <c r="E374" t="s">
        <v>208</v>
      </c>
      <c r="F374">
        <v>310</v>
      </c>
      <c r="G374">
        <v>0</v>
      </c>
      <c r="H374" s="7" t="str">
        <f>IFERROR(VLOOKUP(A374,'Indicadores PN obrigatorios'!$A$2:$G$350,6,0),"Sem Responsável Listado")</f>
        <v>Sem Responsável Listado</v>
      </c>
      <c r="I374" s="7" t="str">
        <f>IFERROR(VLOOKUP(A374,'Indicadores PN obrigatorios'!$A$2:$G$350,2,0),"Não")</f>
        <v>Não</v>
      </c>
      <c r="J374" s="7" t="str">
        <f>IFERROR(VLOOKUP(A374,'INDICADORES CUBO AGIR'!$A$2:$D$11,4,0),"NÃO")</f>
        <v>NÃO</v>
      </c>
    </row>
    <row r="375" spans="1:10" x14ac:dyDescent="0.25">
      <c r="A375" t="str">
        <f t="shared" si="5"/>
        <v>PROGRAMA NACIONAL - Portfólio em RedePG_Aplicabilidade - Pontos (0 a 10) - Obter</v>
      </c>
      <c r="B375" t="s">
        <v>418</v>
      </c>
      <c r="C375" t="s">
        <v>209</v>
      </c>
      <c r="D375" t="s">
        <v>56</v>
      </c>
      <c r="E375" t="s">
        <v>57</v>
      </c>
      <c r="F375">
        <v>8</v>
      </c>
      <c r="G375">
        <v>0</v>
      </c>
      <c r="H375" s="7" t="str">
        <f>IFERROR(VLOOKUP(A375,'Indicadores PN obrigatorios'!$A$2:$G$350,6,0),"Sem Responsável Listado")</f>
        <v>Sebrae/NA</v>
      </c>
      <c r="I375" s="7" t="str">
        <f>IFERROR(VLOOKUP(A375,'Indicadores PN obrigatorios'!$A$2:$G$350,2,0),"Não")</f>
        <v>SIM</v>
      </c>
      <c r="J375" s="7" t="str">
        <f>IFERROR(VLOOKUP(A375,'INDICADORES CUBO AGIR'!$A$2:$D$11,4,0),"NÃO")</f>
        <v>NÃO</v>
      </c>
    </row>
    <row r="376" spans="1:10" x14ac:dyDescent="0.25">
      <c r="A376" t="str">
        <f t="shared" si="5"/>
        <v>PROGRAMA NACIONAL - Portfólio em RedePG_Efetividade - Pontos (0 a 10) - Obter</v>
      </c>
      <c r="B376" t="s">
        <v>418</v>
      </c>
      <c r="C376" t="s">
        <v>209</v>
      </c>
      <c r="D376" t="s">
        <v>56</v>
      </c>
      <c r="E376" t="s">
        <v>58</v>
      </c>
      <c r="F376">
        <v>8</v>
      </c>
      <c r="G376">
        <v>0</v>
      </c>
      <c r="H376" s="7" t="str">
        <f>IFERROR(VLOOKUP(A376,'Indicadores PN obrigatorios'!$A$2:$G$350,6,0),"Sem Responsável Listado")</f>
        <v>Sebrae/NA</v>
      </c>
      <c r="I376" s="7" t="str">
        <f>IFERROR(VLOOKUP(A376,'Indicadores PN obrigatorios'!$A$2:$G$350,2,0),"Não")</f>
        <v>SIM</v>
      </c>
      <c r="J376" s="7" t="str">
        <f>IFERROR(VLOOKUP(A376,'INDICADORES CUBO AGIR'!$A$2:$D$11,4,0),"NÃO")</f>
        <v>NÃO</v>
      </c>
    </row>
    <row r="377" spans="1:10" x14ac:dyDescent="0.25">
      <c r="A377" t="str">
        <f t="shared" si="5"/>
        <v>PROGRAMA NACIONAL - Portfólio em RedePG_NPS (Net Promoter Score) de Produto ou Serviço - pontos - Obter</v>
      </c>
      <c r="B377" t="s">
        <v>418</v>
      </c>
      <c r="C377" t="s">
        <v>209</v>
      </c>
      <c r="D377" t="s">
        <v>56</v>
      </c>
      <c r="E377" t="s">
        <v>59</v>
      </c>
      <c r="F377">
        <v>80</v>
      </c>
      <c r="G377">
        <v>0</v>
      </c>
      <c r="H377" s="7" t="str">
        <f>IFERROR(VLOOKUP(A377,'Indicadores PN obrigatorios'!$A$2:$G$350,6,0),"Sem Responsável Listado")</f>
        <v>Sebrae/UF</v>
      </c>
      <c r="I377" s="7" t="str">
        <f>IFERROR(VLOOKUP(A377,'Indicadores PN obrigatorios'!$A$2:$G$350,2,0),"Não")</f>
        <v>SIM</v>
      </c>
      <c r="J377" s="7" t="str">
        <f>IFERROR(VLOOKUP(A377,'INDICADORES CUBO AGIR'!$A$2:$D$11,4,0),"NÃO")</f>
        <v>NÃO</v>
      </c>
    </row>
    <row r="378" spans="1:10" x14ac:dyDescent="0.25">
      <c r="A378" t="str">
        <f t="shared" si="5"/>
        <v>PROGRAMA NACIONAL - Inteligência de DadosPG_Índice Gartner de Data &amp; Analytics - Pontos (1 a 5) - Aumentar</v>
      </c>
      <c r="B378" t="s">
        <v>418</v>
      </c>
      <c r="C378" t="s">
        <v>210</v>
      </c>
      <c r="D378" t="s">
        <v>39</v>
      </c>
      <c r="E378" t="s">
        <v>26</v>
      </c>
      <c r="F378">
        <v>3</v>
      </c>
      <c r="G378">
        <v>0</v>
      </c>
      <c r="H378" s="7" t="str">
        <f>IFERROR(VLOOKUP(A378,'Indicadores PN obrigatorios'!$A$2:$G$350,6,0),"Sem Responsável Listado")</f>
        <v>Sem Responsável Listado</v>
      </c>
      <c r="I378" s="7" t="str">
        <f>IFERROR(VLOOKUP(A378,'Indicadores PN obrigatorios'!$A$2:$G$350,2,0),"Não")</f>
        <v>Não</v>
      </c>
      <c r="J378" s="7" t="str">
        <f>IFERROR(VLOOKUP(A378,'INDICADORES CUBO AGIR'!$A$2:$D$11,4,0),"NÃO")</f>
        <v>NÃO</v>
      </c>
    </row>
    <row r="379" spans="1:10" x14ac:dyDescent="0.25">
      <c r="A379" t="str">
        <f t="shared" si="5"/>
        <v>PROGRAMA NACIONAL - Sebrae + ReceitasPG_Geração de Receita Própria - % - Obter</v>
      </c>
      <c r="B379" t="s">
        <v>418</v>
      </c>
      <c r="C379" t="s">
        <v>211</v>
      </c>
      <c r="D379" t="s">
        <v>41</v>
      </c>
      <c r="E379" t="s">
        <v>29</v>
      </c>
      <c r="F379">
        <v>14.3</v>
      </c>
      <c r="G379">
        <v>0</v>
      </c>
      <c r="H379" s="7" t="str">
        <f>IFERROR(VLOOKUP(A379,'Indicadores PN obrigatorios'!$A$2:$G$350,6,0),"Sem Responsável Listado")</f>
        <v>Sebrae/NA</v>
      </c>
      <c r="I379" s="7" t="str">
        <f>IFERROR(VLOOKUP(A379,'Indicadores PN obrigatorios'!$A$2:$G$350,2,0),"Não")</f>
        <v>SIM</v>
      </c>
      <c r="J379" s="7" t="str">
        <f>IFERROR(VLOOKUP(A379,'INDICADORES CUBO AGIR'!$A$2:$D$11,4,0),"NÃO")</f>
        <v>NÃO</v>
      </c>
    </row>
    <row r="380" spans="1:10" x14ac:dyDescent="0.25">
      <c r="A380" t="str">
        <f t="shared" si="5"/>
        <v>CONTRATO INTERNO - Centro de Referência em Sustentabilidade (CSS) - MTODS impactados - Número - Obter</v>
      </c>
      <c r="B380" t="s">
        <v>418</v>
      </c>
      <c r="C380" t="s">
        <v>212</v>
      </c>
      <c r="D380" t="s">
        <v>213</v>
      </c>
      <c r="E380" t="s">
        <v>214</v>
      </c>
      <c r="F380">
        <v>5</v>
      </c>
      <c r="G380">
        <v>0</v>
      </c>
      <c r="H380" s="7" t="str">
        <f>IFERROR(VLOOKUP(A380,'Indicadores PN obrigatorios'!$A$2:$G$350,6,0),"Sem Responsável Listado")</f>
        <v>Sem Responsável Listado</v>
      </c>
      <c r="I380" s="7" t="str">
        <f>IFERROR(VLOOKUP(A380,'Indicadores PN obrigatorios'!$A$2:$G$350,2,0),"Não")</f>
        <v>Não</v>
      </c>
      <c r="J380" s="7" t="str">
        <f>IFERROR(VLOOKUP(A380,'INDICADORES CUBO AGIR'!$A$2:$D$11,4,0),"NÃO")</f>
        <v>NÃO</v>
      </c>
    </row>
    <row r="381" spans="1:10" x14ac:dyDescent="0.25">
      <c r="A381" t="str">
        <f t="shared" si="5"/>
        <v>CONTRATO INTERNO - Centro de Referência em Sustentabilidade (CSS) - MTProdução de conteúdo - conteúdo - Obter</v>
      </c>
      <c r="B381" t="s">
        <v>418</v>
      </c>
      <c r="C381" t="s">
        <v>212</v>
      </c>
      <c r="D381" t="s">
        <v>213</v>
      </c>
      <c r="E381" t="s">
        <v>215</v>
      </c>
      <c r="F381">
        <v>13</v>
      </c>
      <c r="G381">
        <v>0</v>
      </c>
      <c r="H381" s="7" t="str">
        <f>IFERROR(VLOOKUP(A381,'Indicadores PN obrigatorios'!$A$2:$G$350,6,0),"Sem Responsável Listado")</f>
        <v>Sem Responsável Listado</v>
      </c>
      <c r="I381" s="7" t="str">
        <f>IFERROR(VLOOKUP(A381,'Indicadores PN obrigatorios'!$A$2:$G$350,2,0),"Não")</f>
        <v>Não</v>
      </c>
      <c r="J381" s="7" t="str">
        <f>IFERROR(VLOOKUP(A381,'INDICADORES CUBO AGIR'!$A$2:$D$11,4,0),"NÃO")</f>
        <v>NÃO</v>
      </c>
    </row>
    <row r="382" spans="1:10" x14ac:dyDescent="0.25">
      <c r="A382" t="str">
        <f t="shared" si="5"/>
        <v>CONTRATO INTERNO - Centro de Referência em Sustentabilidade (CSS) - MTResultado-chave - entregas - Obter</v>
      </c>
      <c r="B382" t="s">
        <v>418</v>
      </c>
      <c r="C382" t="s">
        <v>212</v>
      </c>
      <c r="D382" t="s">
        <v>213</v>
      </c>
      <c r="E382" t="s">
        <v>216</v>
      </c>
      <c r="F382">
        <v>3</v>
      </c>
      <c r="G382">
        <v>0</v>
      </c>
      <c r="H382" s="7" t="str">
        <f>IFERROR(VLOOKUP(A382,'Indicadores PN obrigatorios'!$A$2:$G$350,6,0),"Sem Responsável Listado")</f>
        <v>Sem Responsável Listado</v>
      </c>
      <c r="I382" s="7" t="str">
        <f>IFERROR(VLOOKUP(A382,'Indicadores PN obrigatorios'!$A$2:$G$350,2,0),"Não")</f>
        <v>Não</v>
      </c>
      <c r="J382" s="7" t="str">
        <f>IFERROR(VLOOKUP(A382,'INDICADORES CUBO AGIR'!$A$2:$D$11,4,0),"NÃO")</f>
        <v>NÃO</v>
      </c>
    </row>
    <row r="383" spans="1:10" x14ac:dyDescent="0.25">
      <c r="A383" t="str">
        <f t="shared" si="5"/>
        <v>PROGRAMA NACIONAL - Ambiente de NegóciosPG_Município com presença continuada de técnico residente do Sebrae na microrregião. - Número - Obter</v>
      </c>
      <c r="B383" t="s">
        <v>419</v>
      </c>
      <c r="C383" t="s">
        <v>217</v>
      </c>
      <c r="D383" t="s">
        <v>36</v>
      </c>
      <c r="E383" t="s">
        <v>14</v>
      </c>
      <c r="F383">
        <v>7</v>
      </c>
      <c r="G383">
        <v>0</v>
      </c>
      <c r="H383" s="7" t="str">
        <f>IFERROR(VLOOKUP(A383,'Indicadores PN obrigatorios'!$A$2:$G$350,6,0),"Sem Responsável Listado")</f>
        <v>Sebrae/UF</v>
      </c>
      <c r="I383" s="7" t="str">
        <f>IFERROR(VLOOKUP(A383,'Indicadores PN obrigatorios'!$A$2:$G$350,2,0),"Não")</f>
        <v>SIM</v>
      </c>
      <c r="J383" s="7" t="str">
        <f>IFERROR(VLOOKUP(A383,'INDICADORES CUBO AGIR'!$A$2:$D$11,4,0),"NÃO")</f>
        <v>NÃO</v>
      </c>
    </row>
    <row r="384" spans="1:10" x14ac:dyDescent="0.25">
      <c r="A384" t="str">
        <f t="shared" si="5"/>
        <v>PROGRAMA NACIONAL - Ambiente de NegóciosPG_Municípios com conjunto de políticas públicas para melhoria do ambiente de negócios implementado - Número - Obter</v>
      </c>
      <c r="B384" t="s">
        <v>419</v>
      </c>
      <c r="C384" t="s">
        <v>217</v>
      </c>
      <c r="D384" t="s">
        <v>36</v>
      </c>
      <c r="E384" t="s">
        <v>15</v>
      </c>
      <c r="F384">
        <v>7</v>
      </c>
      <c r="G384">
        <v>0</v>
      </c>
      <c r="H384" s="7" t="str">
        <f>IFERROR(VLOOKUP(A384,'Indicadores PN obrigatorios'!$A$2:$G$350,6,0),"Sem Responsável Listado")</f>
        <v>Sebrae/UF</v>
      </c>
      <c r="I384" s="7" t="str">
        <f>IFERROR(VLOOKUP(A384,'Indicadores PN obrigatorios'!$A$2:$G$350,2,0),"Não")</f>
        <v>SIM</v>
      </c>
      <c r="J384" s="7" t="str">
        <f>IFERROR(VLOOKUP(A384,'INDICADORES CUBO AGIR'!$A$2:$D$11,4,0),"NÃO")</f>
        <v>NÃO</v>
      </c>
    </row>
    <row r="385" spans="1:10" x14ac:dyDescent="0.25">
      <c r="A385" t="str">
        <f t="shared" si="5"/>
        <v>PROGRAMA NACIONAL - Ambiente de NegóciosPG_Municípios com projetos de mobilização e articulação de lideranças implementados - Número - Obter</v>
      </c>
      <c r="B385" t="s">
        <v>419</v>
      </c>
      <c r="C385" t="s">
        <v>217</v>
      </c>
      <c r="D385" t="s">
        <v>36</v>
      </c>
      <c r="E385" t="s">
        <v>16</v>
      </c>
      <c r="F385">
        <v>7</v>
      </c>
      <c r="G385">
        <v>0</v>
      </c>
      <c r="H385" s="7" t="str">
        <f>IFERROR(VLOOKUP(A385,'Indicadores PN obrigatorios'!$A$2:$G$350,6,0),"Sem Responsável Listado")</f>
        <v>Sebrae/UF</v>
      </c>
      <c r="I385" s="7" t="str">
        <f>IFERROR(VLOOKUP(A385,'Indicadores PN obrigatorios'!$A$2:$G$350,2,0),"Não")</f>
        <v>SIM</v>
      </c>
      <c r="J385" s="7" t="str">
        <f>IFERROR(VLOOKUP(A385,'INDICADORES CUBO AGIR'!$A$2:$D$11,4,0),"NÃO")</f>
        <v>NÃO</v>
      </c>
    </row>
    <row r="386" spans="1:10" x14ac:dyDescent="0.25">
      <c r="A386" t="str">
        <f t="shared" si="5"/>
        <v>PROGRAMA NACIONAL - Ambiente de NegóciosPG_Tempo de abertura de empresas - horas - Obter</v>
      </c>
      <c r="B386" t="s">
        <v>419</v>
      </c>
      <c r="C386" t="s">
        <v>217</v>
      </c>
      <c r="D386" t="s">
        <v>36</v>
      </c>
      <c r="E386" t="s">
        <v>17</v>
      </c>
      <c r="F386">
        <v>36</v>
      </c>
      <c r="G386">
        <v>38.79</v>
      </c>
      <c r="H386" s="7" t="str">
        <f>IFERROR(VLOOKUP(A386,'Indicadores PN obrigatorios'!$A$2:$G$350,6,0),"Sem Responsável Listado")</f>
        <v>Sebrae/NA</v>
      </c>
      <c r="I386" s="7" t="str">
        <f>IFERROR(VLOOKUP(A386,'Indicadores PN obrigatorios'!$A$2:$G$350,2,0),"Não")</f>
        <v>SIM</v>
      </c>
      <c r="J386" s="7" t="str">
        <f>IFERROR(VLOOKUP(A386,'INDICADORES CUBO AGIR'!$A$2:$D$11,4,0),"NÃO")</f>
        <v>NÃO</v>
      </c>
    </row>
    <row r="387" spans="1:10" x14ac:dyDescent="0.25">
      <c r="A387" t="str">
        <f t="shared" ref="A387:A450" si="6">CONCATENATE(D387,E387)</f>
        <v>PROGRAMA NACIONAL - Transformação OrganizacionalPG_Equipamentos de TI com vida útil exaurida - % - Obter</v>
      </c>
      <c r="B387" t="s">
        <v>419</v>
      </c>
      <c r="C387" t="s">
        <v>218</v>
      </c>
      <c r="D387" t="s">
        <v>73</v>
      </c>
      <c r="E387" t="s">
        <v>74</v>
      </c>
      <c r="F387">
        <v>57</v>
      </c>
      <c r="G387">
        <v>35</v>
      </c>
      <c r="H387" s="7" t="str">
        <f>IFERROR(VLOOKUP(A387,'Indicadores PN obrigatorios'!$A$2:$G$350,6,0),"Sem Responsável Listado")</f>
        <v>Sem Responsável Listado</v>
      </c>
      <c r="I387" s="7" t="str">
        <f>IFERROR(VLOOKUP(A387,'Indicadores PN obrigatorios'!$A$2:$G$350,2,0),"Não")</f>
        <v>Não</v>
      </c>
      <c r="J387" s="7" t="str">
        <f>IFERROR(VLOOKUP(A387,'INDICADORES CUBO AGIR'!$A$2:$D$11,4,0),"NÃO")</f>
        <v>NÃO</v>
      </c>
    </row>
    <row r="388" spans="1:10" x14ac:dyDescent="0.25">
      <c r="A388" t="str">
        <f t="shared" si="6"/>
        <v>PROGRAMA NACIONAL - Transformação OrganizacionalPG_Incidentes de segurança tratados - % - Obter</v>
      </c>
      <c r="B388" t="s">
        <v>419</v>
      </c>
      <c r="C388" t="s">
        <v>218</v>
      </c>
      <c r="D388" t="s">
        <v>73</v>
      </c>
      <c r="E388" t="s">
        <v>75</v>
      </c>
      <c r="F388">
        <v>90</v>
      </c>
      <c r="G388">
        <v>100</v>
      </c>
      <c r="H388" s="7" t="str">
        <f>IFERROR(VLOOKUP(A388,'Indicadores PN obrigatorios'!$A$2:$G$350,6,0),"Sem Responsável Listado")</f>
        <v>Sem Responsável Listado</v>
      </c>
      <c r="I388" s="7" t="str">
        <f>IFERROR(VLOOKUP(A388,'Indicadores PN obrigatorios'!$A$2:$G$350,2,0),"Não")</f>
        <v>Não</v>
      </c>
      <c r="J388" s="7" t="str">
        <f>IFERROR(VLOOKUP(A388,'INDICADORES CUBO AGIR'!$A$2:$D$11,4,0),"NÃO")</f>
        <v>NÃO</v>
      </c>
    </row>
    <row r="389" spans="1:10" x14ac:dyDescent="0.25">
      <c r="A389" t="str">
        <f t="shared" si="6"/>
        <v>PROGRAMA NACIONAL - Gestão Estratégica de PessoasPG_Diagnóstico de Maturidade dos processos de gestão de pessoas - pontos - Obter</v>
      </c>
      <c r="B389" t="s">
        <v>419</v>
      </c>
      <c r="C389" t="s">
        <v>219</v>
      </c>
      <c r="D389" t="s">
        <v>66</v>
      </c>
      <c r="E389" t="s">
        <v>67</v>
      </c>
      <c r="F389">
        <v>3</v>
      </c>
      <c r="G389">
        <v>3.66</v>
      </c>
      <c r="H389" s="7" t="str">
        <f>IFERROR(VLOOKUP(A389,'Indicadores PN obrigatorios'!$A$2:$G$350,6,0),"Sem Responsável Listado")</f>
        <v>Sebrae/UF</v>
      </c>
      <c r="I389" s="7" t="str">
        <f>IFERROR(VLOOKUP(A389,'Indicadores PN obrigatorios'!$A$2:$G$350,2,0),"Não")</f>
        <v>SIM</v>
      </c>
      <c r="J389" s="7" t="str">
        <f>IFERROR(VLOOKUP(A389,'INDICADORES CUBO AGIR'!$A$2:$D$11,4,0),"NÃO")</f>
        <v>NÃO</v>
      </c>
    </row>
    <row r="390" spans="1:10" x14ac:dyDescent="0.25">
      <c r="A390" t="str">
        <f t="shared" si="6"/>
        <v>PROGRAMA NACIONAL - Gestão Estratégica de PessoasPG_Grau de implementação do SGP 9.0 no Sistema Sebrae - % - Obter</v>
      </c>
      <c r="B390" t="s">
        <v>419</v>
      </c>
      <c r="C390" t="s">
        <v>219</v>
      </c>
      <c r="D390" t="s">
        <v>66</v>
      </c>
      <c r="E390" t="s">
        <v>68</v>
      </c>
      <c r="F390">
        <v>11.1</v>
      </c>
      <c r="G390">
        <v>0</v>
      </c>
      <c r="H390" s="7" t="str">
        <f>IFERROR(VLOOKUP(A390,'Indicadores PN obrigatorios'!$A$2:$G$350,6,0),"Sem Responsável Listado")</f>
        <v>Sebrae/NA</v>
      </c>
      <c r="I390" s="7" t="str">
        <f>IFERROR(VLOOKUP(A390,'Indicadores PN obrigatorios'!$A$2:$G$350,2,0),"Não")</f>
        <v>SIM</v>
      </c>
      <c r="J390" s="7" t="str">
        <f>IFERROR(VLOOKUP(A390,'INDICADORES CUBO AGIR'!$A$2:$D$11,4,0),"NÃO")</f>
        <v>NÃO</v>
      </c>
    </row>
    <row r="391" spans="1:10" x14ac:dyDescent="0.25">
      <c r="A391" t="str">
        <f t="shared" si="6"/>
        <v>PROGRAMA NACIONAL - Gestão da MarcaPG_Imagem junto à Sociedade - Pontos (0 a 10) - Obter</v>
      </c>
      <c r="B391" t="s">
        <v>419</v>
      </c>
      <c r="C391" t="s">
        <v>220</v>
      </c>
      <c r="D391" t="s">
        <v>42</v>
      </c>
      <c r="E391" t="s">
        <v>30</v>
      </c>
      <c r="F391">
        <v>8.5</v>
      </c>
      <c r="G391">
        <v>8.6</v>
      </c>
      <c r="H391" s="7" t="str">
        <f>IFERROR(VLOOKUP(A391,'Indicadores PN obrigatorios'!$A$2:$G$350,6,0),"Sem Responsável Listado")</f>
        <v>Sebrae/NA</v>
      </c>
      <c r="I391" s="7" t="str">
        <f>IFERROR(VLOOKUP(A391,'Indicadores PN obrigatorios'!$A$2:$G$350,2,0),"Não")</f>
        <v>SIM</v>
      </c>
      <c r="J391" s="7" t="str">
        <f>IFERROR(VLOOKUP(A391,'INDICADORES CUBO AGIR'!$A$2:$D$11,4,0),"NÃO")</f>
        <v>NÃO</v>
      </c>
    </row>
    <row r="392" spans="1:10" x14ac:dyDescent="0.25">
      <c r="A392" t="str">
        <f t="shared" si="6"/>
        <v>PROGRAMA NACIONAL - Gestão da MarcaPG_Imagem junto aos Pequenos Negócios - Pontos (0 a 10) - Obter</v>
      </c>
      <c r="B392" t="s">
        <v>419</v>
      </c>
      <c r="C392" t="s">
        <v>220</v>
      </c>
      <c r="D392" t="s">
        <v>42</v>
      </c>
      <c r="E392" t="s">
        <v>31</v>
      </c>
      <c r="F392">
        <v>8.9</v>
      </c>
      <c r="G392">
        <v>8.6999999999999993</v>
      </c>
      <c r="H392" s="7" t="str">
        <f>IFERROR(VLOOKUP(A392,'Indicadores PN obrigatorios'!$A$2:$G$350,6,0),"Sem Responsável Listado")</f>
        <v>Sebrae/NA</v>
      </c>
      <c r="I392" s="7" t="str">
        <f>IFERROR(VLOOKUP(A392,'Indicadores PN obrigatorios'!$A$2:$G$350,2,0),"Não")</f>
        <v>SIM</v>
      </c>
      <c r="J392" s="7" t="str">
        <f>IFERROR(VLOOKUP(A392,'INDICADORES CUBO AGIR'!$A$2:$D$11,4,0),"NÃO")</f>
        <v>NÃO</v>
      </c>
    </row>
    <row r="393" spans="1:10" x14ac:dyDescent="0.25">
      <c r="A393" t="str">
        <f t="shared" si="6"/>
        <v>PROGRAMA NACIONAL - Brasil + CompetitivoPG_Produtividade do Trabalho - % - Aumentar</v>
      </c>
      <c r="B393" t="s">
        <v>419</v>
      </c>
      <c r="C393" t="s">
        <v>221</v>
      </c>
      <c r="D393" t="s">
        <v>40</v>
      </c>
      <c r="E393" t="s">
        <v>27</v>
      </c>
      <c r="F393">
        <v>30</v>
      </c>
      <c r="G393">
        <v>24.3</v>
      </c>
      <c r="H393" s="7" t="str">
        <f>IFERROR(VLOOKUP(A393,'Indicadores PN obrigatorios'!$A$2:$G$350,6,0),"Sem Responsável Listado")</f>
        <v>Sebrae/NA</v>
      </c>
      <c r="I393" s="7" t="str">
        <f>IFERROR(VLOOKUP(A393,'Indicadores PN obrigatorios'!$A$2:$G$350,2,0),"Não")</f>
        <v>SIM</v>
      </c>
      <c r="J393" s="7" t="str">
        <f>IFERROR(VLOOKUP(A393,'INDICADORES CUBO AGIR'!$A$2:$D$11,4,0),"NÃO")</f>
        <v>NÃO</v>
      </c>
    </row>
    <row r="394" spans="1:10" x14ac:dyDescent="0.25">
      <c r="A394" t="str">
        <f t="shared" si="6"/>
        <v>PROGRAMA NACIONAL - Brasil + CompetitivoPG_Taxa de Alcance - Custos - % - Obter</v>
      </c>
      <c r="B394" t="s">
        <v>419</v>
      </c>
      <c r="C394" t="s">
        <v>221</v>
      </c>
      <c r="D394" t="s">
        <v>40</v>
      </c>
      <c r="E394" t="s">
        <v>222</v>
      </c>
      <c r="F394">
        <v>78</v>
      </c>
      <c r="G394">
        <v>0</v>
      </c>
      <c r="H394" s="7" t="str">
        <f>IFERROR(VLOOKUP(A394,'Indicadores PN obrigatorios'!$A$2:$G$350,6,0),"Sem Responsável Listado")</f>
        <v>Sem Responsável Listado</v>
      </c>
      <c r="I394" s="7" t="str">
        <f>IFERROR(VLOOKUP(A394,'Indicadores PN obrigatorios'!$A$2:$G$350,2,0),"Não")</f>
        <v>Não</v>
      </c>
      <c r="J394" s="7" t="str">
        <f>IFERROR(VLOOKUP(A394,'INDICADORES CUBO AGIR'!$A$2:$D$11,4,0),"NÃO")</f>
        <v>NÃO</v>
      </c>
    </row>
    <row r="395" spans="1:10" x14ac:dyDescent="0.25">
      <c r="A395" t="str">
        <f t="shared" si="6"/>
        <v>PROGRAMA NACIONAL - Brasil + CompetitivoPG_Taxa de Alcance - Faturamento - % - Obter</v>
      </c>
      <c r="B395" t="s">
        <v>419</v>
      </c>
      <c r="C395" t="s">
        <v>221</v>
      </c>
      <c r="D395" t="s">
        <v>40</v>
      </c>
      <c r="E395" t="s">
        <v>28</v>
      </c>
      <c r="F395">
        <v>79</v>
      </c>
      <c r="G395">
        <v>100</v>
      </c>
      <c r="H395" s="7" t="str">
        <f>IFERROR(VLOOKUP(A395,'Indicadores PN obrigatorios'!$A$2:$G$350,6,0),"Sem Responsável Listado")</f>
        <v>Sebrae/UF</v>
      </c>
      <c r="I395" s="7" t="str">
        <f>IFERROR(VLOOKUP(A395,'Indicadores PN obrigatorios'!$A$2:$G$350,2,0),"Não")</f>
        <v>SIM</v>
      </c>
      <c r="J395" s="7" t="str">
        <f>IFERROR(VLOOKUP(A395,'INDICADORES CUBO AGIR'!$A$2:$D$11,4,0),"NÃO")</f>
        <v>SIM</v>
      </c>
    </row>
    <row r="396" spans="1:10" x14ac:dyDescent="0.25">
      <c r="A396" t="str">
        <f t="shared" si="6"/>
        <v>PROGRAMA NACIONAL - Educação EmpreendedoraPG_Atendimento a estudantes em soluções de Educação Empreendedora - Número - Obter</v>
      </c>
      <c r="B396" t="s">
        <v>419</v>
      </c>
      <c r="C396" t="s">
        <v>223</v>
      </c>
      <c r="D396" t="s">
        <v>43</v>
      </c>
      <c r="E396" t="s">
        <v>32</v>
      </c>
      <c r="F396">
        <v>4100</v>
      </c>
      <c r="G396">
        <v>11886</v>
      </c>
      <c r="H396" s="7" t="str">
        <f>IFERROR(VLOOKUP(A396,'Indicadores PN obrigatorios'!$A$2:$G$350,6,0),"Sem Responsável Listado")</f>
        <v>Sebrae/NA</v>
      </c>
      <c r="I396" s="7" t="str">
        <f>IFERROR(VLOOKUP(A396,'Indicadores PN obrigatorios'!$A$2:$G$350,2,0),"Não")</f>
        <v>SIM</v>
      </c>
      <c r="J396" s="7" t="str">
        <f>IFERROR(VLOOKUP(A396,'INDICADORES CUBO AGIR'!$A$2:$D$11,4,0),"NÃO")</f>
        <v>SIM</v>
      </c>
    </row>
    <row r="397" spans="1:10" x14ac:dyDescent="0.25">
      <c r="A397" t="str">
        <f t="shared" si="6"/>
        <v>PROGRAMA NACIONAL - Educação EmpreendedoraPG_Escolas com projeto Escola Empreendedora implementado - Número - Obter</v>
      </c>
      <c r="B397" t="s">
        <v>419</v>
      </c>
      <c r="C397" t="s">
        <v>223</v>
      </c>
      <c r="D397" t="s">
        <v>43</v>
      </c>
      <c r="E397" t="s">
        <v>33</v>
      </c>
      <c r="F397">
        <v>5</v>
      </c>
      <c r="G397">
        <v>5</v>
      </c>
      <c r="H397" s="7" t="str">
        <f>IFERROR(VLOOKUP(A397,'Indicadores PN obrigatorios'!$A$2:$G$350,6,0),"Sem Responsável Listado")</f>
        <v>Sebrae/UF</v>
      </c>
      <c r="I397" s="7" t="str">
        <f>IFERROR(VLOOKUP(A397,'Indicadores PN obrigatorios'!$A$2:$G$350,2,0),"Não")</f>
        <v>SIM</v>
      </c>
      <c r="J397" s="7" t="str">
        <f>IFERROR(VLOOKUP(A397,'INDICADORES CUBO AGIR'!$A$2:$D$11,4,0),"NÃO")</f>
        <v>NÃO</v>
      </c>
    </row>
    <row r="398" spans="1:10" x14ac:dyDescent="0.25">
      <c r="A398" t="str">
        <f t="shared" si="6"/>
        <v>PROGRAMA NACIONAL - Educação EmpreendedoraPG_Professores atendidos em soluções de Educação Empreendedora - professores - Obter</v>
      </c>
      <c r="B398" t="s">
        <v>419</v>
      </c>
      <c r="C398" t="s">
        <v>223</v>
      </c>
      <c r="D398" t="s">
        <v>43</v>
      </c>
      <c r="E398" t="s">
        <v>34</v>
      </c>
      <c r="F398">
        <v>2000</v>
      </c>
      <c r="G398">
        <v>3123</v>
      </c>
      <c r="H398" s="7" t="str">
        <f>IFERROR(VLOOKUP(A398,'Indicadores PN obrigatorios'!$A$2:$G$350,6,0),"Sem Responsável Listado")</f>
        <v>Sebrae/NA</v>
      </c>
      <c r="I398" s="7" t="str">
        <f>IFERROR(VLOOKUP(A398,'Indicadores PN obrigatorios'!$A$2:$G$350,2,0),"Não")</f>
        <v>SIM</v>
      </c>
      <c r="J398" s="7" t="str">
        <f>IFERROR(VLOOKUP(A398,'INDICADORES CUBO AGIR'!$A$2:$D$11,4,0),"NÃO")</f>
        <v>SIM</v>
      </c>
    </row>
    <row r="399" spans="1:10" x14ac:dyDescent="0.25">
      <c r="A399" t="str">
        <f t="shared" si="6"/>
        <v>PROGRAMA NACIONAL - Educação EmpreendedoraPG_Recomendação (NPS) - Professores - pontos - Obter</v>
      </c>
      <c r="B399" t="s">
        <v>419</v>
      </c>
      <c r="C399" t="s">
        <v>223</v>
      </c>
      <c r="D399" t="s">
        <v>43</v>
      </c>
      <c r="E399" t="s">
        <v>35</v>
      </c>
      <c r="F399">
        <v>80</v>
      </c>
      <c r="G399">
        <v>85</v>
      </c>
      <c r="H399" s="7" t="str">
        <f>IFERROR(VLOOKUP(A399,'Indicadores PN obrigatorios'!$A$2:$G$350,6,0),"Sem Responsável Listado")</f>
        <v>Sebrae/NA</v>
      </c>
      <c r="I399" s="7" t="str">
        <f>IFERROR(VLOOKUP(A399,'Indicadores PN obrigatorios'!$A$2:$G$350,2,0),"Não")</f>
        <v>SIM</v>
      </c>
      <c r="J399" s="7" t="str">
        <f>IFERROR(VLOOKUP(A399,'INDICADORES CUBO AGIR'!$A$2:$D$11,4,0),"NÃO")</f>
        <v>NÃO</v>
      </c>
    </row>
    <row r="400" spans="1:10" x14ac:dyDescent="0.25">
      <c r="A400" t="str">
        <f t="shared" si="6"/>
        <v>PROGRAMA NACIONAL - Portfólio em RedePG_Aplicabilidade - Pontos (0 a 10) - Obter</v>
      </c>
      <c r="B400" t="s">
        <v>419</v>
      </c>
      <c r="C400" t="s">
        <v>224</v>
      </c>
      <c r="D400" t="s">
        <v>56</v>
      </c>
      <c r="E400" t="s">
        <v>57</v>
      </c>
      <c r="F400">
        <v>7</v>
      </c>
      <c r="G400">
        <v>7.5</v>
      </c>
      <c r="H400" s="7" t="str">
        <f>IFERROR(VLOOKUP(A400,'Indicadores PN obrigatorios'!$A$2:$G$350,6,0),"Sem Responsável Listado")</f>
        <v>Sebrae/NA</v>
      </c>
      <c r="I400" s="7" t="str">
        <f>IFERROR(VLOOKUP(A400,'Indicadores PN obrigatorios'!$A$2:$G$350,2,0),"Não")</f>
        <v>SIM</v>
      </c>
      <c r="J400" s="7" t="str">
        <f>IFERROR(VLOOKUP(A400,'INDICADORES CUBO AGIR'!$A$2:$D$11,4,0),"NÃO")</f>
        <v>NÃO</v>
      </c>
    </row>
    <row r="401" spans="1:10" x14ac:dyDescent="0.25">
      <c r="A401" t="str">
        <f t="shared" si="6"/>
        <v>PROGRAMA NACIONAL - Portfólio em RedePG_Efetividade - Pontos (0 a 10) - Obter</v>
      </c>
      <c r="B401" t="s">
        <v>419</v>
      </c>
      <c r="C401" t="s">
        <v>224</v>
      </c>
      <c r="D401" t="s">
        <v>56</v>
      </c>
      <c r="E401" t="s">
        <v>58</v>
      </c>
      <c r="F401">
        <v>8</v>
      </c>
      <c r="G401">
        <v>7.9</v>
      </c>
      <c r="H401" s="7" t="str">
        <f>IFERROR(VLOOKUP(A401,'Indicadores PN obrigatorios'!$A$2:$G$350,6,0),"Sem Responsável Listado")</f>
        <v>Sebrae/NA</v>
      </c>
      <c r="I401" s="7" t="str">
        <f>IFERROR(VLOOKUP(A401,'Indicadores PN obrigatorios'!$A$2:$G$350,2,0),"Não")</f>
        <v>SIM</v>
      </c>
      <c r="J401" s="7" t="str">
        <f>IFERROR(VLOOKUP(A401,'INDICADORES CUBO AGIR'!$A$2:$D$11,4,0),"NÃO")</f>
        <v>NÃO</v>
      </c>
    </row>
    <row r="402" spans="1:10" x14ac:dyDescent="0.25">
      <c r="A402" t="str">
        <f t="shared" si="6"/>
        <v>PROGRAMA NACIONAL - Portfólio em RedePG_NPS (Net Promoter Score) de Produto ou Serviço - pontos - Obter</v>
      </c>
      <c r="B402" t="s">
        <v>419</v>
      </c>
      <c r="C402" t="s">
        <v>224</v>
      </c>
      <c r="D402" t="s">
        <v>56</v>
      </c>
      <c r="E402" t="s">
        <v>59</v>
      </c>
      <c r="F402">
        <v>75</v>
      </c>
      <c r="G402">
        <v>84.1</v>
      </c>
      <c r="H402" s="7" t="str">
        <f>IFERROR(VLOOKUP(A402,'Indicadores PN obrigatorios'!$A$2:$G$350,6,0),"Sem Responsável Listado")</f>
        <v>Sebrae/UF</v>
      </c>
      <c r="I402" s="7" t="str">
        <f>IFERROR(VLOOKUP(A402,'Indicadores PN obrigatorios'!$A$2:$G$350,2,0),"Não")</f>
        <v>SIM</v>
      </c>
      <c r="J402" s="7" t="str">
        <f>IFERROR(VLOOKUP(A402,'INDICADORES CUBO AGIR'!$A$2:$D$11,4,0),"NÃO")</f>
        <v>NÃO</v>
      </c>
    </row>
    <row r="403" spans="1:10" x14ac:dyDescent="0.25">
      <c r="A403" t="str">
        <f t="shared" si="6"/>
        <v>PROGRAMA NACIONAL - Brasil + InovadorPG_Inovação e Modernização - % - Obter</v>
      </c>
      <c r="B403" t="s">
        <v>419</v>
      </c>
      <c r="C403" t="s">
        <v>225</v>
      </c>
      <c r="D403" t="s">
        <v>38</v>
      </c>
      <c r="E403" t="s">
        <v>23</v>
      </c>
      <c r="F403">
        <v>70</v>
      </c>
      <c r="G403">
        <v>0</v>
      </c>
      <c r="H403" s="7" t="str">
        <f>IFERROR(VLOOKUP(A403,'Indicadores PN obrigatorios'!$A$2:$G$350,6,0),"Sem Responsável Listado")</f>
        <v>Sebrae/NA</v>
      </c>
      <c r="I403" s="7" t="str">
        <f>IFERROR(VLOOKUP(A403,'Indicadores PN obrigatorios'!$A$2:$G$350,2,0),"Não")</f>
        <v>SIM</v>
      </c>
      <c r="J403" s="7" t="str">
        <f>IFERROR(VLOOKUP(A403,'INDICADORES CUBO AGIR'!$A$2:$D$11,4,0),"NÃO")</f>
        <v>NÃO</v>
      </c>
    </row>
    <row r="404" spans="1:10" x14ac:dyDescent="0.25">
      <c r="A404" t="str">
        <f t="shared" si="6"/>
        <v>PROGRAMA NACIONAL - Brasil + InovadorPG_Municípios com ecossistemas de inovação mapeados - Número - Obter</v>
      </c>
      <c r="B404" t="s">
        <v>419</v>
      </c>
      <c r="C404" t="s">
        <v>225</v>
      </c>
      <c r="D404" t="s">
        <v>38</v>
      </c>
      <c r="E404" t="s">
        <v>24</v>
      </c>
      <c r="F404">
        <v>0</v>
      </c>
      <c r="G404">
        <v>0</v>
      </c>
      <c r="H404" s="7" t="str">
        <f>IFERROR(VLOOKUP(A404,'Indicadores PN obrigatorios'!$A$2:$G$350,6,0),"Sem Responsável Listado")</f>
        <v>Sebrae/UF</v>
      </c>
      <c r="I404" s="7" t="str">
        <f>IFERROR(VLOOKUP(A404,'Indicadores PN obrigatorios'!$A$2:$G$350,2,0),"Não")</f>
        <v>SIM</v>
      </c>
      <c r="J404" s="7" t="str">
        <f>IFERROR(VLOOKUP(A404,'INDICADORES CUBO AGIR'!$A$2:$D$11,4,0),"NÃO")</f>
        <v>NÃO</v>
      </c>
    </row>
    <row r="405" spans="1:10" x14ac:dyDescent="0.25">
      <c r="A405" t="str">
        <f t="shared" si="6"/>
        <v>PROGRAMA NACIONAL - Brasil + InovadorPG_Pequenos Negócios atendidos com solução de Inovação - Número - Obter</v>
      </c>
      <c r="B405" t="s">
        <v>419</v>
      </c>
      <c r="C405" t="s">
        <v>225</v>
      </c>
      <c r="D405" t="s">
        <v>38</v>
      </c>
      <c r="E405" t="s">
        <v>25</v>
      </c>
      <c r="F405">
        <v>12883</v>
      </c>
      <c r="G405">
        <v>46397</v>
      </c>
      <c r="H405" s="7" t="str">
        <f>IFERROR(VLOOKUP(A405,'Indicadores PN obrigatorios'!$A$2:$G$350,6,0),"Sem Responsável Listado")</f>
        <v>Sem Responsável Listado</v>
      </c>
      <c r="I405" s="7" t="str">
        <f>IFERROR(VLOOKUP(A405,'Indicadores PN obrigatorios'!$A$2:$G$350,2,0),"Não")</f>
        <v>Não</v>
      </c>
      <c r="J405" s="7" t="str">
        <f>IFERROR(VLOOKUP(A405,'INDICADORES CUBO AGIR'!$A$2:$D$11,4,0),"NÃO")</f>
        <v>SIM</v>
      </c>
    </row>
    <row r="406" spans="1:10" x14ac:dyDescent="0.25">
      <c r="A406" t="str">
        <f t="shared" si="6"/>
        <v>PROGRAMA NACIONAL - Cliente em FocoPG_Atendimento por cliente - Número - Obter</v>
      </c>
      <c r="B406" t="s">
        <v>419</v>
      </c>
      <c r="C406" t="s">
        <v>226</v>
      </c>
      <c r="D406" t="s">
        <v>37</v>
      </c>
      <c r="E406" t="s">
        <v>18</v>
      </c>
      <c r="F406">
        <v>2</v>
      </c>
      <c r="G406">
        <v>2.27</v>
      </c>
      <c r="H406" s="7" t="str">
        <f>IFERROR(VLOOKUP(A406,'Indicadores PN obrigatorios'!$A$2:$G$350,6,0),"Sem Responsável Listado")</f>
        <v>Sebrae/NA</v>
      </c>
      <c r="I406" s="7" t="str">
        <f>IFERROR(VLOOKUP(A406,'Indicadores PN obrigatorios'!$A$2:$G$350,2,0),"Não")</f>
        <v>SIM</v>
      </c>
      <c r="J406" s="7" t="str">
        <f>IFERROR(VLOOKUP(A406,'INDICADORES CUBO AGIR'!$A$2:$D$11,4,0),"NÃO")</f>
        <v>SIM</v>
      </c>
    </row>
    <row r="407" spans="1:10" x14ac:dyDescent="0.25">
      <c r="A407" t="str">
        <f t="shared" si="6"/>
        <v>PROGRAMA NACIONAL - Cliente em FocoPG_Clientes atendidos por serviços digitais - Número - Obter</v>
      </c>
      <c r="B407" t="s">
        <v>419</v>
      </c>
      <c r="C407" t="s">
        <v>226</v>
      </c>
      <c r="D407" t="s">
        <v>37</v>
      </c>
      <c r="E407" t="s">
        <v>19</v>
      </c>
      <c r="F407">
        <v>70000</v>
      </c>
      <c r="G407">
        <v>92227</v>
      </c>
      <c r="H407" s="7" t="str">
        <f>IFERROR(VLOOKUP(A407,'Indicadores PN obrigatorios'!$A$2:$G$350,6,0),"Sem Responsável Listado")</f>
        <v>Sebrae/NA</v>
      </c>
      <c r="I407" s="7" t="str">
        <f>IFERROR(VLOOKUP(A407,'Indicadores PN obrigatorios'!$A$2:$G$350,2,0),"Não")</f>
        <v>SIM</v>
      </c>
      <c r="J407" s="7" t="str">
        <f>IFERROR(VLOOKUP(A407,'INDICADORES CUBO AGIR'!$A$2:$D$11,4,0),"NÃO")</f>
        <v>SIM</v>
      </c>
    </row>
    <row r="408" spans="1:10" x14ac:dyDescent="0.25">
      <c r="A408" t="str">
        <f t="shared" si="6"/>
        <v>PROGRAMA NACIONAL - Cliente em FocoPG_Cobertura do Atendimento (microempresas e empresas de pequeno porte) - % - Obter</v>
      </c>
      <c r="B408" t="s">
        <v>419</v>
      </c>
      <c r="C408" t="s">
        <v>226</v>
      </c>
      <c r="D408" t="s">
        <v>37</v>
      </c>
      <c r="E408" t="s">
        <v>20</v>
      </c>
      <c r="F408">
        <v>20</v>
      </c>
      <c r="G408">
        <v>21.96</v>
      </c>
      <c r="H408" s="7" t="str">
        <f>IFERROR(VLOOKUP(A408,'Indicadores PN obrigatorios'!$A$2:$G$350,6,0),"Sem Responsável Listado")</f>
        <v>Sebrae/NA</v>
      </c>
      <c r="I408" s="7" t="str">
        <f>IFERROR(VLOOKUP(A408,'Indicadores PN obrigatorios'!$A$2:$G$350,2,0),"Não")</f>
        <v>SIM</v>
      </c>
      <c r="J408" s="7" t="str">
        <f>IFERROR(VLOOKUP(A408,'INDICADORES CUBO AGIR'!$A$2:$D$11,4,0),"NÃO")</f>
        <v>SIM</v>
      </c>
    </row>
    <row r="409" spans="1:10" x14ac:dyDescent="0.25">
      <c r="A409" t="str">
        <f t="shared" si="6"/>
        <v>PROGRAMA NACIONAL - Cliente em FocoPG_Pequenos Negócios Atendidos - Número - Obter</v>
      </c>
      <c r="B409" t="s">
        <v>419</v>
      </c>
      <c r="C409" t="s">
        <v>226</v>
      </c>
      <c r="D409" t="s">
        <v>37</v>
      </c>
      <c r="E409" t="s">
        <v>21</v>
      </c>
      <c r="F409">
        <v>57166</v>
      </c>
      <c r="G409">
        <v>79533</v>
      </c>
      <c r="H409" s="7" t="str">
        <f>IFERROR(VLOOKUP(A409,'Indicadores PN obrigatorios'!$A$2:$G$350,6,0),"Sem Responsável Listado")</f>
        <v>Sebrae/NA</v>
      </c>
      <c r="I409" s="7" t="str">
        <f>IFERROR(VLOOKUP(A409,'Indicadores PN obrigatorios'!$A$2:$G$350,2,0),"Não")</f>
        <v>SIM</v>
      </c>
      <c r="J409" s="7" t="str">
        <f>IFERROR(VLOOKUP(A409,'INDICADORES CUBO AGIR'!$A$2:$D$11,4,0),"NÃO")</f>
        <v>SIM</v>
      </c>
    </row>
    <row r="410" spans="1:10" x14ac:dyDescent="0.25">
      <c r="A410" t="str">
        <f t="shared" si="6"/>
        <v>PROGRAMA NACIONAL - Cliente em FocoPG_Recomendação (NPS) - pontos - Obter</v>
      </c>
      <c r="B410" t="s">
        <v>419</v>
      </c>
      <c r="C410" t="s">
        <v>226</v>
      </c>
      <c r="D410" t="s">
        <v>37</v>
      </c>
      <c r="E410" t="s">
        <v>22</v>
      </c>
      <c r="F410">
        <v>80</v>
      </c>
      <c r="G410">
        <v>82.66</v>
      </c>
      <c r="H410" s="7" t="str">
        <f>IFERROR(VLOOKUP(A410,'Indicadores PN obrigatorios'!$A$2:$G$350,6,0),"Sem Responsável Listado")</f>
        <v>Sebrae/NA</v>
      </c>
      <c r="I410" s="7" t="str">
        <f>IFERROR(VLOOKUP(A410,'Indicadores PN obrigatorios'!$A$2:$G$350,2,0),"Não")</f>
        <v>SIM</v>
      </c>
      <c r="J410" s="7" t="str">
        <f>IFERROR(VLOOKUP(A410,'INDICADORES CUBO AGIR'!$A$2:$D$11,4,0),"NÃO")</f>
        <v>NÃO</v>
      </c>
    </row>
    <row r="411" spans="1:10" x14ac:dyDescent="0.25">
      <c r="A411" t="str">
        <f t="shared" si="6"/>
        <v>PROGRAMA NACIONAL - Inteligência de DadosPG_Índice Gartner de Data &amp; Analytics - Pontos (1 a 5) - Aumentar</v>
      </c>
      <c r="B411" t="s">
        <v>419</v>
      </c>
      <c r="C411" t="s">
        <v>227</v>
      </c>
      <c r="D411" t="s">
        <v>39</v>
      </c>
      <c r="E411" t="s">
        <v>26</v>
      </c>
      <c r="F411">
        <v>1.85</v>
      </c>
      <c r="G411">
        <v>1.44</v>
      </c>
      <c r="H411" s="7" t="str">
        <f>IFERROR(VLOOKUP(A411,'Indicadores PN obrigatorios'!$A$2:$G$350,6,0),"Sem Responsável Listado")</f>
        <v>Sem Responsável Listado</v>
      </c>
      <c r="I411" s="7" t="str">
        <f>IFERROR(VLOOKUP(A411,'Indicadores PN obrigatorios'!$A$2:$G$350,2,0),"Não")</f>
        <v>Não</v>
      </c>
      <c r="J411" s="7" t="str">
        <f>IFERROR(VLOOKUP(A411,'INDICADORES CUBO AGIR'!$A$2:$D$11,4,0),"NÃO")</f>
        <v>NÃO</v>
      </c>
    </row>
    <row r="412" spans="1:10" x14ac:dyDescent="0.25">
      <c r="A412" t="str">
        <f t="shared" si="6"/>
        <v>PROGRAMA NACIONAL - Inteligência de DadosPG_Índice Gartner de Data &amp; Analytics - Pontos (1 a 5) - Aumentar</v>
      </c>
      <c r="B412" t="s">
        <v>420</v>
      </c>
      <c r="C412" t="s">
        <v>228</v>
      </c>
      <c r="D412" t="s">
        <v>39</v>
      </c>
      <c r="E412" t="s">
        <v>26</v>
      </c>
      <c r="F412">
        <v>3.32</v>
      </c>
      <c r="G412">
        <v>3.16</v>
      </c>
      <c r="H412" s="7" t="str">
        <f>IFERROR(VLOOKUP(A412,'Indicadores PN obrigatorios'!$A$2:$G$350,6,0),"Sem Responsável Listado")</f>
        <v>Sem Responsável Listado</v>
      </c>
      <c r="I412" s="7" t="str">
        <f>IFERROR(VLOOKUP(A412,'Indicadores PN obrigatorios'!$A$2:$G$350,2,0),"Não")</f>
        <v>Não</v>
      </c>
      <c r="J412" s="7" t="str">
        <f>IFERROR(VLOOKUP(A412,'INDICADORES CUBO AGIR'!$A$2:$D$11,4,0),"NÃO")</f>
        <v>NÃO</v>
      </c>
    </row>
    <row r="413" spans="1:10" x14ac:dyDescent="0.25">
      <c r="A413" t="str">
        <f t="shared" si="6"/>
        <v>PROGRAMA NACIONAL - Cliente em FocoPG_Atendimento por cliente - Número - Obter</v>
      </c>
      <c r="B413" t="s">
        <v>420</v>
      </c>
      <c r="C413" t="s">
        <v>229</v>
      </c>
      <c r="D413" t="s">
        <v>37</v>
      </c>
      <c r="E413" t="s">
        <v>18</v>
      </c>
      <c r="F413">
        <v>2.5</v>
      </c>
      <c r="G413">
        <v>1.84</v>
      </c>
      <c r="H413" s="7" t="str">
        <f>IFERROR(VLOOKUP(A413,'Indicadores PN obrigatorios'!$A$2:$G$350,6,0),"Sem Responsável Listado")</f>
        <v>Sebrae/NA</v>
      </c>
      <c r="I413" s="7" t="str">
        <f>IFERROR(VLOOKUP(A413,'Indicadores PN obrigatorios'!$A$2:$G$350,2,0),"Não")</f>
        <v>SIM</v>
      </c>
      <c r="J413" s="7" t="str">
        <f>IFERROR(VLOOKUP(A413,'INDICADORES CUBO AGIR'!$A$2:$D$11,4,0),"NÃO")</f>
        <v>SIM</v>
      </c>
    </row>
    <row r="414" spans="1:10" x14ac:dyDescent="0.25">
      <c r="A414" t="str">
        <f t="shared" si="6"/>
        <v>PROGRAMA NACIONAL - Cliente em FocoPG_Clientes atendidos por serviços digitais - Número - Obter</v>
      </c>
      <c r="B414" t="s">
        <v>420</v>
      </c>
      <c r="C414" t="s">
        <v>229</v>
      </c>
      <c r="D414" t="s">
        <v>37</v>
      </c>
      <c r="E414" t="s">
        <v>19</v>
      </c>
      <c r="F414">
        <v>50000</v>
      </c>
      <c r="G414">
        <v>79970</v>
      </c>
      <c r="H414" s="7" t="str">
        <f>IFERROR(VLOOKUP(A414,'Indicadores PN obrigatorios'!$A$2:$G$350,6,0),"Sem Responsável Listado")</f>
        <v>Sebrae/NA</v>
      </c>
      <c r="I414" s="7" t="str">
        <f>IFERROR(VLOOKUP(A414,'Indicadores PN obrigatorios'!$A$2:$G$350,2,0),"Não")</f>
        <v>SIM</v>
      </c>
      <c r="J414" s="7" t="str">
        <f>IFERROR(VLOOKUP(A414,'INDICADORES CUBO AGIR'!$A$2:$D$11,4,0),"NÃO")</f>
        <v>SIM</v>
      </c>
    </row>
    <row r="415" spans="1:10" x14ac:dyDescent="0.25">
      <c r="A415" t="str">
        <f t="shared" si="6"/>
        <v>PROGRAMA NACIONAL - Cliente em FocoPG_Cobertura do Atendimento (microempresas e empresas de pequeno porte) - % - Obter</v>
      </c>
      <c r="B415" t="s">
        <v>420</v>
      </c>
      <c r="C415" t="s">
        <v>229</v>
      </c>
      <c r="D415" t="s">
        <v>37</v>
      </c>
      <c r="E415" t="s">
        <v>20</v>
      </c>
      <c r="F415">
        <v>23</v>
      </c>
      <c r="G415">
        <v>31.1</v>
      </c>
      <c r="H415" s="7" t="str">
        <f>IFERROR(VLOOKUP(A415,'Indicadores PN obrigatorios'!$A$2:$G$350,6,0),"Sem Responsável Listado")</f>
        <v>Sebrae/NA</v>
      </c>
      <c r="I415" s="7" t="str">
        <f>IFERROR(VLOOKUP(A415,'Indicadores PN obrigatorios'!$A$2:$G$350,2,0),"Não")</f>
        <v>SIM</v>
      </c>
      <c r="J415" s="7" t="str">
        <f>IFERROR(VLOOKUP(A415,'INDICADORES CUBO AGIR'!$A$2:$D$11,4,0),"NÃO")</f>
        <v>SIM</v>
      </c>
    </row>
    <row r="416" spans="1:10" x14ac:dyDescent="0.25">
      <c r="A416" t="str">
        <f t="shared" si="6"/>
        <v>PROGRAMA NACIONAL - Cliente em FocoPG_Pequenos Negócios Atendidos - Número - Obter</v>
      </c>
      <c r="B416" t="s">
        <v>420</v>
      </c>
      <c r="C416" t="s">
        <v>229</v>
      </c>
      <c r="D416" t="s">
        <v>37</v>
      </c>
      <c r="E416" t="s">
        <v>21</v>
      </c>
      <c r="F416">
        <v>38000</v>
      </c>
      <c r="G416">
        <v>61776</v>
      </c>
      <c r="H416" s="7" t="str">
        <f>IFERROR(VLOOKUP(A416,'Indicadores PN obrigatorios'!$A$2:$G$350,6,0),"Sem Responsável Listado")</f>
        <v>Sebrae/NA</v>
      </c>
      <c r="I416" s="7" t="str">
        <f>IFERROR(VLOOKUP(A416,'Indicadores PN obrigatorios'!$A$2:$G$350,2,0),"Não")</f>
        <v>SIM</v>
      </c>
      <c r="J416" s="7" t="str">
        <f>IFERROR(VLOOKUP(A416,'INDICADORES CUBO AGIR'!$A$2:$D$11,4,0),"NÃO")</f>
        <v>SIM</v>
      </c>
    </row>
    <row r="417" spans="1:10" x14ac:dyDescent="0.25">
      <c r="A417" t="str">
        <f t="shared" si="6"/>
        <v>PROGRAMA NACIONAL - Cliente em FocoPG_Recomendação (NPS) - pontos - Obter</v>
      </c>
      <c r="B417" t="s">
        <v>420</v>
      </c>
      <c r="C417" t="s">
        <v>229</v>
      </c>
      <c r="D417" t="s">
        <v>37</v>
      </c>
      <c r="E417" t="s">
        <v>22</v>
      </c>
      <c r="F417">
        <v>86.4</v>
      </c>
      <c r="G417">
        <v>84.95</v>
      </c>
      <c r="H417" s="7" t="str">
        <f>IFERROR(VLOOKUP(A417,'Indicadores PN obrigatorios'!$A$2:$G$350,6,0),"Sem Responsável Listado")</f>
        <v>Sebrae/NA</v>
      </c>
      <c r="I417" s="7" t="str">
        <f>IFERROR(VLOOKUP(A417,'Indicadores PN obrigatorios'!$A$2:$G$350,2,0),"Não")</f>
        <v>SIM</v>
      </c>
      <c r="J417" s="7" t="str">
        <f>IFERROR(VLOOKUP(A417,'INDICADORES CUBO AGIR'!$A$2:$D$11,4,0),"NÃO")</f>
        <v>NÃO</v>
      </c>
    </row>
    <row r="418" spans="1:10" x14ac:dyDescent="0.25">
      <c r="A418" t="str">
        <f t="shared" si="6"/>
        <v>PROGRAMA NACIONAL - Gestão Estratégica de PessoasPG_Diagnóstico de Maturidade dos processos de gestão de pessoas - pontos - Obter</v>
      </c>
      <c r="B418" t="s">
        <v>420</v>
      </c>
      <c r="C418" t="s">
        <v>230</v>
      </c>
      <c r="D418" t="s">
        <v>66</v>
      </c>
      <c r="E418" t="s">
        <v>67</v>
      </c>
      <c r="F418">
        <v>4</v>
      </c>
      <c r="G418">
        <v>3.85</v>
      </c>
      <c r="H418" s="7" t="str">
        <f>IFERROR(VLOOKUP(A418,'Indicadores PN obrigatorios'!$A$2:$G$350,6,0),"Sem Responsável Listado")</f>
        <v>Sebrae/UF</v>
      </c>
      <c r="I418" s="7" t="str">
        <f>IFERROR(VLOOKUP(A418,'Indicadores PN obrigatorios'!$A$2:$G$350,2,0),"Não")</f>
        <v>SIM</v>
      </c>
      <c r="J418" s="7" t="str">
        <f>IFERROR(VLOOKUP(A418,'INDICADORES CUBO AGIR'!$A$2:$D$11,4,0),"NÃO")</f>
        <v>NÃO</v>
      </c>
    </row>
    <row r="419" spans="1:10" x14ac:dyDescent="0.25">
      <c r="A419" t="str">
        <f t="shared" si="6"/>
        <v>PROGRAMA NACIONAL - Gestão Estratégica de PessoasPG_Grau de implementação do SGP 9.0 no Sistema Sebrae - % - Obter</v>
      </c>
      <c r="B419" t="s">
        <v>420</v>
      </c>
      <c r="C419" t="s">
        <v>230</v>
      </c>
      <c r="D419" t="s">
        <v>66</v>
      </c>
      <c r="E419" t="s">
        <v>68</v>
      </c>
      <c r="F419">
        <v>44.44</v>
      </c>
      <c r="G419">
        <v>11.1</v>
      </c>
      <c r="H419" s="7" t="str">
        <f>IFERROR(VLOOKUP(A419,'Indicadores PN obrigatorios'!$A$2:$G$350,6,0),"Sem Responsável Listado")</f>
        <v>Sebrae/NA</v>
      </c>
      <c r="I419" s="7" t="str">
        <f>IFERROR(VLOOKUP(A419,'Indicadores PN obrigatorios'!$A$2:$G$350,2,0),"Não")</f>
        <v>SIM</v>
      </c>
      <c r="J419" s="7" t="str">
        <f>IFERROR(VLOOKUP(A419,'INDICADORES CUBO AGIR'!$A$2:$D$11,4,0),"NÃO")</f>
        <v>NÃO</v>
      </c>
    </row>
    <row r="420" spans="1:10" x14ac:dyDescent="0.25">
      <c r="A420" t="str">
        <f t="shared" si="6"/>
        <v>PROGRAMA NACIONAL - Brasil + InovadorPG_Inovação e Modernização - % - Obter</v>
      </c>
      <c r="B420" t="s">
        <v>420</v>
      </c>
      <c r="C420" t="s">
        <v>231</v>
      </c>
      <c r="D420" t="s">
        <v>38</v>
      </c>
      <c r="E420" t="s">
        <v>23</v>
      </c>
      <c r="F420">
        <v>70</v>
      </c>
      <c r="G420">
        <v>0</v>
      </c>
      <c r="H420" s="7" t="str">
        <f>IFERROR(VLOOKUP(A420,'Indicadores PN obrigatorios'!$A$2:$G$350,6,0),"Sem Responsável Listado")</f>
        <v>Sebrae/NA</v>
      </c>
      <c r="I420" s="7" t="str">
        <f>IFERROR(VLOOKUP(A420,'Indicadores PN obrigatorios'!$A$2:$G$350,2,0),"Não")</f>
        <v>SIM</v>
      </c>
      <c r="J420" s="7" t="str">
        <f>IFERROR(VLOOKUP(A420,'INDICADORES CUBO AGIR'!$A$2:$D$11,4,0),"NÃO")</f>
        <v>NÃO</v>
      </c>
    </row>
    <row r="421" spans="1:10" x14ac:dyDescent="0.25">
      <c r="A421" t="str">
        <f t="shared" si="6"/>
        <v>PROGRAMA NACIONAL - Brasil + InovadorPG_Municípios com ecossistemas de inovação mapeados - Número - Obter</v>
      </c>
      <c r="B421" t="s">
        <v>420</v>
      </c>
      <c r="C421" t="s">
        <v>231</v>
      </c>
      <c r="D421" t="s">
        <v>38</v>
      </c>
      <c r="E421" t="s">
        <v>24</v>
      </c>
      <c r="F421">
        <v>1</v>
      </c>
      <c r="G421">
        <v>1</v>
      </c>
      <c r="H421" s="7" t="str">
        <f>IFERROR(VLOOKUP(A421,'Indicadores PN obrigatorios'!$A$2:$G$350,6,0),"Sem Responsável Listado")</f>
        <v>Sebrae/UF</v>
      </c>
      <c r="I421" s="7" t="str">
        <f>IFERROR(VLOOKUP(A421,'Indicadores PN obrigatorios'!$A$2:$G$350,2,0),"Não")</f>
        <v>SIM</v>
      </c>
      <c r="J421" s="7" t="str">
        <f>IFERROR(VLOOKUP(A421,'INDICADORES CUBO AGIR'!$A$2:$D$11,4,0),"NÃO")</f>
        <v>NÃO</v>
      </c>
    </row>
    <row r="422" spans="1:10" x14ac:dyDescent="0.25">
      <c r="A422" t="str">
        <f t="shared" si="6"/>
        <v>PROGRAMA NACIONAL - Brasil + InovadorPG_Pequenos Negócios atendidos com solução de Inovação - Número - Obter</v>
      </c>
      <c r="B422" t="s">
        <v>420</v>
      </c>
      <c r="C422" t="s">
        <v>231</v>
      </c>
      <c r="D422" t="s">
        <v>38</v>
      </c>
      <c r="E422" t="s">
        <v>25</v>
      </c>
      <c r="F422">
        <v>7400</v>
      </c>
      <c r="G422">
        <v>20946</v>
      </c>
      <c r="H422" s="7" t="str">
        <f>IFERROR(VLOOKUP(A422,'Indicadores PN obrigatorios'!$A$2:$G$350,6,0),"Sem Responsável Listado")</f>
        <v>Sem Responsável Listado</v>
      </c>
      <c r="I422" s="7" t="str">
        <f>IFERROR(VLOOKUP(A422,'Indicadores PN obrigatorios'!$A$2:$G$350,2,0),"Não")</f>
        <v>Não</v>
      </c>
      <c r="J422" s="7" t="str">
        <f>IFERROR(VLOOKUP(A422,'INDICADORES CUBO AGIR'!$A$2:$D$11,4,0),"NÃO")</f>
        <v>SIM</v>
      </c>
    </row>
    <row r="423" spans="1:10" x14ac:dyDescent="0.25">
      <c r="A423" t="str">
        <f t="shared" si="6"/>
        <v>PROGRAMA NACIONAL - Ambiente de NegóciosPG_Município com presença continuada de técnico residente do Sebrae na microrregião. - Número - Obter</v>
      </c>
      <c r="B423" t="s">
        <v>420</v>
      </c>
      <c r="C423" t="s">
        <v>232</v>
      </c>
      <c r="D423" t="s">
        <v>36</v>
      </c>
      <c r="E423" t="s">
        <v>14</v>
      </c>
      <c r="F423">
        <v>11</v>
      </c>
      <c r="G423">
        <v>11</v>
      </c>
      <c r="H423" s="7" t="str">
        <f>IFERROR(VLOOKUP(A423,'Indicadores PN obrigatorios'!$A$2:$G$350,6,0),"Sem Responsável Listado")</f>
        <v>Sebrae/UF</v>
      </c>
      <c r="I423" s="7" t="str">
        <f>IFERROR(VLOOKUP(A423,'Indicadores PN obrigatorios'!$A$2:$G$350,2,0),"Não")</f>
        <v>SIM</v>
      </c>
      <c r="J423" s="7" t="str">
        <f>IFERROR(VLOOKUP(A423,'INDICADORES CUBO AGIR'!$A$2:$D$11,4,0),"NÃO")</f>
        <v>NÃO</v>
      </c>
    </row>
    <row r="424" spans="1:10" x14ac:dyDescent="0.25">
      <c r="A424" t="str">
        <f t="shared" si="6"/>
        <v>PROGRAMA NACIONAL - Ambiente de NegóciosPG_Municípios com conjunto de políticas públicas para melhoria do ambiente de negócios implementado - Número - Obter</v>
      </c>
      <c r="B424" t="s">
        <v>420</v>
      </c>
      <c r="C424" t="s">
        <v>232</v>
      </c>
      <c r="D424" t="s">
        <v>36</v>
      </c>
      <c r="E424" t="s">
        <v>15</v>
      </c>
      <c r="F424">
        <v>10</v>
      </c>
      <c r="G424">
        <v>8</v>
      </c>
      <c r="H424" s="7" t="str">
        <f>IFERROR(VLOOKUP(A424,'Indicadores PN obrigatorios'!$A$2:$G$350,6,0),"Sem Responsável Listado")</f>
        <v>Sebrae/UF</v>
      </c>
      <c r="I424" s="7" t="str">
        <f>IFERROR(VLOOKUP(A424,'Indicadores PN obrigatorios'!$A$2:$G$350,2,0),"Não")</f>
        <v>SIM</v>
      </c>
      <c r="J424" s="7" t="str">
        <f>IFERROR(VLOOKUP(A424,'INDICADORES CUBO AGIR'!$A$2:$D$11,4,0),"NÃO")</f>
        <v>NÃO</v>
      </c>
    </row>
    <row r="425" spans="1:10" x14ac:dyDescent="0.25">
      <c r="A425" t="str">
        <f t="shared" si="6"/>
        <v>PROGRAMA NACIONAL - Ambiente de NegóciosPG_Municípios com projetos de mobilização e articulação de lideranças implementados - Número - Obter</v>
      </c>
      <c r="B425" t="s">
        <v>420</v>
      </c>
      <c r="C425" t="s">
        <v>232</v>
      </c>
      <c r="D425" t="s">
        <v>36</v>
      </c>
      <c r="E425" t="s">
        <v>16</v>
      </c>
      <c r="F425">
        <v>10</v>
      </c>
      <c r="G425">
        <v>10</v>
      </c>
      <c r="H425" s="7" t="str">
        <f>IFERROR(VLOOKUP(A425,'Indicadores PN obrigatorios'!$A$2:$G$350,6,0),"Sem Responsável Listado")</f>
        <v>Sebrae/UF</v>
      </c>
      <c r="I425" s="7" t="str">
        <f>IFERROR(VLOOKUP(A425,'Indicadores PN obrigatorios'!$A$2:$G$350,2,0),"Não")</f>
        <v>SIM</v>
      </c>
      <c r="J425" s="7" t="str">
        <f>IFERROR(VLOOKUP(A425,'INDICADORES CUBO AGIR'!$A$2:$D$11,4,0),"NÃO")</f>
        <v>NÃO</v>
      </c>
    </row>
    <row r="426" spans="1:10" x14ac:dyDescent="0.25">
      <c r="A426" t="str">
        <f t="shared" si="6"/>
        <v>PROGRAMA NACIONAL - Ambiente de NegóciosPG_Tempo de abertura de empresas - horas - Obter</v>
      </c>
      <c r="B426" t="s">
        <v>420</v>
      </c>
      <c r="C426" t="s">
        <v>232</v>
      </c>
      <c r="D426" t="s">
        <v>36</v>
      </c>
      <c r="E426" t="s">
        <v>17</v>
      </c>
      <c r="F426">
        <v>48</v>
      </c>
      <c r="G426">
        <v>32.409999999999997</v>
      </c>
      <c r="H426" s="7" t="str">
        <f>IFERROR(VLOOKUP(A426,'Indicadores PN obrigatorios'!$A$2:$G$350,6,0),"Sem Responsável Listado")</f>
        <v>Sebrae/NA</v>
      </c>
      <c r="I426" s="7" t="str">
        <f>IFERROR(VLOOKUP(A426,'Indicadores PN obrigatorios'!$A$2:$G$350,2,0),"Não")</f>
        <v>SIM</v>
      </c>
      <c r="J426" s="7" t="str">
        <f>IFERROR(VLOOKUP(A426,'INDICADORES CUBO AGIR'!$A$2:$D$11,4,0),"NÃO")</f>
        <v>NÃO</v>
      </c>
    </row>
    <row r="427" spans="1:10" x14ac:dyDescent="0.25">
      <c r="A427" t="str">
        <f t="shared" si="6"/>
        <v>PROGRAMA NACIONAL - Sebrae + FinançasPG_Clientes com garantia do Fampe assistidos na fase pós-crédito - % - Obter</v>
      </c>
      <c r="B427" t="s">
        <v>420</v>
      </c>
      <c r="C427" t="s">
        <v>233</v>
      </c>
      <c r="D427" t="s">
        <v>70</v>
      </c>
      <c r="E427" t="s">
        <v>71</v>
      </c>
      <c r="F427">
        <v>70</v>
      </c>
      <c r="G427">
        <v>77.3</v>
      </c>
      <c r="H427" s="7" t="str">
        <f>IFERROR(VLOOKUP(A427,'Indicadores PN obrigatorios'!$A$2:$G$350,6,0),"Sem Responsável Listado")</f>
        <v>Sebrae/NA</v>
      </c>
      <c r="I427" s="7" t="str">
        <f>IFERROR(VLOOKUP(A427,'Indicadores PN obrigatorios'!$A$2:$G$350,2,0),"Não")</f>
        <v>SIM</v>
      </c>
      <c r="J427" s="7" t="str">
        <f>IFERROR(VLOOKUP(A427,'INDICADORES CUBO AGIR'!$A$2:$D$11,4,0),"NÃO")</f>
        <v>SIM</v>
      </c>
    </row>
    <row r="428" spans="1:10" x14ac:dyDescent="0.25">
      <c r="A428" t="str">
        <f t="shared" si="6"/>
        <v>PROGRAMA NACIONAL - Brasil + CompetitivoPG_Produtividade do Trabalho - % - Aumentar</v>
      </c>
      <c r="B428" t="s">
        <v>420</v>
      </c>
      <c r="C428" t="s">
        <v>234</v>
      </c>
      <c r="D428" t="s">
        <v>40</v>
      </c>
      <c r="E428" t="s">
        <v>27</v>
      </c>
      <c r="F428">
        <v>15</v>
      </c>
      <c r="G428">
        <v>29.9</v>
      </c>
      <c r="H428" s="7" t="str">
        <f>IFERROR(VLOOKUP(A428,'Indicadores PN obrigatorios'!$A$2:$G$350,6,0),"Sem Responsável Listado")</f>
        <v>Sebrae/NA</v>
      </c>
      <c r="I428" s="7" t="str">
        <f>IFERROR(VLOOKUP(A428,'Indicadores PN obrigatorios'!$A$2:$G$350,2,0),"Não")</f>
        <v>SIM</v>
      </c>
      <c r="J428" s="7" t="str">
        <f>IFERROR(VLOOKUP(A428,'INDICADORES CUBO AGIR'!$A$2:$D$11,4,0),"NÃO")</f>
        <v>NÃO</v>
      </c>
    </row>
    <row r="429" spans="1:10" x14ac:dyDescent="0.25">
      <c r="A429" t="str">
        <f t="shared" si="6"/>
        <v>PROGRAMA NACIONAL - Brasil + CompetitivoPG_Taxa de Alcance - Faturamento - % - Obter</v>
      </c>
      <c r="B429" t="s">
        <v>420</v>
      </c>
      <c r="C429" t="s">
        <v>234</v>
      </c>
      <c r="D429" t="s">
        <v>40</v>
      </c>
      <c r="E429" t="s">
        <v>28</v>
      </c>
      <c r="F429">
        <v>79</v>
      </c>
      <c r="G429">
        <v>50</v>
      </c>
      <c r="H429" s="7" t="str">
        <f>IFERROR(VLOOKUP(A429,'Indicadores PN obrigatorios'!$A$2:$G$350,6,0),"Sem Responsável Listado")</f>
        <v>Sebrae/UF</v>
      </c>
      <c r="I429" s="7" t="str">
        <f>IFERROR(VLOOKUP(A429,'Indicadores PN obrigatorios'!$A$2:$G$350,2,0),"Não")</f>
        <v>SIM</v>
      </c>
      <c r="J429" s="7" t="str">
        <f>IFERROR(VLOOKUP(A429,'INDICADORES CUBO AGIR'!$A$2:$D$11,4,0),"NÃO")</f>
        <v>SIM</v>
      </c>
    </row>
    <row r="430" spans="1:10" x14ac:dyDescent="0.25">
      <c r="A430" t="str">
        <f t="shared" si="6"/>
        <v>PROGRAMA NACIONAL - Gestão da MarcaPG_Imagem junto à Sociedade - Pontos (0 a 10) - Obter</v>
      </c>
      <c r="B430" t="s">
        <v>420</v>
      </c>
      <c r="C430" t="s">
        <v>235</v>
      </c>
      <c r="D430" t="s">
        <v>42</v>
      </c>
      <c r="E430" t="s">
        <v>30</v>
      </c>
      <c r="F430">
        <v>8.3000000000000007</v>
      </c>
      <c r="G430">
        <v>8.4</v>
      </c>
      <c r="H430" s="7" t="str">
        <f>IFERROR(VLOOKUP(A430,'Indicadores PN obrigatorios'!$A$2:$G$350,6,0),"Sem Responsável Listado")</f>
        <v>Sebrae/NA</v>
      </c>
      <c r="I430" s="7" t="str">
        <f>IFERROR(VLOOKUP(A430,'Indicadores PN obrigatorios'!$A$2:$G$350,2,0),"Não")</f>
        <v>SIM</v>
      </c>
      <c r="J430" s="7" t="str">
        <f>IFERROR(VLOOKUP(A430,'INDICADORES CUBO AGIR'!$A$2:$D$11,4,0),"NÃO")</f>
        <v>NÃO</v>
      </c>
    </row>
    <row r="431" spans="1:10" x14ac:dyDescent="0.25">
      <c r="A431" t="str">
        <f t="shared" si="6"/>
        <v>PROGRAMA NACIONAL - Gestão da MarcaPG_Imagem junto aos Pequenos Negócios - Pontos (0 a 10) - Obter</v>
      </c>
      <c r="B431" t="s">
        <v>420</v>
      </c>
      <c r="C431" t="s">
        <v>235</v>
      </c>
      <c r="D431" t="s">
        <v>42</v>
      </c>
      <c r="E431" t="s">
        <v>31</v>
      </c>
      <c r="F431">
        <v>8.4</v>
      </c>
      <c r="G431">
        <v>8.6999999999999993</v>
      </c>
      <c r="H431" s="7" t="str">
        <f>IFERROR(VLOOKUP(A431,'Indicadores PN obrigatorios'!$A$2:$G$350,6,0),"Sem Responsável Listado")</f>
        <v>Sebrae/NA</v>
      </c>
      <c r="I431" s="7" t="str">
        <f>IFERROR(VLOOKUP(A431,'Indicadores PN obrigatorios'!$A$2:$G$350,2,0),"Não")</f>
        <v>SIM</v>
      </c>
      <c r="J431" s="7" t="str">
        <f>IFERROR(VLOOKUP(A431,'INDICADORES CUBO AGIR'!$A$2:$D$11,4,0),"NÃO")</f>
        <v>NÃO</v>
      </c>
    </row>
    <row r="432" spans="1:10" x14ac:dyDescent="0.25">
      <c r="A432" t="str">
        <f t="shared" si="6"/>
        <v>PROGRAMA NACIONAL - Sebrae + ReceitasPG_Geração de Receita Própria - % - Obter</v>
      </c>
      <c r="B432" t="s">
        <v>420</v>
      </c>
      <c r="C432" t="s">
        <v>236</v>
      </c>
      <c r="D432" t="s">
        <v>41</v>
      </c>
      <c r="E432" t="s">
        <v>29</v>
      </c>
      <c r="F432">
        <v>10</v>
      </c>
      <c r="G432">
        <v>20.3</v>
      </c>
      <c r="H432" s="7" t="str">
        <f>IFERROR(VLOOKUP(A432,'Indicadores PN obrigatorios'!$A$2:$G$350,6,0),"Sem Responsável Listado")</f>
        <v>Sebrae/NA</v>
      </c>
      <c r="I432" s="7" t="str">
        <f>IFERROR(VLOOKUP(A432,'Indicadores PN obrigatorios'!$A$2:$G$350,2,0),"Não")</f>
        <v>SIM</v>
      </c>
      <c r="J432" s="7" t="str">
        <f>IFERROR(VLOOKUP(A432,'INDICADORES CUBO AGIR'!$A$2:$D$11,4,0),"NÃO")</f>
        <v>NÃO</v>
      </c>
    </row>
    <row r="433" spans="1:10" x14ac:dyDescent="0.25">
      <c r="A433" t="str">
        <f t="shared" si="6"/>
        <v>PROGRAMA NACIONAL - Transformação OrganizacionalPG_Equipamentos de TI com vida útil exaurida - % - Obter</v>
      </c>
      <c r="B433" t="s">
        <v>420</v>
      </c>
      <c r="C433" t="s">
        <v>237</v>
      </c>
      <c r="D433" t="s">
        <v>73</v>
      </c>
      <c r="E433" t="s">
        <v>74</v>
      </c>
      <c r="F433">
        <v>20</v>
      </c>
      <c r="G433">
        <v>0.98</v>
      </c>
      <c r="H433" s="7" t="str">
        <f>IFERROR(VLOOKUP(A433,'Indicadores PN obrigatorios'!$A$2:$G$350,6,0),"Sem Responsável Listado")</f>
        <v>Sem Responsável Listado</v>
      </c>
      <c r="I433" s="7" t="str">
        <f>IFERROR(VLOOKUP(A433,'Indicadores PN obrigatorios'!$A$2:$G$350,2,0),"Não")</f>
        <v>Não</v>
      </c>
      <c r="J433" s="7" t="str">
        <f>IFERROR(VLOOKUP(A433,'INDICADORES CUBO AGIR'!$A$2:$D$11,4,0),"NÃO")</f>
        <v>NÃO</v>
      </c>
    </row>
    <row r="434" spans="1:10" x14ac:dyDescent="0.25">
      <c r="A434" t="str">
        <f t="shared" si="6"/>
        <v>PROGRAMA NACIONAL - Transformação OrganizacionalPG_Incidentes de segurança tratados - % - Obter</v>
      </c>
      <c r="B434" t="s">
        <v>420</v>
      </c>
      <c r="C434" t="s">
        <v>237</v>
      </c>
      <c r="D434" t="s">
        <v>73</v>
      </c>
      <c r="E434" t="s">
        <v>75</v>
      </c>
      <c r="F434">
        <v>90</v>
      </c>
      <c r="G434">
        <v>99</v>
      </c>
      <c r="H434" s="7" t="str">
        <f>IFERROR(VLOOKUP(A434,'Indicadores PN obrigatorios'!$A$2:$G$350,6,0),"Sem Responsável Listado")</f>
        <v>Sem Responsável Listado</v>
      </c>
      <c r="I434" s="7" t="str">
        <f>IFERROR(VLOOKUP(A434,'Indicadores PN obrigatorios'!$A$2:$G$350,2,0),"Não")</f>
        <v>Não</v>
      </c>
      <c r="J434" s="7" t="str">
        <f>IFERROR(VLOOKUP(A434,'INDICADORES CUBO AGIR'!$A$2:$D$11,4,0),"NÃO")</f>
        <v>NÃO</v>
      </c>
    </row>
    <row r="435" spans="1:10" x14ac:dyDescent="0.25">
      <c r="A435" t="str">
        <f t="shared" si="6"/>
        <v>PROGRAMA NACIONAL - Transformação OrganizacionalPG_Unidades do Sebrae com Office 365 implementado - % - Obter</v>
      </c>
      <c r="B435" t="s">
        <v>420</v>
      </c>
      <c r="C435" t="s">
        <v>237</v>
      </c>
      <c r="D435" t="s">
        <v>73</v>
      </c>
      <c r="E435" t="s">
        <v>76</v>
      </c>
      <c r="F435">
        <v>100</v>
      </c>
      <c r="G435">
        <v>100</v>
      </c>
      <c r="H435" s="7" t="str">
        <f>IFERROR(VLOOKUP(A435,'Indicadores PN obrigatorios'!$A$2:$G$350,6,0),"Sem Responsável Listado")</f>
        <v>Sem Responsável Listado</v>
      </c>
      <c r="I435" s="7" t="str">
        <f>IFERROR(VLOOKUP(A435,'Indicadores PN obrigatorios'!$A$2:$G$350,2,0),"Não")</f>
        <v>Não</v>
      </c>
      <c r="J435" s="7" t="str">
        <f>IFERROR(VLOOKUP(A435,'INDICADORES CUBO AGIR'!$A$2:$D$11,4,0),"NÃO")</f>
        <v>NÃO</v>
      </c>
    </row>
    <row r="436" spans="1:10" x14ac:dyDescent="0.25">
      <c r="A436" t="str">
        <f t="shared" si="6"/>
        <v>PROGRAMA NACIONAL - Educação EmpreendedoraPG_Atendimento a estudantes em soluções de Educação Empreendedora - Número - Obter</v>
      </c>
      <c r="B436" t="s">
        <v>420</v>
      </c>
      <c r="C436" t="s">
        <v>238</v>
      </c>
      <c r="D436" t="s">
        <v>43</v>
      </c>
      <c r="E436" t="s">
        <v>32</v>
      </c>
      <c r="F436">
        <v>10000</v>
      </c>
      <c r="G436">
        <v>59823</v>
      </c>
      <c r="H436" s="7" t="str">
        <f>IFERROR(VLOOKUP(A436,'Indicadores PN obrigatorios'!$A$2:$G$350,6,0),"Sem Responsável Listado")</f>
        <v>Sebrae/NA</v>
      </c>
      <c r="I436" s="7" t="str">
        <f>IFERROR(VLOOKUP(A436,'Indicadores PN obrigatorios'!$A$2:$G$350,2,0),"Não")</f>
        <v>SIM</v>
      </c>
      <c r="J436" s="7" t="str">
        <f>IFERROR(VLOOKUP(A436,'INDICADORES CUBO AGIR'!$A$2:$D$11,4,0),"NÃO")</f>
        <v>SIM</v>
      </c>
    </row>
    <row r="437" spans="1:10" x14ac:dyDescent="0.25">
      <c r="A437" t="str">
        <f t="shared" si="6"/>
        <v>PROGRAMA NACIONAL - Educação EmpreendedoraPG_Escolas com projeto Escola Empreendedora implementado - Número - Obter</v>
      </c>
      <c r="B437" t="s">
        <v>420</v>
      </c>
      <c r="C437" t="s">
        <v>238</v>
      </c>
      <c r="D437" t="s">
        <v>43</v>
      </c>
      <c r="E437" t="s">
        <v>33</v>
      </c>
      <c r="F437">
        <v>5</v>
      </c>
      <c r="G437">
        <v>5</v>
      </c>
      <c r="H437" s="7" t="str">
        <f>IFERROR(VLOOKUP(A437,'Indicadores PN obrigatorios'!$A$2:$G$350,6,0),"Sem Responsável Listado")</f>
        <v>Sebrae/UF</v>
      </c>
      <c r="I437" s="7" t="str">
        <f>IFERROR(VLOOKUP(A437,'Indicadores PN obrigatorios'!$A$2:$G$350,2,0),"Não")</f>
        <v>SIM</v>
      </c>
      <c r="J437" s="7" t="str">
        <f>IFERROR(VLOOKUP(A437,'INDICADORES CUBO AGIR'!$A$2:$D$11,4,0),"NÃO")</f>
        <v>NÃO</v>
      </c>
    </row>
    <row r="438" spans="1:10" x14ac:dyDescent="0.25">
      <c r="A438" t="str">
        <f t="shared" si="6"/>
        <v>PROGRAMA NACIONAL - Educação EmpreendedoraPG_Professores atendidos em soluções de Educação Empreendedora - professores - Obter</v>
      </c>
      <c r="B438" t="s">
        <v>420</v>
      </c>
      <c r="C438" t="s">
        <v>238</v>
      </c>
      <c r="D438" t="s">
        <v>43</v>
      </c>
      <c r="E438" t="s">
        <v>34</v>
      </c>
      <c r="F438">
        <v>13300</v>
      </c>
      <c r="G438">
        <v>9344</v>
      </c>
      <c r="H438" s="7" t="str">
        <f>IFERROR(VLOOKUP(A438,'Indicadores PN obrigatorios'!$A$2:$G$350,6,0),"Sem Responsável Listado")</f>
        <v>Sebrae/NA</v>
      </c>
      <c r="I438" s="7" t="str">
        <f>IFERROR(VLOOKUP(A438,'Indicadores PN obrigatorios'!$A$2:$G$350,2,0),"Não")</f>
        <v>SIM</v>
      </c>
      <c r="J438" s="7" t="str">
        <f>IFERROR(VLOOKUP(A438,'INDICADORES CUBO AGIR'!$A$2:$D$11,4,0),"NÃO")</f>
        <v>SIM</v>
      </c>
    </row>
    <row r="439" spans="1:10" x14ac:dyDescent="0.25">
      <c r="A439" t="str">
        <f t="shared" si="6"/>
        <v>PROGRAMA NACIONAL - Educação EmpreendedoraPG_Recomendação (NPS) - Professores - pontos - Obter</v>
      </c>
      <c r="B439" t="s">
        <v>420</v>
      </c>
      <c r="C439" t="s">
        <v>238</v>
      </c>
      <c r="D439" t="s">
        <v>43</v>
      </c>
      <c r="E439" t="s">
        <v>35</v>
      </c>
      <c r="F439">
        <v>80</v>
      </c>
      <c r="G439">
        <v>79</v>
      </c>
      <c r="H439" s="7" t="str">
        <f>IFERROR(VLOOKUP(A439,'Indicadores PN obrigatorios'!$A$2:$G$350,6,0),"Sem Responsável Listado")</f>
        <v>Sebrae/NA</v>
      </c>
      <c r="I439" s="7" t="str">
        <f>IFERROR(VLOOKUP(A439,'Indicadores PN obrigatorios'!$A$2:$G$350,2,0),"Não")</f>
        <v>SIM</v>
      </c>
      <c r="J439" s="7" t="str">
        <f>IFERROR(VLOOKUP(A439,'INDICADORES CUBO AGIR'!$A$2:$D$11,4,0),"NÃO")</f>
        <v>NÃO</v>
      </c>
    </row>
    <row r="440" spans="1:10" x14ac:dyDescent="0.25">
      <c r="A440" t="str">
        <f t="shared" si="6"/>
        <v>PROGRAMA NACIONAL - Transformação DigitalPG_Clientes atendidos por serviços digitais - Número - Obter</v>
      </c>
      <c r="B440" t="s">
        <v>420</v>
      </c>
      <c r="C440" t="s">
        <v>239</v>
      </c>
      <c r="D440" t="s">
        <v>51</v>
      </c>
      <c r="E440" t="s">
        <v>19</v>
      </c>
      <c r="F440">
        <v>61500</v>
      </c>
      <c r="G440">
        <v>79970</v>
      </c>
      <c r="H440" s="7" t="str">
        <f>IFERROR(VLOOKUP(A440,'Indicadores PN obrigatorios'!$A$2:$G$350,6,0),"Sem Responsável Listado")</f>
        <v>Sebrae/NA</v>
      </c>
      <c r="I440" s="7" t="str">
        <f>IFERROR(VLOOKUP(A440,'Indicadores PN obrigatorios'!$A$2:$G$350,2,0),"Não")</f>
        <v>SIM</v>
      </c>
      <c r="J440" s="7" t="str">
        <f>IFERROR(VLOOKUP(A440,'INDICADORES CUBO AGIR'!$A$2:$D$11,4,0),"NÃO")</f>
        <v>SIM</v>
      </c>
    </row>
    <row r="441" spans="1:10" x14ac:dyDescent="0.25">
      <c r="A441" t="str">
        <f t="shared" si="6"/>
        <v>PROGRAMA NACIONAL - Transformação DigitalPG_Downloads do aplicativo Sebrae - Número - Obter</v>
      </c>
      <c r="B441" t="s">
        <v>420</v>
      </c>
      <c r="C441" t="s">
        <v>239</v>
      </c>
      <c r="D441" t="s">
        <v>51</v>
      </c>
      <c r="E441" t="s">
        <v>52</v>
      </c>
      <c r="F441">
        <v>14000</v>
      </c>
      <c r="G441">
        <v>19737</v>
      </c>
      <c r="H441" s="7" t="str">
        <f>IFERROR(VLOOKUP(A441,'Indicadores PN obrigatorios'!$A$2:$G$350,6,0),"Sem Responsável Listado")</f>
        <v>Sem Responsável Listado</v>
      </c>
      <c r="I441" s="7" t="str">
        <f>IFERROR(VLOOKUP(A441,'Indicadores PN obrigatorios'!$A$2:$G$350,2,0),"Não")</f>
        <v>Não</v>
      </c>
      <c r="J441" s="7" t="str">
        <f>IFERROR(VLOOKUP(A441,'INDICADORES CUBO AGIR'!$A$2:$D$11,4,0),"NÃO")</f>
        <v>NÃO</v>
      </c>
    </row>
    <row r="442" spans="1:10" x14ac:dyDescent="0.25">
      <c r="A442" t="str">
        <f t="shared" si="6"/>
        <v>PROGRAMA NACIONAL - Transformação DigitalPG_Índice de Maturidade Digital do Sistema Sebrae - Pontos (1 a 5) - Obter</v>
      </c>
      <c r="B442" t="s">
        <v>420</v>
      </c>
      <c r="C442" t="s">
        <v>239</v>
      </c>
      <c r="D442" t="s">
        <v>51</v>
      </c>
      <c r="E442" t="s">
        <v>53</v>
      </c>
      <c r="F442">
        <v>2.5</v>
      </c>
      <c r="G442">
        <v>3.21</v>
      </c>
      <c r="H442" s="7" t="str">
        <f>IFERROR(VLOOKUP(A442,'Indicadores PN obrigatorios'!$A$2:$G$350,6,0),"Sem Responsável Listado")</f>
        <v>Sem Responsável Listado</v>
      </c>
      <c r="I442" s="7" t="str">
        <f>IFERROR(VLOOKUP(A442,'Indicadores PN obrigatorios'!$A$2:$G$350,2,0),"Não")</f>
        <v>Não</v>
      </c>
      <c r="J442" s="7" t="str">
        <f>IFERROR(VLOOKUP(A442,'INDICADORES CUBO AGIR'!$A$2:$D$11,4,0),"NÃO")</f>
        <v>NÃO</v>
      </c>
    </row>
    <row r="443" spans="1:10" x14ac:dyDescent="0.25">
      <c r="A443" t="str">
        <f t="shared" si="6"/>
        <v>PROGRAMA NACIONAL - Ambiente de NegóciosPG_Município com presença continuada de técnico residente do Sebrae na microrregião. - Número - Obter</v>
      </c>
      <c r="B443" t="s">
        <v>421</v>
      </c>
      <c r="C443" t="s">
        <v>240</v>
      </c>
      <c r="D443" t="s">
        <v>36</v>
      </c>
      <c r="E443" t="s">
        <v>14</v>
      </c>
      <c r="F443">
        <v>55</v>
      </c>
      <c r="G443">
        <v>81</v>
      </c>
      <c r="H443" s="7" t="str">
        <f>IFERROR(VLOOKUP(A443,'Indicadores PN obrigatorios'!$A$2:$G$350,6,0),"Sem Responsável Listado")</f>
        <v>Sebrae/UF</v>
      </c>
      <c r="I443" s="7" t="str">
        <f>IFERROR(VLOOKUP(A443,'Indicadores PN obrigatorios'!$A$2:$G$350,2,0),"Não")</f>
        <v>SIM</v>
      </c>
      <c r="J443" s="7" t="str">
        <f>IFERROR(VLOOKUP(A443,'INDICADORES CUBO AGIR'!$A$2:$D$11,4,0),"NÃO")</f>
        <v>NÃO</v>
      </c>
    </row>
    <row r="444" spans="1:10" x14ac:dyDescent="0.25">
      <c r="A444" t="str">
        <f t="shared" si="6"/>
        <v>PROGRAMA NACIONAL - Ambiente de NegóciosPG_Municípios com conjunto de políticas públicas para melhoria do ambiente de negócios implementado - Número - Obter</v>
      </c>
      <c r="B444" t="s">
        <v>421</v>
      </c>
      <c r="C444" t="s">
        <v>240</v>
      </c>
      <c r="D444" t="s">
        <v>36</v>
      </c>
      <c r="E444" t="s">
        <v>15</v>
      </c>
      <c r="F444">
        <v>14</v>
      </c>
      <c r="G444">
        <v>14</v>
      </c>
      <c r="H444" s="7" t="str">
        <f>IFERROR(VLOOKUP(A444,'Indicadores PN obrigatorios'!$A$2:$G$350,6,0),"Sem Responsável Listado")</f>
        <v>Sebrae/UF</v>
      </c>
      <c r="I444" s="7" t="str">
        <f>IFERROR(VLOOKUP(A444,'Indicadores PN obrigatorios'!$A$2:$G$350,2,0),"Não")</f>
        <v>SIM</v>
      </c>
      <c r="J444" s="7" t="str">
        <f>IFERROR(VLOOKUP(A444,'INDICADORES CUBO AGIR'!$A$2:$D$11,4,0),"NÃO")</f>
        <v>NÃO</v>
      </c>
    </row>
    <row r="445" spans="1:10" x14ac:dyDescent="0.25">
      <c r="A445" t="str">
        <f t="shared" si="6"/>
        <v>PROGRAMA NACIONAL - Ambiente de NegóciosPG_Municípios com projetos de mobilização e articulação de lideranças implementados - Número - Obter</v>
      </c>
      <c r="B445" t="s">
        <v>421</v>
      </c>
      <c r="C445" t="s">
        <v>240</v>
      </c>
      <c r="D445" t="s">
        <v>36</v>
      </c>
      <c r="E445" t="s">
        <v>16</v>
      </c>
      <c r="F445">
        <v>28</v>
      </c>
      <c r="G445">
        <v>51</v>
      </c>
      <c r="H445" s="7" t="str">
        <f>IFERROR(VLOOKUP(A445,'Indicadores PN obrigatorios'!$A$2:$G$350,6,0),"Sem Responsável Listado")</f>
        <v>Sebrae/UF</v>
      </c>
      <c r="I445" s="7" t="str">
        <f>IFERROR(VLOOKUP(A445,'Indicadores PN obrigatorios'!$A$2:$G$350,2,0),"Não")</f>
        <v>SIM</v>
      </c>
      <c r="J445" s="7" t="str">
        <f>IFERROR(VLOOKUP(A445,'INDICADORES CUBO AGIR'!$A$2:$D$11,4,0),"NÃO")</f>
        <v>NÃO</v>
      </c>
    </row>
    <row r="446" spans="1:10" x14ac:dyDescent="0.25">
      <c r="A446" t="str">
        <f t="shared" si="6"/>
        <v>PROGRAMA NACIONAL - Ambiente de NegóciosPG_Tempo de abertura de empresas - horas - Obter</v>
      </c>
      <c r="B446" t="s">
        <v>421</v>
      </c>
      <c r="C446" t="s">
        <v>240</v>
      </c>
      <c r="D446" t="s">
        <v>36</v>
      </c>
      <c r="E446" t="s">
        <v>17</v>
      </c>
      <c r="F446">
        <v>48</v>
      </c>
      <c r="G446">
        <v>30</v>
      </c>
      <c r="H446" s="7" t="str">
        <f>IFERROR(VLOOKUP(A446,'Indicadores PN obrigatorios'!$A$2:$G$350,6,0),"Sem Responsável Listado")</f>
        <v>Sebrae/NA</v>
      </c>
      <c r="I446" s="7" t="str">
        <f>IFERROR(VLOOKUP(A446,'Indicadores PN obrigatorios'!$A$2:$G$350,2,0),"Não")</f>
        <v>SIM</v>
      </c>
      <c r="J446" s="7" t="str">
        <f>IFERROR(VLOOKUP(A446,'INDICADORES CUBO AGIR'!$A$2:$D$11,4,0),"NÃO")</f>
        <v>NÃO</v>
      </c>
    </row>
    <row r="447" spans="1:10" x14ac:dyDescent="0.25">
      <c r="A447" t="str">
        <f t="shared" si="6"/>
        <v>PROGRAMA NACIONAL - Gestão Estratégica de PessoasPG_Diagnóstico de Maturidade dos processos de gestão de pessoas - pontos - Obter</v>
      </c>
      <c r="B447" t="s">
        <v>421</v>
      </c>
      <c r="C447" t="s">
        <v>241</v>
      </c>
      <c r="D447" t="s">
        <v>66</v>
      </c>
      <c r="E447" t="s">
        <v>67</v>
      </c>
      <c r="F447">
        <v>4.2</v>
      </c>
      <c r="G447">
        <v>3.79</v>
      </c>
      <c r="H447" s="7" t="str">
        <f>IFERROR(VLOOKUP(A447,'Indicadores PN obrigatorios'!$A$2:$G$350,6,0),"Sem Responsável Listado")</f>
        <v>Sebrae/UF</v>
      </c>
      <c r="I447" s="7" t="str">
        <f>IFERROR(VLOOKUP(A447,'Indicadores PN obrigatorios'!$A$2:$G$350,2,0),"Não")</f>
        <v>SIM</v>
      </c>
      <c r="J447" s="7" t="str">
        <f>IFERROR(VLOOKUP(A447,'INDICADORES CUBO AGIR'!$A$2:$D$11,4,0),"NÃO")</f>
        <v>NÃO</v>
      </c>
    </row>
    <row r="448" spans="1:10" x14ac:dyDescent="0.25">
      <c r="A448" t="str">
        <f t="shared" si="6"/>
        <v>PROGRAMA NACIONAL - Gestão Estratégica de PessoasPG_Grau de implementação do SGP 9.0 no Sistema Sebrae - % - Obter</v>
      </c>
      <c r="B448" t="s">
        <v>421</v>
      </c>
      <c r="C448" t="s">
        <v>241</v>
      </c>
      <c r="D448" t="s">
        <v>66</v>
      </c>
      <c r="E448" t="s">
        <v>68</v>
      </c>
      <c r="F448">
        <v>100</v>
      </c>
      <c r="G448">
        <v>100</v>
      </c>
      <c r="H448" s="7" t="str">
        <f>IFERROR(VLOOKUP(A448,'Indicadores PN obrigatorios'!$A$2:$G$350,6,0),"Sem Responsável Listado")</f>
        <v>Sebrae/NA</v>
      </c>
      <c r="I448" s="7" t="str">
        <f>IFERROR(VLOOKUP(A448,'Indicadores PN obrigatorios'!$A$2:$G$350,2,0),"Não")</f>
        <v>SIM</v>
      </c>
      <c r="J448" s="7" t="str">
        <f>IFERROR(VLOOKUP(A448,'INDICADORES CUBO AGIR'!$A$2:$D$11,4,0),"NÃO")</f>
        <v>NÃO</v>
      </c>
    </row>
    <row r="449" spans="1:10" x14ac:dyDescent="0.25">
      <c r="A449" t="str">
        <f t="shared" si="6"/>
        <v>PROGRAMA NACIONAL - Brasil + InovadorPG_Inovação e Modernização - % - Obter</v>
      </c>
      <c r="B449" t="s">
        <v>421</v>
      </c>
      <c r="C449" t="s">
        <v>242</v>
      </c>
      <c r="D449" t="s">
        <v>38</v>
      </c>
      <c r="E449" t="s">
        <v>23</v>
      </c>
      <c r="F449">
        <v>70</v>
      </c>
      <c r="G449">
        <v>0</v>
      </c>
      <c r="H449" s="7" t="str">
        <f>IFERROR(VLOOKUP(A449,'Indicadores PN obrigatorios'!$A$2:$G$350,6,0),"Sem Responsável Listado")</f>
        <v>Sebrae/NA</v>
      </c>
      <c r="I449" s="7" t="str">
        <f>IFERROR(VLOOKUP(A449,'Indicadores PN obrigatorios'!$A$2:$G$350,2,0),"Não")</f>
        <v>SIM</v>
      </c>
      <c r="J449" s="7" t="str">
        <f>IFERROR(VLOOKUP(A449,'INDICADORES CUBO AGIR'!$A$2:$D$11,4,0),"NÃO")</f>
        <v>NÃO</v>
      </c>
    </row>
    <row r="450" spans="1:10" x14ac:dyDescent="0.25">
      <c r="A450" t="str">
        <f t="shared" si="6"/>
        <v>PROGRAMA NACIONAL - Brasil + InovadorPG_Municípios com ecossistemas de inovação mapeados - Número - Obter</v>
      </c>
      <c r="B450" t="s">
        <v>421</v>
      </c>
      <c r="C450" t="s">
        <v>242</v>
      </c>
      <c r="D450" t="s">
        <v>38</v>
      </c>
      <c r="E450" t="s">
        <v>24</v>
      </c>
      <c r="F450">
        <v>2</v>
      </c>
      <c r="G450">
        <v>9</v>
      </c>
      <c r="H450" s="7" t="str">
        <f>IFERROR(VLOOKUP(A450,'Indicadores PN obrigatorios'!$A$2:$G$350,6,0),"Sem Responsável Listado")</f>
        <v>Sebrae/UF</v>
      </c>
      <c r="I450" s="7" t="str">
        <f>IFERROR(VLOOKUP(A450,'Indicadores PN obrigatorios'!$A$2:$G$350,2,0),"Não")</f>
        <v>SIM</v>
      </c>
      <c r="J450" s="7" t="str">
        <f>IFERROR(VLOOKUP(A450,'INDICADORES CUBO AGIR'!$A$2:$D$11,4,0),"NÃO")</f>
        <v>NÃO</v>
      </c>
    </row>
    <row r="451" spans="1:10" x14ac:dyDescent="0.25">
      <c r="A451" t="str">
        <f t="shared" ref="A451:A514" si="7">CONCATENATE(D451,E451)</f>
        <v>PROGRAMA NACIONAL - Brasil + InovadorPG_Pequenos Negócios atendidos com solução de Inovação - Número - Obter</v>
      </c>
      <c r="B451" t="s">
        <v>421</v>
      </c>
      <c r="C451" t="s">
        <v>242</v>
      </c>
      <c r="D451" t="s">
        <v>38</v>
      </c>
      <c r="E451" t="s">
        <v>25</v>
      </c>
      <c r="F451">
        <v>16500</v>
      </c>
      <c r="G451">
        <v>18142</v>
      </c>
      <c r="H451" s="7" t="str">
        <f>IFERROR(VLOOKUP(A451,'Indicadores PN obrigatorios'!$A$2:$G$350,6,0),"Sem Responsável Listado")</f>
        <v>Sem Responsável Listado</v>
      </c>
      <c r="I451" s="7" t="str">
        <f>IFERROR(VLOOKUP(A451,'Indicadores PN obrigatorios'!$A$2:$G$350,2,0),"Não")</f>
        <v>Não</v>
      </c>
      <c r="J451" s="7" t="str">
        <f>IFERROR(VLOOKUP(A451,'INDICADORES CUBO AGIR'!$A$2:$D$11,4,0),"NÃO")</f>
        <v>SIM</v>
      </c>
    </row>
    <row r="452" spans="1:10" x14ac:dyDescent="0.25">
      <c r="A452" t="str">
        <f t="shared" si="7"/>
        <v>PROGRAMA NACIONAL - Cliente em FocoPG_Atendimento por cliente - Número - Obter</v>
      </c>
      <c r="B452" t="s">
        <v>421</v>
      </c>
      <c r="C452" t="s">
        <v>243</v>
      </c>
      <c r="D452" t="s">
        <v>37</v>
      </c>
      <c r="E452" t="s">
        <v>18</v>
      </c>
      <c r="F452">
        <v>2</v>
      </c>
      <c r="G452">
        <v>2.11</v>
      </c>
      <c r="H452" s="7" t="str">
        <f>IFERROR(VLOOKUP(A452,'Indicadores PN obrigatorios'!$A$2:$G$350,6,0),"Sem Responsável Listado")</f>
        <v>Sebrae/NA</v>
      </c>
      <c r="I452" s="7" t="str">
        <f>IFERROR(VLOOKUP(A452,'Indicadores PN obrigatorios'!$A$2:$G$350,2,0),"Não")</f>
        <v>SIM</v>
      </c>
      <c r="J452" s="7" t="str">
        <f>IFERROR(VLOOKUP(A452,'INDICADORES CUBO AGIR'!$A$2:$D$11,4,0),"NÃO")</f>
        <v>SIM</v>
      </c>
    </row>
    <row r="453" spans="1:10" x14ac:dyDescent="0.25">
      <c r="A453" t="str">
        <f t="shared" si="7"/>
        <v>PROGRAMA NACIONAL - Cliente em FocoPG_Clientes atendidos por serviços digitais - Número - Obter</v>
      </c>
      <c r="B453" t="s">
        <v>421</v>
      </c>
      <c r="C453" t="s">
        <v>243</v>
      </c>
      <c r="D453" t="s">
        <v>37</v>
      </c>
      <c r="E453" t="s">
        <v>19</v>
      </c>
      <c r="F453">
        <v>110000</v>
      </c>
      <c r="G453">
        <v>148390</v>
      </c>
      <c r="H453" s="7" t="str">
        <f>IFERROR(VLOOKUP(A453,'Indicadores PN obrigatorios'!$A$2:$G$350,6,0),"Sem Responsável Listado")</f>
        <v>Sebrae/NA</v>
      </c>
      <c r="I453" s="7" t="str">
        <f>IFERROR(VLOOKUP(A453,'Indicadores PN obrigatorios'!$A$2:$G$350,2,0),"Não")</f>
        <v>SIM</v>
      </c>
      <c r="J453" s="7" t="str">
        <f>IFERROR(VLOOKUP(A453,'INDICADORES CUBO AGIR'!$A$2:$D$11,4,0),"NÃO")</f>
        <v>SIM</v>
      </c>
    </row>
    <row r="454" spans="1:10" x14ac:dyDescent="0.25">
      <c r="A454" t="str">
        <f t="shared" si="7"/>
        <v>PROGRAMA NACIONAL - Cliente em FocoPG_Cobertura do Atendimento (microempresas e empresas de pequeno porte) - % - Obter</v>
      </c>
      <c r="B454" t="s">
        <v>421</v>
      </c>
      <c r="C454" t="s">
        <v>243</v>
      </c>
      <c r="D454" t="s">
        <v>37</v>
      </c>
      <c r="E454" t="s">
        <v>20</v>
      </c>
      <c r="F454">
        <v>23</v>
      </c>
      <c r="G454">
        <v>30.4</v>
      </c>
      <c r="H454" s="7" t="str">
        <f>IFERROR(VLOOKUP(A454,'Indicadores PN obrigatorios'!$A$2:$G$350,6,0),"Sem Responsável Listado")</f>
        <v>Sebrae/NA</v>
      </c>
      <c r="I454" s="7" t="str">
        <f>IFERROR(VLOOKUP(A454,'Indicadores PN obrigatorios'!$A$2:$G$350,2,0),"Não")</f>
        <v>SIM</v>
      </c>
      <c r="J454" s="7" t="str">
        <f>IFERROR(VLOOKUP(A454,'INDICADORES CUBO AGIR'!$A$2:$D$11,4,0),"NÃO")</f>
        <v>SIM</v>
      </c>
    </row>
    <row r="455" spans="1:10" x14ac:dyDescent="0.25">
      <c r="A455" t="str">
        <f t="shared" si="7"/>
        <v>PROGRAMA NACIONAL - Cliente em FocoPG_Pequenos Negócios Atendidos - Número - Obter</v>
      </c>
      <c r="B455" t="s">
        <v>421</v>
      </c>
      <c r="C455" t="s">
        <v>243</v>
      </c>
      <c r="D455" t="s">
        <v>37</v>
      </c>
      <c r="E455" t="s">
        <v>21</v>
      </c>
      <c r="F455">
        <v>167000</v>
      </c>
      <c r="G455">
        <v>175644</v>
      </c>
      <c r="H455" s="7" t="str">
        <f>IFERROR(VLOOKUP(A455,'Indicadores PN obrigatorios'!$A$2:$G$350,6,0),"Sem Responsável Listado")</f>
        <v>Sebrae/NA</v>
      </c>
      <c r="I455" s="7" t="str">
        <f>IFERROR(VLOOKUP(A455,'Indicadores PN obrigatorios'!$A$2:$G$350,2,0),"Não")</f>
        <v>SIM</v>
      </c>
      <c r="J455" s="7" t="str">
        <f>IFERROR(VLOOKUP(A455,'INDICADORES CUBO AGIR'!$A$2:$D$11,4,0),"NÃO")</f>
        <v>SIM</v>
      </c>
    </row>
    <row r="456" spans="1:10" x14ac:dyDescent="0.25">
      <c r="A456" t="str">
        <f t="shared" si="7"/>
        <v>PROGRAMA NACIONAL - Cliente em FocoPG_Recomendação (NPS) - pontos - Obter</v>
      </c>
      <c r="B456" t="s">
        <v>421</v>
      </c>
      <c r="C456" t="s">
        <v>243</v>
      </c>
      <c r="D456" t="s">
        <v>37</v>
      </c>
      <c r="E456" t="s">
        <v>22</v>
      </c>
      <c r="F456">
        <v>85</v>
      </c>
      <c r="G456">
        <v>82.84</v>
      </c>
      <c r="H456" s="7" t="str">
        <f>IFERROR(VLOOKUP(A456,'Indicadores PN obrigatorios'!$A$2:$G$350,6,0),"Sem Responsável Listado")</f>
        <v>Sebrae/NA</v>
      </c>
      <c r="I456" s="7" t="str">
        <f>IFERROR(VLOOKUP(A456,'Indicadores PN obrigatorios'!$A$2:$G$350,2,0),"Não")</f>
        <v>SIM</v>
      </c>
      <c r="J456" s="7" t="str">
        <f>IFERROR(VLOOKUP(A456,'INDICADORES CUBO AGIR'!$A$2:$D$11,4,0),"NÃO")</f>
        <v>NÃO</v>
      </c>
    </row>
    <row r="457" spans="1:10" x14ac:dyDescent="0.25">
      <c r="A457" t="str">
        <f t="shared" si="7"/>
        <v>PROGRAMA NACIONAL - Brasil + CompetitivoPG_Produtividade do Trabalho - % - Aumentar</v>
      </c>
      <c r="B457" t="s">
        <v>421</v>
      </c>
      <c r="C457" t="s">
        <v>244</v>
      </c>
      <c r="D457" t="s">
        <v>40</v>
      </c>
      <c r="E457" t="s">
        <v>27</v>
      </c>
      <c r="F457">
        <v>15</v>
      </c>
      <c r="G457">
        <v>20.2</v>
      </c>
      <c r="H457" s="7" t="str">
        <f>IFERROR(VLOOKUP(A457,'Indicadores PN obrigatorios'!$A$2:$G$350,6,0),"Sem Responsável Listado")</f>
        <v>Sebrae/NA</v>
      </c>
      <c r="I457" s="7" t="str">
        <f>IFERROR(VLOOKUP(A457,'Indicadores PN obrigatorios'!$A$2:$G$350,2,0),"Não")</f>
        <v>SIM</v>
      </c>
      <c r="J457" s="7" t="str">
        <f>IFERROR(VLOOKUP(A457,'INDICADORES CUBO AGIR'!$A$2:$D$11,4,0),"NÃO")</f>
        <v>NÃO</v>
      </c>
    </row>
    <row r="458" spans="1:10" x14ac:dyDescent="0.25">
      <c r="A458" t="str">
        <f t="shared" si="7"/>
        <v>PROGRAMA NACIONAL - Brasil + CompetitivoPG_Taxa de Alcance - Faturamento - % - Obter</v>
      </c>
      <c r="B458" t="s">
        <v>421</v>
      </c>
      <c r="C458" t="s">
        <v>244</v>
      </c>
      <c r="D458" t="s">
        <v>40</v>
      </c>
      <c r="E458" t="s">
        <v>28</v>
      </c>
      <c r="F458">
        <v>75</v>
      </c>
      <c r="G458">
        <v>75</v>
      </c>
      <c r="H458" s="7" t="str">
        <f>IFERROR(VLOOKUP(A458,'Indicadores PN obrigatorios'!$A$2:$G$350,6,0),"Sem Responsável Listado")</f>
        <v>Sebrae/UF</v>
      </c>
      <c r="I458" s="7" t="str">
        <f>IFERROR(VLOOKUP(A458,'Indicadores PN obrigatorios'!$A$2:$G$350,2,0),"Não")</f>
        <v>SIM</v>
      </c>
      <c r="J458" s="7" t="str">
        <f>IFERROR(VLOOKUP(A458,'INDICADORES CUBO AGIR'!$A$2:$D$11,4,0),"NÃO")</f>
        <v>SIM</v>
      </c>
    </row>
    <row r="459" spans="1:10" x14ac:dyDescent="0.25">
      <c r="A459" t="str">
        <f t="shared" si="7"/>
        <v>PROGRAMA NACIONAL - Gestão da MarcaPG_Imagem junto à Sociedade - Pontos (0 a 10) - Obter</v>
      </c>
      <c r="B459" t="s">
        <v>421</v>
      </c>
      <c r="C459" t="s">
        <v>245</v>
      </c>
      <c r="D459" t="s">
        <v>42</v>
      </c>
      <c r="E459" t="s">
        <v>30</v>
      </c>
      <c r="F459">
        <v>8.6999999999999993</v>
      </c>
      <c r="G459">
        <v>8.6999999999999993</v>
      </c>
      <c r="H459" s="7" t="str">
        <f>IFERROR(VLOOKUP(A459,'Indicadores PN obrigatorios'!$A$2:$G$350,6,0),"Sem Responsável Listado")</f>
        <v>Sebrae/NA</v>
      </c>
      <c r="I459" s="7" t="str">
        <f>IFERROR(VLOOKUP(A459,'Indicadores PN obrigatorios'!$A$2:$G$350,2,0),"Não")</f>
        <v>SIM</v>
      </c>
      <c r="J459" s="7" t="str">
        <f>IFERROR(VLOOKUP(A459,'INDICADORES CUBO AGIR'!$A$2:$D$11,4,0),"NÃO")</f>
        <v>NÃO</v>
      </c>
    </row>
    <row r="460" spans="1:10" x14ac:dyDescent="0.25">
      <c r="A460" t="str">
        <f t="shared" si="7"/>
        <v>PROGRAMA NACIONAL - Gestão da MarcaPG_Imagem junto aos Pequenos Negócios - Pontos (0 a 10) - Obter</v>
      </c>
      <c r="B460" t="s">
        <v>421</v>
      </c>
      <c r="C460" t="s">
        <v>245</v>
      </c>
      <c r="D460" t="s">
        <v>42</v>
      </c>
      <c r="E460" t="s">
        <v>31</v>
      </c>
      <c r="F460">
        <v>8.9</v>
      </c>
      <c r="G460">
        <v>8.8000000000000007</v>
      </c>
      <c r="H460" s="7" t="str">
        <f>IFERROR(VLOOKUP(A460,'Indicadores PN obrigatorios'!$A$2:$G$350,6,0),"Sem Responsável Listado")</f>
        <v>Sebrae/NA</v>
      </c>
      <c r="I460" s="7" t="str">
        <f>IFERROR(VLOOKUP(A460,'Indicadores PN obrigatorios'!$A$2:$G$350,2,0),"Não")</f>
        <v>SIM</v>
      </c>
      <c r="J460" s="7" t="str">
        <f>IFERROR(VLOOKUP(A460,'INDICADORES CUBO AGIR'!$A$2:$D$11,4,0),"NÃO")</f>
        <v>NÃO</v>
      </c>
    </row>
    <row r="461" spans="1:10" x14ac:dyDescent="0.25">
      <c r="A461" t="str">
        <f t="shared" si="7"/>
        <v>PROGRAMA NACIONAL - Educação EmpreendedoraPG_Atendimento a estudantes em soluções de Educação Empreendedora - Número - Obter</v>
      </c>
      <c r="B461" t="s">
        <v>421</v>
      </c>
      <c r="C461" t="s">
        <v>246</v>
      </c>
      <c r="D461" t="s">
        <v>43</v>
      </c>
      <c r="E461" t="s">
        <v>32</v>
      </c>
      <c r="F461">
        <v>50000</v>
      </c>
      <c r="G461">
        <v>77056</v>
      </c>
      <c r="H461" s="7" t="str">
        <f>IFERROR(VLOOKUP(A461,'Indicadores PN obrigatorios'!$A$2:$G$350,6,0),"Sem Responsável Listado")</f>
        <v>Sebrae/NA</v>
      </c>
      <c r="I461" s="7" t="str">
        <f>IFERROR(VLOOKUP(A461,'Indicadores PN obrigatorios'!$A$2:$G$350,2,0),"Não")</f>
        <v>SIM</v>
      </c>
      <c r="J461" s="7" t="str">
        <f>IFERROR(VLOOKUP(A461,'INDICADORES CUBO AGIR'!$A$2:$D$11,4,0),"NÃO")</f>
        <v>SIM</v>
      </c>
    </row>
    <row r="462" spans="1:10" x14ac:dyDescent="0.25">
      <c r="A462" t="str">
        <f t="shared" si="7"/>
        <v>PROGRAMA NACIONAL - Educação EmpreendedoraPG_Escolas com projeto Escola Empreendedora implementado - Número - Obter</v>
      </c>
      <c r="B462" t="s">
        <v>421</v>
      </c>
      <c r="C462" t="s">
        <v>246</v>
      </c>
      <c r="D462" t="s">
        <v>43</v>
      </c>
      <c r="E462" t="s">
        <v>33</v>
      </c>
      <c r="F462">
        <v>5</v>
      </c>
      <c r="G462">
        <v>0</v>
      </c>
      <c r="H462" s="7" t="str">
        <f>IFERROR(VLOOKUP(A462,'Indicadores PN obrigatorios'!$A$2:$G$350,6,0),"Sem Responsável Listado")</f>
        <v>Sebrae/UF</v>
      </c>
      <c r="I462" s="7" t="str">
        <f>IFERROR(VLOOKUP(A462,'Indicadores PN obrigatorios'!$A$2:$G$350,2,0),"Não")</f>
        <v>SIM</v>
      </c>
      <c r="J462" s="7" t="str">
        <f>IFERROR(VLOOKUP(A462,'INDICADORES CUBO AGIR'!$A$2:$D$11,4,0),"NÃO")</f>
        <v>NÃO</v>
      </c>
    </row>
    <row r="463" spans="1:10" x14ac:dyDescent="0.25">
      <c r="A463" t="str">
        <f t="shared" si="7"/>
        <v>PROGRAMA NACIONAL - Educação EmpreendedoraPG_Professores atendidos em soluções de Educação Empreendedora - professores - Obter</v>
      </c>
      <c r="B463" t="s">
        <v>421</v>
      </c>
      <c r="C463" t="s">
        <v>246</v>
      </c>
      <c r="D463" t="s">
        <v>43</v>
      </c>
      <c r="E463" t="s">
        <v>34</v>
      </c>
      <c r="F463">
        <v>4000</v>
      </c>
      <c r="G463">
        <v>10460</v>
      </c>
      <c r="H463" s="7" t="str">
        <f>IFERROR(VLOOKUP(A463,'Indicadores PN obrigatorios'!$A$2:$G$350,6,0),"Sem Responsável Listado")</f>
        <v>Sebrae/NA</v>
      </c>
      <c r="I463" s="7" t="str">
        <f>IFERROR(VLOOKUP(A463,'Indicadores PN obrigatorios'!$A$2:$G$350,2,0),"Não")</f>
        <v>SIM</v>
      </c>
      <c r="J463" s="7" t="str">
        <f>IFERROR(VLOOKUP(A463,'INDICADORES CUBO AGIR'!$A$2:$D$11,4,0),"NÃO")</f>
        <v>SIM</v>
      </c>
    </row>
    <row r="464" spans="1:10" x14ac:dyDescent="0.25">
      <c r="A464" t="str">
        <f t="shared" si="7"/>
        <v>PROGRAMA NACIONAL - Educação EmpreendedoraPG_Recomendação (NPS) - Professores - pontos - Obter</v>
      </c>
      <c r="B464" t="s">
        <v>421</v>
      </c>
      <c r="C464" t="s">
        <v>246</v>
      </c>
      <c r="D464" t="s">
        <v>43</v>
      </c>
      <c r="E464" t="s">
        <v>35</v>
      </c>
      <c r="F464">
        <v>80</v>
      </c>
      <c r="G464">
        <v>85.6</v>
      </c>
      <c r="H464" s="7" t="str">
        <f>IFERROR(VLOOKUP(A464,'Indicadores PN obrigatorios'!$A$2:$G$350,6,0),"Sem Responsável Listado")</f>
        <v>Sebrae/NA</v>
      </c>
      <c r="I464" s="7" t="str">
        <f>IFERROR(VLOOKUP(A464,'Indicadores PN obrigatorios'!$A$2:$G$350,2,0),"Não")</f>
        <v>SIM</v>
      </c>
      <c r="J464" s="7" t="str">
        <f>IFERROR(VLOOKUP(A464,'INDICADORES CUBO AGIR'!$A$2:$D$11,4,0),"NÃO")</f>
        <v>NÃO</v>
      </c>
    </row>
    <row r="465" spans="1:10" x14ac:dyDescent="0.25">
      <c r="A465" t="str">
        <f t="shared" si="7"/>
        <v>PROGRAMA NACIONAL - Inteligência de DadosPG_Índice Gartner de Data &amp; Analytics - Pontos (1 a 5) - Aumentar</v>
      </c>
      <c r="B465" t="s">
        <v>421</v>
      </c>
      <c r="C465" t="s">
        <v>247</v>
      </c>
      <c r="D465" t="s">
        <v>39</v>
      </c>
      <c r="E465" t="s">
        <v>26</v>
      </c>
      <c r="F465">
        <v>2.4</v>
      </c>
      <c r="G465">
        <v>2.52</v>
      </c>
      <c r="H465" s="7" t="str">
        <f>IFERROR(VLOOKUP(A465,'Indicadores PN obrigatorios'!$A$2:$G$350,6,0),"Sem Responsável Listado")</f>
        <v>Sem Responsável Listado</v>
      </c>
      <c r="I465" s="7" t="str">
        <f>IFERROR(VLOOKUP(A465,'Indicadores PN obrigatorios'!$A$2:$G$350,2,0),"Não")</f>
        <v>Não</v>
      </c>
      <c r="J465" s="7" t="str">
        <f>IFERROR(VLOOKUP(A465,'INDICADORES CUBO AGIR'!$A$2:$D$11,4,0),"NÃO")</f>
        <v>NÃO</v>
      </c>
    </row>
    <row r="466" spans="1:10" x14ac:dyDescent="0.25">
      <c r="A466" t="str">
        <f t="shared" si="7"/>
        <v>PROGRAMA NACIONAL - Transformação DigitalPG_Clientes atendidos por serviços digitais - Número - Obter</v>
      </c>
      <c r="B466" t="s">
        <v>421</v>
      </c>
      <c r="C466" t="s">
        <v>248</v>
      </c>
      <c r="D466" t="s">
        <v>51</v>
      </c>
      <c r="E466" t="s">
        <v>19</v>
      </c>
      <c r="F466">
        <v>110000</v>
      </c>
      <c r="G466">
        <v>148390</v>
      </c>
      <c r="H466" s="7" t="str">
        <f>IFERROR(VLOOKUP(A466,'Indicadores PN obrigatorios'!$A$2:$G$350,6,0),"Sem Responsável Listado")</f>
        <v>Sebrae/NA</v>
      </c>
      <c r="I466" s="7" t="str">
        <f>IFERROR(VLOOKUP(A466,'Indicadores PN obrigatorios'!$A$2:$G$350,2,0),"Não")</f>
        <v>SIM</v>
      </c>
      <c r="J466" s="7" t="str">
        <f>IFERROR(VLOOKUP(A466,'INDICADORES CUBO AGIR'!$A$2:$D$11,4,0),"NÃO")</f>
        <v>SIM</v>
      </c>
    </row>
    <row r="467" spans="1:10" x14ac:dyDescent="0.25">
      <c r="A467" t="str">
        <f t="shared" si="7"/>
        <v>PROGRAMA NACIONAL - Transformação DigitalPG_Downloads do aplicativo Sebrae - Número - Obter</v>
      </c>
      <c r="B467" t="s">
        <v>421</v>
      </c>
      <c r="C467" t="s">
        <v>248</v>
      </c>
      <c r="D467" t="s">
        <v>51</v>
      </c>
      <c r="E467" t="s">
        <v>52</v>
      </c>
      <c r="F467">
        <v>100000</v>
      </c>
      <c r="G467">
        <v>106451</v>
      </c>
      <c r="H467" s="7" t="str">
        <f>IFERROR(VLOOKUP(A467,'Indicadores PN obrigatorios'!$A$2:$G$350,6,0),"Sem Responsável Listado")</f>
        <v>Sem Responsável Listado</v>
      </c>
      <c r="I467" s="7" t="str">
        <f>IFERROR(VLOOKUP(A467,'Indicadores PN obrigatorios'!$A$2:$G$350,2,0),"Não")</f>
        <v>Não</v>
      </c>
      <c r="J467" s="7" t="str">
        <f>IFERROR(VLOOKUP(A467,'INDICADORES CUBO AGIR'!$A$2:$D$11,4,0),"NÃO")</f>
        <v>NÃO</v>
      </c>
    </row>
    <row r="468" spans="1:10" x14ac:dyDescent="0.25">
      <c r="A468" t="str">
        <f t="shared" si="7"/>
        <v>PROGRAMA NACIONAL - Transformação DigitalPG_Índice de Maturidade Digital do Sistema Sebrae - Pontos (1 a 5) - Obter</v>
      </c>
      <c r="B468" t="s">
        <v>421</v>
      </c>
      <c r="C468" t="s">
        <v>248</v>
      </c>
      <c r="D468" t="s">
        <v>51</v>
      </c>
      <c r="E468" t="s">
        <v>53</v>
      </c>
      <c r="F468">
        <v>2.4</v>
      </c>
      <c r="G468">
        <v>3.27</v>
      </c>
      <c r="H468" s="7" t="str">
        <f>IFERROR(VLOOKUP(A468,'Indicadores PN obrigatorios'!$A$2:$G$350,6,0),"Sem Responsável Listado")</f>
        <v>Sem Responsável Listado</v>
      </c>
      <c r="I468" s="7" t="str">
        <f>IFERROR(VLOOKUP(A468,'Indicadores PN obrigatorios'!$A$2:$G$350,2,0),"Não")</f>
        <v>Não</v>
      </c>
      <c r="J468" s="7" t="str">
        <f>IFERROR(VLOOKUP(A468,'INDICADORES CUBO AGIR'!$A$2:$D$11,4,0),"NÃO")</f>
        <v>NÃO</v>
      </c>
    </row>
    <row r="469" spans="1:10" x14ac:dyDescent="0.25">
      <c r="A469" t="str">
        <f t="shared" si="7"/>
        <v>PROGRAMA NACIONAL - Sebrae + FinançasEntregas de projetos - entregas - Obter</v>
      </c>
      <c r="B469" t="s">
        <v>421</v>
      </c>
      <c r="C469" t="s">
        <v>249</v>
      </c>
      <c r="D469" t="s">
        <v>70</v>
      </c>
      <c r="E469" t="s">
        <v>250</v>
      </c>
      <c r="F469">
        <v>30</v>
      </c>
      <c r="G469">
        <v>30</v>
      </c>
      <c r="H469" s="7" t="str">
        <f>IFERROR(VLOOKUP(A469,'Indicadores PN obrigatorios'!$A$2:$G$350,6,0),"Sem Responsável Listado")</f>
        <v>Sem Responsável Listado</v>
      </c>
      <c r="I469" s="7" t="str">
        <f>IFERROR(VLOOKUP(A469,'Indicadores PN obrigatorios'!$A$2:$G$350,2,0),"Não")</f>
        <v>Não</v>
      </c>
      <c r="J469" s="7" t="str">
        <f>IFERROR(VLOOKUP(A469,'INDICADORES CUBO AGIR'!$A$2:$D$11,4,0),"NÃO")</f>
        <v>NÃO</v>
      </c>
    </row>
    <row r="470" spans="1:10" x14ac:dyDescent="0.25">
      <c r="A470" t="str">
        <f t="shared" si="7"/>
        <v>PROGRAMA NACIONAL - Sebrae + FinançasPG_Clientes com garantia do Fampe assistidos na fase pós-crédito - % - Obter</v>
      </c>
      <c r="B470" t="s">
        <v>421</v>
      </c>
      <c r="C470" t="s">
        <v>249</v>
      </c>
      <c r="D470" t="s">
        <v>70</v>
      </c>
      <c r="E470" t="s">
        <v>71</v>
      </c>
      <c r="F470">
        <v>58</v>
      </c>
      <c r="G470">
        <v>60.27</v>
      </c>
      <c r="H470" s="7" t="str">
        <f>IFERROR(VLOOKUP(A470,'Indicadores PN obrigatorios'!$A$2:$G$350,6,0),"Sem Responsável Listado")</f>
        <v>Sebrae/NA</v>
      </c>
      <c r="I470" s="7" t="str">
        <f>IFERROR(VLOOKUP(A470,'Indicadores PN obrigatorios'!$A$2:$G$350,2,0),"Não")</f>
        <v>SIM</v>
      </c>
      <c r="J470" s="7" t="str">
        <f>IFERROR(VLOOKUP(A470,'INDICADORES CUBO AGIR'!$A$2:$D$11,4,0),"NÃO")</f>
        <v>SIM</v>
      </c>
    </row>
    <row r="471" spans="1:10" x14ac:dyDescent="0.25">
      <c r="A471" t="str">
        <f t="shared" si="7"/>
        <v>PROGRAMA NACIONAL - Sebrae + FinançasPG_Volume de Crédito Concedido com Garantia do FAMPE - % - Obter</v>
      </c>
      <c r="B471" t="s">
        <v>421</v>
      </c>
      <c r="C471" t="s">
        <v>249</v>
      </c>
      <c r="D471" t="s">
        <v>70</v>
      </c>
      <c r="E471" t="s">
        <v>180</v>
      </c>
      <c r="F471">
        <v>0</v>
      </c>
      <c r="G471">
        <v>0</v>
      </c>
      <c r="H471" s="7" t="str">
        <f>IFERROR(VLOOKUP(A471,'Indicadores PN obrigatorios'!$A$2:$G$350,6,0),"Sem Responsável Listado")</f>
        <v>Sebrae/NA</v>
      </c>
      <c r="I471" s="7" t="str">
        <f>IFERROR(VLOOKUP(A471,'Indicadores PN obrigatorios'!$A$2:$G$350,2,0),"Não")</f>
        <v>SIM</v>
      </c>
      <c r="J471" s="7" t="str">
        <f>IFERROR(VLOOKUP(A471,'INDICADORES CUBO AGIR'!$A$2:$D$11,4,0),"NÃO")</f>
        <v>NÃO</v>
      </c>
    </row>
    <row r="472" spans="1:10" x14ac:dyDescent="0.25">
      <c r="A472" t="str">
        <f t="shared" si="7"/>
        <v>PROGRAMA NACIONAL - Cliente em FocoPG_Atendimento por cliente - Número - Obter</v>
      </c>
      <c r="B472" t="s">
        <v>422</v>
      </c>
      <c r="C472" t="s">
        <v>251</v>
      </c>
      <c r="D472" t="s">
        <v>37</v>
      </c>
      <c r="E472" t="s">
        <v>18</v>
      </c>
      <c r="F472">
        <v>2</v>
      </c>
      <c r="G472">
        <v>2.7</v>
      </c>
      <c r="H472" s="7" t="str">
        <f>IFERROR(VLOOKUP(A472,'Indicadores PN obrigatorios'!$A$2:$G$350,6,0),"Sem Responsável Listado")</f>
        <v>Sebrae/NA</v>
      </c>
      <c r="I472" s="7" t="str">
        <f>IFERROR(VLOOKUP(A472,'Indicadores PN obrigatorios'!$A$2:$G$350,2,0),"Não")</f>
        <v>SIM</v>
      </c>
      <c r="J472" s="7" t="str">
        <f>IFERROR(VLOOKUP(A472,'INDICADORES CUBO AGIR'!$A$2:$D$11,4,0),"NÃO")</f>
        <v>SIM</v>
      </c>
    </row>
    <row r="473" spans="1:10" x14ac:dyDescent="0.25">
      <c r="A473" t="str">
        <f t="shared" si="7"/>
        <v>PROGRAMA NACIONAL - Cliente em FocoPG_Clientes atendidos por serviços digitais - Número - Obter</v>
      </c>
      <c r="B473" t="s">
        <v>422</v>
      </c>
      <c r="C473" t="s">
        <v>251</v>
      </c>
      <c r="D473" t="s">
        <v>37</v>
      </c>
      <c r="E473" t="s">
        <v>19</v>
      </c>
      <c r="F473">
        <v>33700</v>
      </c>
      <c r="G473">
        <v>34594</v>
      </c>
      <c r="H473" s="7" t="str">
        <f>IFERROR(VLOOKUP(A473,'Indicadores PN obrigatorios'!$A$2:$G$350,6,0),"Sem Responsável Listado")</f>
        <v>Sebrae/NA</v>
      </c>
      <c r="I473" s="7" t="str">
        <f>IFERROR(VLOOKUP(A473,'Indicadores PN obrigatorios'!$A$2:$G$350,2,0),"Não")</f>
        <v>SIM</v>
      </c>
      <c r="J473" s="7" t="str">
        <f>IFERROR(VLOOKUP(A473,'INDICADORES CUBO AGIR'!$A$2:$D$11,4,0),"NÃO")</f>
        <v>SIM</v>
      </c>
    </row>
    <row r="474" spans="1:10" x14ac:dyDescent="0.25">
      <c r="A474" t="str">
        <f t="shared" si="7"/>
        <v>PROGRAMA NACIONAL - Cliente em FocoPG_Cobertura do Atendimento (microempresas e empresas de pequeno porte) - % - Obter</v>
      </c>
      <c r="B474" t="s">
        <v>422</v>
      </c>
      <c r="C474" t="s">
        <v>251</v>
      </c>
      <c r="D474" t="s">
        <v>37</v>
      </c>
      <c r="E474" t="s">
        <v>20</v>
      </c>
      <c r="F474">
        <v>23</v>
      </c>
      <c r="G474">
        <v>18.7</v>
      </c>
      <c r="H474" s="7" t="str">
        <f>IFERROR(VLOOKUP(A474,'Indicadores PN obrigatorios'!$A$2:$G$350,6,0),"Sem Responsável Listado")</f>
        <v>Sebrae/NA</v>
      </c>
      <c r="I474" s="7" t="str">
        <f>IFERROR(VLOOKUP(A474,'Indicadores PN obrigatorios'!$A$2:$G$350,2,0),"Não")</f>
        <v>SIM</v>
      </c>
      <c r="J474" s="7" t="str">
        <f>IFERROR(VLOOKUP(A474,'INDICADORES CUBO AGIR'!$A$2:$D$11,4,0),"NÃO")</f>
        <v>SIM</v>
      </c>
    </row>
    <row r="475" spans="1:10" x14ac:dyDescent="0.25">
      <c r="A475" t="str">
        <f t="shared" si="7"/>
        <v>PROGRAMA NACIONAL - Cliente em FocoPG_Pequenos Negócios Atendidos - Número - Obter</v>
      </c>
      <c r="B475" t="s">
        <v>422</v>
      </c>
      <c r="C475" t="s">
        <v>251</v>
      </c>
      <c r="D475" t="s">
        <v>37</v>
      </c>
      <c r="E475" t="s">
        <v>21</v>
      </c>
      <c r="F475">
        <v>34800</v>
      </c>
      <c r="G475">
        <v>32016</v>
      </c>
      <c r="H475" s="7" t="str">
        <f>IFERROR(VLOOKUP(A475,'Indicadores PN obrigatorios'!$A$2:$G$350,6,0),"Sem Responsável Listado")</f>
        <v>Sebrae/NA</v>
      </c>
      <c r="I475" s="7" t="str">
        <f>IFERROR(VLOOKUP(A475,'Indicadores PN obrigatorios'!$A$2:$G$350,2,0),"Não")</f>
        <v>SIM</v>
      </c>
      <c r="J475" s="7" t="str">
        <f>IFERROR(VLOOKUP(A475,'INDICADORES CUBO AGIR'!$A$2:$D$11,4,0),"NÃO")</f>
        <v>SIM</v>
      </c>
    </row>
    <row r="476" spans="1:10" x14ac:dyDescent="0.25">
      <c r="A476" t="str">
        <f t="shared" si="7"/>
        <v>PROGRAMA NACIONAL - Cliente em FocoPG_Recomendação (NPS) - pontos - Obter</v>
      </c>
      <c r="B476" t="s">
        <v>422</v>
      </c>
      <c r="C476" t="s">
        <v>251</v>
      </c>
      <c r="D476" t="s">
        <v>37</v>
      </c>
      <c r="E476" t="s">
        <v>22</v>
      </c>
      <c r="F476">
        <v>80</v>
      </c>
      <c r="G476">
        <v>86.53</v>
      </c>
      <c r="H476" s="7" t="str">
        <f>IFERROR(VLOOKUP(A476,'Indicadores PN obrigatorios'!$A$2:$G$350,6,0),"Sem Responsável Listado")</f>
        <v>Sebrae/NA</v>
      </c>
      <c r="I476" s="7" t="str">
        <f>IFERROR(VLOOKUP(A476,'Indicadores PN obrigatorios'!$A$2:$G$350,2,0),"Não")</f>
        <v>SIM</v>
      </c>
      <c r="J476" s="7" t="str">
        <f>IFERROR(VLOOKUP(A476,'INDICADORES CUBO AGIR'!$A$2:$D$11,4,0),"NÃO")</f>
        <v>NÃO</v>
      </c>
    </row>
    <row r="477" spans="1:10" x14ac:dyDescent="0.25">
      <c r="A477" t="str">
        <f t="shared" si="7"/>
        <v>PROGRAMA NACIONAL - Ambiente de NegóciosPG_Município com presença continuada de técnico residente do Sebrae na microrregião. - Número - Obter</v>
      </c>
      <c r="B477" t="s">
        <v>422</v>
      </c>
      <c r="C477" t="s">
        <v>252</v>
      </c>
      <c r="D477" t="s">
        <v>36</v>
      </c>
      <c r="E477" t="s">
        <v>14</v>
      </c>
      <c r="F477">
        <v>19</v>
      </c>
      <c r="G477">
        <v>51</v>
      </c>
      <c r="H477" s="7" t="str">
        <f>IFERROR(VLOOKUP(A477,'Indicadores PN obrigatorios'!$A$2:$G$350,6,0),"Sem Responsável Listado")</f>
        <v>Sebrae/UF</v>
      </c>
      <c r="I477" s="7" t="str">
        <f>IFERROR(VLOOKUP(A477,'Indicadores PN obrigatorios'!$A$2:$G$350,2,0),"Não")</f>
        <v>SIM</v>
      </c>
      <c r="J477" s="7" t="str">
        <f>IFERROR(VLOOKUP(A477,'INDICADORES CUBO AGIR'!$A$2:$D$11,4,0),"NÃO")</f>
        <v>NÃO</v>
      </c>
    </row>
    <row r="478" spans="1:10" x14ac:dyDescent="0.25">
      <c r="A478" t="str">
        <f t="shared" si="7"/>
        <v>PROGRAMA NACIONAL - Ambiente de NegóciosPG_Municípios com conjunto de políticas públicas para melhoria do ambiente de negócios implementado - Número - Obter</v>
      </c>
      <c r="B478" t="s">
        <v>422</v>
      </c>
      <c r="C478" t="s">
        <v>252</v>
      </c>
      <c r="D478" t="s">
        <v>36</v>
      </c>
      <c r="E478" t="s">
        <v>15</v>
      </c>
      <c r="F478">
        <v>19</v>
      </c>
      <c r="G478">
        <v>20</v>
      </c>
      <c r="H478" s="7" t="str">
        <f>IFERROR(VLOOKUP(A478,'Indicadores PN obrigatorios'!$A$2:$G$350,6,0),"Sem Responsável Listado")</f>
        <v>Sebrae/UF</v>
      </c>
      <c r="I478" s="7" t="str">
        <f>IFERROR(VLOOKUP(A478,'Indicadores PN obrigatorios'!$A$2:$G$350,2,0),"Não")</f>
        <v>SIM</v>
      </c>
      <c r="J478" s="7" t="str">
        <f>IFERROR(VLOOKUP(A478,'INDICADORES CUBO AGIR'!$A$2:$D$11,4,0),"NÃO")</f>
        <v>NÃO</v>
      </c>
    </row>
    <row r="479" spans="1:10" x14ac:dyDescent="0.25">
      <c r="A479" t="str">
        <f t="shared" si="7"/>
        <v>PROGRAMA NACIONAL - Ambiente de NegóciosPG_Municípios com projetos de mobilização e articulação de lideranças implementados - Número - Obter</v>
      </c>
      <c r="B479" t="s">
        <v>422</v>
      </c>
      <c r="C479" t="s">
        <v>252</v>
      </c>
      <c r="D479" t="s">
        <v>36</v>
      </c>
      <c r="E479" t="s">
        <v>16</v>
      </c>
      <c r="F479">
        <v>7</v>
      </c>
      <c r="G479">
        <v>19</v>
      </c>
      <c r="H479" s="7" t="str">
        <f>IFERROR(VLOOKUP(A479,'Indicadores PN obrigatorios'!$A$2:$G$350,6,0),"Sem Responsável Listado")</f>
        <v>Sebrae/UF</v>
      </c>
      <c r="I479" s="7" t="str">
        <f>IFERROR(VLOOKUP(A479,'Indicadores PN obrigatorios'!$A$2:$G$350,2,0),"Não")</f>
        <v>SIM</v>
      </c>
      <c r="J479" s="7" t="str">
        <f>IFERROR(VLOOKUP(A479,'INDICADORES CUBO AGIR'!$A$2:$D$11,4,0),"NÃO")</f>
        <v>NÃO</v>
      </c>
    </row>
    <row r="480" spans="1:10" x14ac:dyDescent="0.25">
      <c r="A480" t="str">
        <f t="shared" si="7"/>
        <v>PROGRAMA NACIONAL - Ambiente de NegóciosPG_Tempo de abertura de empresas - horas - Obter</v>
      </c>
      <c r="B480" t="s">
        <v>422</v>
      </c>
      <c r="C480" t="s">
        <v>252</v>
      </c>
      <c r="D480" t="s">
        <v>36</v>
      </c>
      <c r="E480" t="s">
        <v>17</v>
      </c>
      <c r="F480">
        <v>48</v>
      </c>
      <c r="G480">
        <v>40.950000000000003</v>
      </c>
      <c r="H480" s="7" t="str">
        <f>IFERROR(VLOOKUP(A480,'Indicadores PN obrigatorios'!$A$2:$G$350,6,0),"Sem Responsável Listado")</f>
        <v>Sebrae/NA</v>
      </c>
      <c r="I480" s="7" t="str">
        <f>IFERROR(VLOOKUP(A480,'Indicadores PN obrigatorios'!$A$2:$G$350,2,0),"Não")</f>
        <v>SIM</v>
      </c>
      <c r="J480" s="7" t="str">
        <f>IFERROR(VLOOKUP(A480,'INDICADORES CUBO AGIR'!$A$2:$D$11,4,0),"NÃO")</f>
        <v>NÃO</v>
      </c>
    </row>
    <row r="481" spans="1:10" x14ac:dyDescent="0.25">
      <c r="A481" t="str">
        <f t="shared" si="7"/>
        <v>PROGRAMA NACIONAL - Brasil + CompetitivoPG_Produtividade do Trabalho - % - Aumentar</v>
      </c>
      <c r="B481" t="s">
        <v>422</v>
      </c>
      <c r="C481" t="s">
        <v>253</v>
      </c>
      <c r="D481" t="s">
        <v>40</v>
      </c>
      <c r="E481" t="s">
        <v>27</v>
      </c>
      <c r="F481">
        <v>10</v>
      </c>
      <c r="G481">
        <v>16.600000000000001</v>
      </c>
      <c r="H481" s="7" t="str">
        <f>IFERROR(VLOOKUP(A481,'Indicadores PN obrigatorios'!$A$2:$G$350,6,0),"Sem Responsável Listado")</f>
        <v>Sebrae/NA</v>
      </c>
      <c r="I481" s="7" t="str">
        <f>IFERROR(VLOOKUP(A481,'Indicadores PN obrigatorios'!$A$2:$G$350,2,0),"Não")</f>
        <v>SIM</v>
      </c>
      <c r="J481" s="7" t="str">
        <f>IFERROR(VLOOKUP(A481,'INDICADORES CUBO AGIR'!$A$2:$D$11,4,0),"NÃO")</f>
        <v>NÃO</v>
      </c>
    </row>
    <row r="482" spans="1:10" x14ac:dyDescent="0.25">
      <c r="A482" t="str">
        <f t="shared" si="7"/>
        <v>PROGRAMA NACIONAL - Brasil + CompetitivoPG_Taxa de Alcance - Faturamento - % - Obter</v>
      </c>
      <c r="B482" t="s">
        <v>422</v>
      </c>
      <c r="C482" t="s">
        <v>253</v>
      </c>
      <c r="D482" t="s">
        <v>40</v>
      </c>
      <c r="E482" t="s">
        <v>28</v>
      </c>
      <c r="F482">
        <v>79</v>
      </c>
      <c r="G482">
        <v>57</v>
      </c>
      <c r="H482" s="7" t="str">
        <f>IFERROR(VLOOKUP(A482,'Indicadores PN obrigatorios'!$A$2:$G$350,6,0),"Sem Responsável Listado")</f>
        <v>Sebrae/UF</v>
      </c>
      <c r="I482" s="7" t="str">
        <f>IFERROR(VLOOKUP(A482,'Indicadores PN obrigatorios'!$A$2:$G$350,2,0),"Não")</f>
        <v>SIM</v>
      </c>
      <c r="J482" s="7" t="str">
        <f>IFERROR(VLOOKUP(A482,'INDICADORES CUBO AGIR'!$A$2:$D$11,4,0),"NÃO")</f>
        <v>SIM</v>
      </c>
    </row>
    <row r="483" spans="1:10" x14ac:dyDescent="0.25">
      <c r="A483" t="str">
        <f t="shared" si="7"/>
        <v>PROGRAMA NACIONAL - Gestão Estratégica de PessoasPG_Diagnóstico de Maturidade dos processos de gestão de pessoas - pontos - Obter</v>
      </c>
      <c r="B483" t="s">
        <v>422</v>
      </c>
      <c r="C483" t="s">
        <v>254</v>
      </c>
      <c r="D483" t="s">
        <v>66</v>
      </c>
      <c r="E483" t="s">
        <v>67</v>
      </c>
      <c r="F483">
        <v>3.9</v>
      </c>
      <c r="G483">
        <v>3.87</v>
      </c>
      <c r="H483" s="7" t="str">
        <f>IFERROR(VLOOKUP(A483,'Indicadores PN obrigatorios'!$A$2:$G$350,6,0),"Sem Responsável Listado")</f>
        <v>Sebrae/UF</v>
      </c>
      <c r="I483" s="7" t="str">
        <f>IFERROR(VLOOKUP(A483,'Indicadores PN obrigatorios'!$A$2:$G$350,2,0),"Não")</f>
        <v>SIM</v>
      </c>
      <c r="J483" s="7" t="str">
        <f>IFERROR(VLOOKUP(A483,'INDICADORES CUBO AGIR'!$A$2:$D$11,4,0),"NÃO")</f>
        <v>NÃO</v>
      </c>
    </row>
    <row r="484" spans="1:10" x14ac:dyDescent="0.25">
      <c r="A484" t="str">
        <f t="shared" si="7"/>
        <v>PROGRAMA NACIONAL - Gestão Estratégica de PessoasPG_Grau de implementação do SGP 9.0 no Sistema Sebrae - % - Obter</v>
      </c>
      <c r="B484" t="s">
        <v>422</v>
      </c>
      <c r="C484" t="s">
        <v>254</v>
      </c>
      <c r="D484" t="s">
        <v>66</v>
      </c>
      <c r="E484" t="s">
        <v>68</v>
      </c>
      <c r="F484">
        <v>100</v>
      </c>
      <c r="G484">
        <v>100</v>
      </c>
      <c r="H484" s="7" t="str">
        <f>IFERROR(VLOOKUP(A484,'Indicadores PN obrigatorios'!$A$2:$G$350,6,0),"Sem Responsável Listado")</f>
        <v>Sebrae/NA</v>
      </c>
      <c r="I484" s="7" t="str">
        <f>IFERROR(VLOOKUP(A484,'Indicadores PN obrigatorios'!$A$2:$G$350,2,0),"Não")</f>
        <v>SIM</v>
      </c>
      <c r="J484" s="7" t="str">
        <f>IFERROR(VLOOKUP(A484,'INDICADORES CUBO AGIR'!$A$2:$D$11,4,0),"NÃO")</f>
        <v>NÃO</v>
      </c>
    </row>
    <row r="485" spans="1:10" x14ac:dyDescent="0.25">
      <c r="A485" t="str">
        <f t="shared" si="7"/>
        <v>PROGRAMA NACIONAL - Brasil + InovadorPG_Inovação e Modernização - % - Obter</v>
      </c>
      <c r="B485" t="s">
        <v>422</v>
      </c>
      <c r="C485" t="s">
        <v>255</v>
      </c>
      <c r="D485" t="s">
        <v>38</v>
      </c>
      <c r="E485" t="s">
        <v>23</v>
      </c>
      <c r="F485">
        <v>70</v>
      </c>
      <c r="G485">
        <v>0</v>
      </c>
      <c r="H485" s="7" t="str">
        <f>IFERROR(VLOOKUP(A485,'Indicadores PN obrigatorios'!$A$2:$G$350,6,0),"Sem Responsável Listado")</f>
        <v>Sebrae/NA</v>
      </c>
      <c r="I485" s="7" t="str">
        <f>IFERROR(VLOOKUP(A485,'Indicadores PN obrigatorios'!$A$2:$G$350,2,0),"Não")</f>
        <v>SIM</v>
      </c>
      <c r="J485" s="7" t="str">
        <f>IFERROR(VLOOKUP(A485,'INDICADORES CUBO AGIR'!$A$2:$D$11,4,0),"NÃO")</f>
        <v>NÃO</v>
      </c>
    </row>
    <row r="486" spans="1:10" x14ac:dyDescent="0.25">
      <c r="A486" t="str">
        <f t="shared" si="7"/>
        <v>PROGRAMA NACIONAL - Brasil + InovadorPG_Municípios com ecossistemas de inovação mapeados - Número - Obter</v>
      </c>
      <c r="B486" t="s">
        <v>422</v>
      </c>
      <c r="C486" t="s">
        <v>255</v>
      </c>
      <c r="D486" t="s">
        <v>38</v>
      </c>
      <c r="E486" t="s">
        <v>24</v>
      </c>
      <c r="F486">
        <v>5</v>
      </c>
      <c r="G486">
        <v>5</v>
      </c>
      <c r="H486" s="7" t="str">
        <f>IFERROR(VLOOKUP(A486,'Indicadores PN obrigatorios'!$A$2:$G$350,6,0),"Sem Responsável Listado")</f>
        <v>Sebrae/UF</v>
      </c>
      <c r="I486" s="7" t="str">
        <f>IFERROR(VLOOKUP(A486,'Indicadores PN obrigatorios'!$A$2:$G$350,2,0),"Não")</f>
        <v>SIM</v>
      </c>
      <c r="J486" s="7" t="str">
        <f>IFERROR(VLOOKUP(A486,'INDICADORES CUBO AGIR'!$A$2:$D$11,4,0),"NÃO")</f>
        <v>NÃO</v>
      </c>
    </row>
    <row r="487" spans="1:10" x14ac:dyDescent="0.25">
      <c r="A487" t="str">
        <f t="shared" si="7"/>
        <v>PROGRAMA NACIONAL - Brasil + InovadorPG_Pequenos Negócios atendidos com solução de Inovação - Número - Obter</v>
      </c>
      <c r="B487" t="s">
        <v>422</v>
      </c>
      <c r="C487" t="s">
        <v>255</v>
      </c>
      <c r="D487" t="s">
        <v>38</v>
      </c>
      <c r="E487" t="s">
        <v>25</v>
      </c>
      <c r="F487">
        <v>2420</v>
      </c>
      <c r="G487">
        <v>5019</v>
      </c>
      <c r="H487" s="7" t="str">
        <f>IFERROR(VLOOKUP(A487,'Indicadores PN obrigatorios'!$A$2:$G$350,6,0),"Sem Responsável Listado")</f>
        <v>Sem Responsável Listado</v>
      </c>
      <c r="I487" s="7" t="str">
        <f>IFERROR(VLOOKUP(A487,'Indicadores PN obrigatorios'!$A$2:$G$350,2,0),"Não")</f>
        <v>Não</v>
      </c>
      <c r="J487" s="7" t="str">
        <f>IFERROR(VLOOKUP(A487,'INDICADORES CUBO AGIR'!$A$2:$D$11,4,0),"NÃO")</f>
        <v>SIM</v>
      </c>
    </row>
    <row r="488" spans="1:10" x14ac:dyDescent="0.25">
      <c r="A488" t="str">
        <f t="shared" si="7"/>
        <v>PROGRAMA NACIONAL - Gestão da MarcaPG_Imagem junto à Sociedade - Pontos (0 a 10) - Obter</v>
      </c>
      <c r="B488" t="s">
        <v>422</v>
      </c>
      <c r="C488" t="s">
        <v>256</v>
      </c>
      <c r="D488" t="s">
        <v>42</v>
      </c>
      <c r="E488" t="s">
        <v>30</v>
      </c>
      <c r="F488">
        <v>8.1999999999999993</v>
      </c>
      <c r="G488">
        <v>8.4</v>
      </c>
      <c r="H488" s="7" t="str">
        <f>IFERROR(VLOOKUP(A488,'Indicadores PN obrigatorios'!$A$2:$G$350,6,0),"Sem Responsável Listado")</f>
        <v>Sebrae/NA</v>
      </c>
      <c r="I488" s="7" t="str">
        <f>IFERROR(VLOOKUP(A488,'Indicadores PN obrigatorios'!$A$2:$G$350,2,0),"Não")</f>
        <v>SIM</v>
      </c>
      <c r="J488" s="7" t="str">
        <f>IFERROR(VLOOKUP(A488,'INDICADORES CUBO AGIR'!$A$2:$D$11,4,0),"NÃO")</f>
        <v>NÃO</v>
      </c>
    </row>
    <row r="489" spans="1:10" x14ac:dyDescent="0.25">
      <c r="A489" t="str">
        <f t="shared" si="7"/>
        <v>PROGRAMA NACIONAL - Gestão da MarcaPG_Imagem junto aos Pequenos Negócios - Pontos (0 a 10) - Obter</v>
      </c>
      <c r="B489" t="s">
        <v>422</v>
      </c>
      <c r="C489" t="s">
        <v>256</v>
      </c>
      <c r="D489" t="s">
        <v>42</v>
      </c>
      <c r="E489" t="s">
        <v>31</v>
      </c>
      <c r="F489">
        <v>9.1</v>
      </c>
      <c r="G489">
        <v>8.8000000000000007</v>
      </c>
      <c r="H489" s="7" t="str">
        <f>IFERROR(VLOOKUP(A489,'Indicadores PN obrigatorios'!$A$2:$G$350,6,0),"Sem Responsável Listado")</f>
        <v>Sebrae/NA</v>
      </c>
      <c r="I489" s="7" t="str">
        <f>IFERROR(VLOOKUP(A489,'Indicadores PN obrigatorios'!$A$2:$G$350,2,0),"Não")</f>
        <v>SIM</v>
      </c>
      <c r="J489" s="7" t="str">
        <f>IFERROR(VLOOKUP(A489,'INDICADORES CUBO AGIR'!$A$2:$D$11,4,0),"NÃO")</f>
        <v>NÃO</v>
      </c>
    </row>
    <row r="490" spans="1:10" x14ac:dyDescent="0.25">
      <c r="A490" t="str">
        <f t="shared" si="7"/>
        <v>PROGRAMA NACIONAL - Educação EmpreendedoraPG_Atendimento a estudantes em soluções de Educação Empreendedora - Número - Obter</v>
      </c>
      <c r="B490" t="s">
        <v>422</v>
      </c>
      <c r="C490" t="s">
        <v>257</v>
      </c>
      <c r="D490" t="s">
        <v>43</v>
      </c>
      <c r="E490" t="s">
        <v>32</v>
      </c>
      <c r="F490">
        <v>16000</v>
      </c>
      <c r="G490">
        <v>22719</v>
      </c>
      <c r="H490" s="7" t="str">
        <f>IFERROR(VLOOKUP(A490,'Indicadores PN obrigatorios'!$A$2:$G$350,6,0),"Sem Responsável Listado")</f>
        <v>Sebrae/NA</v>
      </c>
      <c r="I490" s="7" t="str">
        <f>IFERROR(VLOOKUP(A490,'Indicadores PN obrigatorios'!$A$2:$G$350,2,0),"Não")</f>
        <v>SIM</v>
      </c>
      <c r="J490" s="7" t="str">
        <f>IFERROR(VLOOKUP(A490,'INDICADORES CUBO AGIR'!$A$2:$D$11,4,0),"NÃO")</f>
        <v>SIM</v>
      </c>
    </row>
    <row r="491" spans="1:10" x14ac:dyDescent="0.25">
      <c r="A491" t="str">
        <f t="shared" si="7"/>
        <v>PROGRAMA NACIONAL - Educação EmpreendedoraPG_Escolas com projeto Escola Empreendedora implementado - Número - Obter</v>
      </c>
      <c r="B491" t="s">
        <v>422</v>
      </c>
      <c r="C491" t="s">
        <v>257</v>
      </c>
      <c r="D491" t="s">
        <v>43</v>
      </c>
      <c r="E491" t="s">
        <v>33</v>
      </c>
      <c r="F491">
        <v>5</v>
      </c>
      <c r="G491">
        <v>5</v>
      </c>
      <c r="H491" s="7" t="str">
        <f>IFERROR(VLOOKUP(A491,'Indicadores PN obrigatorios'!$A$2:$G$350,6,0),"Sem Responsável Listado")</f>
        <v>Sebrae/UF</v>
      </c>
      <c r="I491" s="7" t="str">
        <f>IFERROR(VLOOKUP(A491,'Indicadores PN obrigatorios'!$A$2:$G$350,2,0),"Não")</f>
        <v>SIM</v>
      </c>
      <c r="J491" s="7" t="str">
        <f>IFERROR(VLOOKUP(A491,'INDICADORES CUBO AGIR'!$A$2:$D$11,4,0),"NÃO")</f>
        <v>NÃO</v>
      </c>
    </row>
    <row r="492" spans="1:10" x14ac:dyDescent="0.25">
      <c r="A492" t="str">
        <f t="shared" si="7"/>
        <v>PROGRAMA NACIONAL - Educação EmpreendedoraPG_Professores atendidos em soluções de Educação Empreendedora - professores - Obter</v>
      </c>
      <c r="B492" t="s">
        <v>422</v>
      </c>
      <c r="C492" t="s">
        <v>257</v>
      </c>
      <c r="D492" t="s">
        <v>43</v>
      </c>
      <c r="E492" t="s">
        <v>34</v>
      </c>
      <c r="F492">
        <v>1300</v>
      </c>
      <c r="G492">
        <v>2038</v>
      </c>
      <c r="H492" s="7" t="str">
        <f>IFERROR(VLOOKUP(A492,'Indicadores PN obrigatorios'!$A$2:$G$350,6,0),"Sem Responsável Listado")</f>
        <v>Sebrae/NA</v>
      </c>
      <c r="I492" s="7" t="str">
        <f>IFERROR(VLOOKUP(A492,'Indicadores PN obrigatorios'!$A$2:$G$350,2,0),"Não")</f>
        <v>SIM</v>
      </c>
      <c r="J492" s="7" t="str">
        <f>IFERROR(VLOOKUP(A492,'INDICADORES CUBO AGIR'!$A$2:$D$11,4,0),"NÃO")</f>
        <v>SIM</v>
      </c>
    </row>
    <row r="493" spans="1:10" x14ac:dyDescent="0.25">
      <c r="A493" t="str">
        <f t="shared" si="7"/>
        <v>PROGRAMA NACIONAL - Educação EmpreendedoraPG_Recomendação (NPS) - Professores - pontos - Obter</v>
      </c>
      <c r="B493" t="s">
        <v>422</v>
      </c>
      <c r="C493" t="s">
        <v>257</v>
      </c>
      <c r="D493" t="s">
        <v>43</v>
      </c>
      <c r="E493" t="s">
        <v>35</v>
      </c>
      <c r="F493">
        <v>80</v>
      </c>
      <c r="G493">
        <v>83</v>
      </c>
      <c r="H493" s="7" t="str">
        <f>IFERROR(VLOOKUP(A493,'Indicadores PN obrigatorios'!$A$2:$G$350,6,0),"Sem Responsável Listado")</f>
        <v>Sebrae/NA</v>
      </c>
      <c r="I493" s="7" t="str">
        <f>IFERROR(VLOOKUP(A493,'Indicadores PN obrigatorios'!$A$2:$G$350,2,0),"Não")</f>
        <v>SIM</v>
      </c>
      <c r="J493" s="7" t="str">
        <f>IFERROR(VLOOKUP(A493,'INDICADORES CUBO AGIR'!$A$2:$D$11,4,0),"NÃO")</f>
        <v>NÃO</v>
      </c>
    </row>
    <row r="494" spans="1:10" x14ac:dyDescent="0.25">
      <c r="A494" t="str">
        <f t="shared" si="7"/>
        <v>PROGRAMA NACIONAL - Transformação OrganizacionalEntregas de Atividades - Número - Obter</v>
      </c>
      <c r="B494" t="s">
        <v>422</v>
      </c>
      <c r="C494" t="s">
        <v>258</v>
      </c>
      <c r="D494" t="s">
        <v>73</v>
      </c>
      <c r="E494" t="s">
        <v>101</v>
      </c>
      <c r="F494">
        <v>190</v>
      </c>
      <c r="G494">
        <v>190</v>
      </c>
      <c r="H494" s="7" t="str">
        <f>IFERROR(VLOOKUP(A494,'Indicadores PN obrigatorios'!$A$2:$G$350,6,0),"Sem Responsável Listado")</f>
        <v>Sem Responsável Listado</v>
      </c>
      <c r="I494" s="7" t="str">
        <f>IFERROR(VLOOKUP(A494,'Indicadores PN obrigatorios'!$A$2:$G$350,2,0),"Não")</f>
        <v>Não</v>
      </c>
      <c r="J494" s="7" t="str">
        <f>IFERROR(VLOOKUP(A494,'INDICADORES CUBO AGIR'!$A$2:$D$11,4,0),"NÃO")</f>
        <v>NÃO</v>
      </c>
    </row>
    <row r="495" spans="1:10" x14ac:dyDescent="0.25">
      <c r="A495" t="str">
        <f t="shared" si="7"/>
        <v>PROGRAMA NACIONAL - Transformação OrganizacionalPG_Incidentes de segurança tratados - % - Obter</v>
      </c>
      <c r="B495" t="s">
        <v>422</v>
      </c>
      <c r="C495" t="s">
        <v>258</v>
      </c>
      <c r="D495" t="s">
        <v>73</v>
      </c>
      <c r="E495" t="s">
        <v>75</v>
      </c>
      <c r="F495">
        <v>90</v>
      </c>
      <c r="G495">
        <v>100</v>
      </c>
      <c r="H495" s="7" t="str">
        <f>IFERROR(VLOOKUP(A495,'Indicadores PN obrigatorios'!$A$2:$G$350,6,0),"Sem Responsável Listado")</f>
        <v>Sem Responsável Listado</v>
      </c>
      <c r="I495" s="7" t="str">
        <f>IFERROR(VLOOKUP(A495,'Indicadores PN obrigatorios'!$A$2:$G$350,2,0),"Não")</f>
        <v>Não</v>
      </c>
      <c r="J495" s="7" t="str">
        <f>IFERROR(VLOOKUP(A495,'INDICADORES CUBO AGIR'!$A$2:$D$11,4,0),"NÃO")</f>
        <v>NÃO</v>
      </c>
    </row>
    <row r="496" spans="1:10" x14ac:dyDescent="0.25">
      <c r="A496" t="str">
        <f t="shared" si="7"/>
        <v>PROGRAMA NACIONAL - Inteligência de DadosPG_Índice Gartner de Data &amp; Analytics - Pontos (1 a 5) - Aumentar</v>
      </c>
      <c r="B496" t="s">
        <v>422</v>
      </c>
      <c r="C496" t="s">
        <v>259</v>
      </c>
      <c r="D496" t="s">
        <v>39</v>
      </c>
      <c r="E496" t="s">
        <v>26</v>
      </c>
      <c r="F496">
        <v>2.09</v>
      </c>
      <c r="G496">
        <v>1.42</v>
      </c>
      <c r="H496" s="7" t="str">
        <f>IFERROR(VLOOKUP(A496,'Indicadores PN obrigatorios'!$A$2:$G$350,6,0),"Sem Responsável Listado")</f>
        <v>Sem Responsável Listado</v>
      </c>
      <c r="I496" s="7" t="str">
        <f>IFERROR(VLOOKUP(A496,'Indicadores PN obrigatorios'!$A$2:$G$350,2,0),"Não")</f>
        <v>Não</v>
      </c>
      <c r="J496" s="7" t="str">
        <f>IFERROR(VLOOKUP(A496,'INDICADORES CUBO AGIR'!$A$2:$D$11,4,0),"NÃO")</f>
        <v>NÃO</v>
      </c>
    </row>
    <row r="497" spans="1:10" x14ac:dyDescent="0.25">
      <c r="A497" t="str">
        <f t="shared" si="7"/>
        <v>PROGRAMA NACIONAL - Educação EmpreendedoraPG_Atendimento a estudantes em soluções de Educação Empreendedora - Número - Obter</v>
      </c>
      <c r="B497" t="s">
        <v>423</v>
      </c>
      <c r="C497" t="s">
        <v>260</v>
      </c>
      <c r="D497" t="s">
        <v>43</v>
      </c>
      <c r="E497" t="s">
        <v>32</v>
      </c>
      <c r="F497">
        <v>230005</v>
      </c>
      <c r="G497">
        <v>678128</v>
      </c>
      <c r="H497" s="7" t="str">
        <f>IFERROR(VLOOKUP(A497,'Indicadores PN obrigatorios'!$A$2:$G$350,6,0),"Sem Responsável Listado")</f>
        <v>Sebrae/NA</v>
      </c>
      <c r="I497" s="7" t="str">
        <f>IFERROR(VLOOKUP(A497,'Indicadores PN obrigatorios'!$A$2:$G$350,2,0),"Não")</f>
        <v>SIM</v>
      </c>
      <c r="J497" s="7" t="str">
        <f>IFERROR(VLOOKUP(A497,'INDICADORES CUBO AGIR'!$A$2:$D$11,4,0),"NÃO")</f>
        <v>SIM</v>
      </c>
    </row>
    <row r="498" spans="1:10" x14ac:dyDescent="0.25">
      <c r="A498" t="str">
        <f t="shared" si="7"/>
        <v>PROGRAMA NACIONAL - Educação EmpreendedoraPG_Escolas com projeto Escola Empreendedora implementado - Número - Obter</v>
      </c>
      <c r="B498" t="s">
        <v>423</v>
      </c>
      <c r="C498" t="s">
        <v>260</v>
      </c>
      <c r="D498" t="s">
        <v>43</v>
      </c>
      <c r="E498" t="s">
        <v>33</v>
      </c>
      <c r="F498">
        <v>5</v>
      </c>
      <c r="G498">
        <v>7</v>
      </c>
      <c r="H498" s="7" t="str">
        <f>IFERROR(VLOOKUP(A498,'Indicadores PN obrigatorios'!$A$2:$G$350,6,0),"Sem Responsável Listado")</f>
        <v>Sebrae/UF</v>
      </c>
      <c r="I498" s="7" t="str">
        <f>IFERROR(VLOOKUP(A498,'Indicadores PN obrigatorios'!$A$2:$G$350,2,0),"Não")</f>
        <v>SIM</v>
      </c>
      <c r="J498" s="7" t="str">
        <f>IFERROR(VLOOKUP(A498,'INDICADORES CUBO AGIR'!$A$2:$D$11,4,0),"NÃO")</f>
        <v>NÃO</v>
      </c>
    </row>
    <row r="499" spans="1:10" x14ac:dyDescent="0.25">
      <c r="A499" t="str">
        <f t="shared" si="7"/>
        <v>PROGRAMA NACIONAL - Educação EmpreendedoraPG_Professores atendidos em soluções de Educação Empreendedora - professores - Obter</v>
      </c>
      <c r="B499" t="s">
        <v>423</v>
      </c>
      <c r="C499" t="s">
        <v>260</v>
      </c>
      <c r="D499" t="s">
        <v>43</v>
      </c>
      <c r="E499" t="s">
        <v>34</v>
      </c>
      <c r="F499">
        <v>8051</v>
      </c>
      <c r="G499">
        <v>12364</v>
      </c>
      <c r="H499" s="7" t="str">
        <f>IFERROR(VLOOKUP(A499,'Indicadores PN obrigatorios'!$A$2:$G$350,6,0),"Sem Responsável Listado")</f>
        <v>Sebrae/NA</v>
      </c>
      <c r="I499" s="7" t="str">
        <f>IFERROR(VLOOKUP(A499,'Indicadores PN obrigatorios'!$A$2:$G$350,2,0),"Não")</f>
        <v>SIM</v>
      </c>
      <c r="J499" s="7" t="str">
        <f>IFERROR(VLOOKUP(A499,'INDICADORES CUBO AGIR'!$A$2:$D$11,4,0),"NÃO")</f>
        <v>SIM</v>
      </c>
    </row>
    <row r="500" spans="1:10" x14ac:dyDescent="0.25">
      <c r="A500" t="str">
        <f t="shared" si="7"/>
        <v>PROGRAMA NACIONAL - Educação EmpreendedoraPG_Recomendação (NPS) - Professores - pontos - Obter</v>
      </c>
      <c r="B500" t="s">
        <v>423</v>
      </c>
      <c r="C500" t="s">
        <v>260</v>
      </c>
      <c r="D500" t="s">
        <v>43</v>
      </c>
      <c r="E500" t="s">
        <v>35</v>
      </c>
      <c r="F500">
        <v>80</v>
      </c>
      <c r="G500">
        <v>73</v>
      </c>
      <c r="H500" s="7" t="str">
        <f>IFERROR(VLOOKUP(A500,'Indicadores PN obrigatorios'!$A$2:$G$350,6,0),"Sem Responsável Listado")</f>
        <v>Sebrae/NA</v>
      </c>
      <c r="I500" s="7" t="str">
        <f>IFERROR(VLOOKUP(A500,'Indicadores PN obrigatorios'!$A$2:$G$350,2,0),"Não")</f>
        <v>SIM</v>
      </c>
      <c r="J500" s="7" t="str">
        <f>IFERROR(VLOOKUP(A500,'INDICADORES CUBO AGIR'!$A$2:$D$11,4,0),"NÃO")</f>
        <v>NÃO</v>
      </c>
    </row>
    <row r="501" spans="1:10" x14ac:dyDescent="0.25">
      <c r="A501" t="str">
        <f t="shared" si="7"/>
        <v>PROGRAMA NACIONAL - Ambiente de NegóciosPG_Município com presença continuada de técnico residente do Sebrae na microrregião. - Número - Obter</v>
      </c>
      <c r="B501" t="s">
        <v>423</v>
      </c>
      <c r="C501" t="s">
        <v>261</v>
      </c>
      <c r="D501" t="s">
        <v>36</v>
      </c>
      <c r="E501" t="s">
        <v>14</v>
      </c>
      <c r="F501">
        <v>108</v>
      </c>
      <c r="G501">
        <v>136</v>
      </c>
      <c r="H501" s="7" t="str">
        <f>IFERROR(VLOOKUP(A501,'Indicadores PN obrigatorios'!$A$2:$G$350,6,0),"Sem Responsável Listado")</f>
        <v>Sebrae/UF</v>
      </c>
      <c r="I501" s="7" t="str">
        <f>IFERROR(VLOOKUP(A501,'Indicadores PN obrigatorios'!$A$2:$G$350,2,0),"Não")</f>
        <v>SIM</v>
      </c>
      <c r="J501" s="7" t="str">
        <f>IFERROR(VLOOKUP(A501,'INDICADORES CUBO AGIR'!$A$2:$D$11,4,0),"NÃO")</f>
        <v>NÃO</v>
      </c>
    </row>
    <row r="502" spans="1:10" x14ac:dyDescent="0.25">
      <c r="A502" t="str">
        <f t="shared" si="7"/>
        <v>PROGRAMA NACIONAL - Ambiente de NegóciosPG_Municípios com conjunto de políticas públicas para melhoria do ambiente de negócios implementado - Número - Obter</v>
      </c>
      <c r="B502" t="s">
        <v>423</v>
      </c>
      <c r="C502" t="s">
        <v>261</v>
      </c>
      <c r="D502" t="s">
        <v>36</v>
      </c>
      <c r="E502" t="s">
        <v>15</v>
      </c>
      <c r="F502">
        <v>108</v>
      </c>
      <c r="G502">
        <v>138</v>
      </c>
      <c r="H502" s="7" t="str">
        <f>IFERROR(VLOOKUP(A502,'Indicadores PN obrigatorios'!$A$2:$G$350,6,0),"Sem Responsável Listado")</f>
        <v>Sebrae/UF</v>
      </c>
      <c r="I502" s="7" t="str">
        <f>IFERROR(VLOOKUP(A502,'Indicadores PN obrigatorios'!$A$2:$G$350,2,0),"Não")</f>
        <v>SIM</v>
      </c>
      <c r="J502" s="7" t="str">
        <f>IFERROR(VLOOKUP(A502,'INDICADORES CUBO AGIR'!$A$2:$D$11,4,0),"NÃO")</f>
        <v>NÃO</v>
      </c>
    </row>
    <row r="503" spans="1:10" x14ac:dyDescent="0.25">
      <c r="A503" t="str">
        <f t="shared" si="7"/>
        <v>PROGRAMA NACIONAL - Ambiente de NegóciosPG_Municípios com projetos de mobilização e articulação de lideranças implementados - Número - Obter</v>
      </c>
      <c r="B503" t="s">
        <v>423</v>
      </c>
      <c r="C503" t="s">
        <v>261</v>
      </c>
      <c r="D503" t="s">
        <v>36</v>
      </c>
      <c r="E503" t="s">
        <v>16</v>
      </c>
      <c r="F503">
        <v>108</v>
      </c>
      <c r="G503">
        <v>138</v>
      </c>
      <c r="H503" s="7" t="str">
        <f>IFERROR(VLOOKUP(A503,'Indicadores PN obrigatorios'!$A$2:$G$350,6,0),"Sem Responsável Listado")</f>
        <v>Sebrae/UF</v>
      </c>
      <c r="I503" s="7" t="str">
        <f>IFERROR(VLOOKUP(A503,'Indicadores PN obrigatorios'!$A$2:$G$350,2,0),"Não")</f>
        <v>SIM</v>
      </c>
      <c r="J503" s="7" t="str">
        <f>IFERROR(VLOOKUP(A503,'INDICADORES CUBO AGIR'!$A$2:$D$11,4,0),"NÃO")</f>
        <v>NÃO</v>
      </c>
    </row>
    <row r="504" spans="1:10" x14ac:dyDescent="0.25">
      <c r="A504" t="str">
        <f t="shared" si="7"/>
        <v>PROGRAMA NACIONAL - Ambiente de NegóciosPG_Tempo de abertura de empresas - horas - Obter</v>
      </c>
      <c r="B504" t="s">
        <v>423</v>
      </c>
      <c r="C504" t="s">
        <v>261</v>
      </c>
      <c r="D504" t="s">
        <v>36</v>
      </c>
      <c r="E504" t="s">
        <v>17</v>
      </c>
      <c r="F504">
        <v>30</v>
      </c>
      <c r="G504">
        <v>19</v>
      </c>
      <c r="H504" s="7" t="str">
        <f>IFERROR(VLOOKUP(A504,'Indicadores PN obrigatorios'!$A$2:$G$350,6,0),"Sem Responsável Listado")</f>
        <v>Sebrae/NA</v>
      </c>
      <c r="I504" s="7" t="str">
        <f>IFERROR(VLOOKUP(A504,'Indicadores PN obrigatorios'!$A$2:$G$350,2,0),"Não")</f>
        <v>SIM</v>
      </c>
      <c r="J504" s="7" t="str">
        <f>IFERROR(VLOOKUP(A504,'INDICADORES CUBO AGIR'!$A$2:$D$11,4,0),"NÃO")</f>
        <v>NÃO</v>
      </c>
    </row>
    <row r="505" spans="1:10" x14ac:dyDescent="0.25">
      <c r="A505" t="str">
        <f t="shared" si="7"/>
        <v>PROGRAMA NACIONAL - Brasil + InovadorPG_Inovação e Modernização - % - Obter</v>
      </c>
      <c r="B505" t="s">
        <v>423</v>
      </c>
      <c r="C505" t="s">
        <v>262</v>
      </c>
      <c r="D505" t="s">
        <v>38</v>
      </c>
      <c r="E505" t="s">
        <v>23</v>
      </c>
      <c r="F505">
        <v>70</v>
      </c>
      <c r="G505">
        <v>0</v>
      </c>
      <c r="H505" s="7" t="str">
        <f>IFERROR(VLOOKUP(A505,'Indicadores PN obrigatorios'!$A$2:$G$350,6,0),"Sem Responsável Listado")</f>
        <v>Sebrae/NA</v>
      </c>
      <c r="I505" s="7" t="str">
        <f>IFERROR(VLOOKUP(A505,'Indicadores PN obrigatorios'!$A$2:$G$350,2,0),"Não")</f>
        <v>SIM</v>
      </c>
      <c r="J505" s="7" t="str">
        <f>IFERROR(VLOOKUP(A505,'INDICADORES CUBO AGIR'!$A$2:$D$11,4,0),"NÃO")</f>
        <v>NÃO</v>
      </c>
    </row>
    <row r="506" spans="1:10" x14ac:dyDescent="0.25">
      <c r="A506" t="str">
        <f t="shared" si="7"/>
        <v>PROGRAMA NACIONAL - Brasil + InovadorPG_Municípios com ecossistemas de inovação mapeados - Número - Obter</v>
      </c>
      <c r="B506" t="s">
        <v>423</v>
      </c>
      <c r="C506" t="s">
        <v>262</v>
      </c>
      <c r="D506" t="s">
        <v>38</v>
      </c>
      <c r="E506" t="s">
        <v>24</v>
      </c>
      <c r="F506">
        <v>32</v>
      </c>
      <c r="G506">
        <v>34</v>
      </c>
      <c r="H506" s="7" t="str">
        <f>IFERROR(VLOOKUP(A506,'Indicadores PN obrigatorios'!$A$2:$G$350,6,0),"Sem Responsável Listado")</f>
        <v>Sebrae/UF</v>
      </c>
      <c r="I506" s="7" t="str">
        <f>IFERROR(VLOOKUP(A506,'Indicadores PN obrigatorios'!$A$2:$G$350,2,0),"Não")</f>
        <v>SIM</v>
      </c>
      <c r="J506" s="7" t="str">
        <f>IFERROR(VLOOKUP(A506,'INDICADORES CUBO AGIR'!$A$2:$D$11,4,0),"NÃO")</f>
        <v>NÃO</v>
      </c>
    </row>
    <row r="507" spans="1:10" x14ac:dyDescent="0.25">
      <c r="A507" t="str">
        <f t="shared" si="7"/>
        <v>PROGRAMA NACIONAL - Brasil + InovadorPG_Pequenos Negócios atendidos com solução de Inovação - Número - Obter</v>
      </c>
      <c r="B507" t="s">
        <v>423</v>
      </c>
      <c r="C507" t="s">
        <v>262</v>
      </c>
      <c r="D507" t="s">
        <v>38</v>
      </c>
      <c r="E507" t="s">
        <v>25</v>
      </c>
      <c r="F507">
        <v>74250</v>
      </c>
      <c r="G507">
        <v>211004</v>
      </c>
      <c r="H507" s="7" t="str">
        <f>IFERROR(VLOOKUP(A507,'Indicadores PN obrigatorios'!$A$2:$G$350,6,0),"Sem Responsável Listado")</f>
        <v>Sem Responsável Listado</v>
      </c>
      <c r="I507" s="7" t="str">
        <f>IFERROR(VLOOKUP(A507,'Indicadores PN obrigatorios'!$A$2:$G$350,2,0),"Não")</f>
        <v>Não</v>
      </c>
      <c r="J507" s="7" t="str">
        <f>IFERROR(VLOOKUP(A507,'INDICADORES CUBO AGIR'!$A$2:$D$11,4,0),"NÃO")</f>
        <v>SIM</v>
      </c>
    </row>
    <row r="508" spans="1:10" x14ac:dyDescent="0.25">
      <c r="A508" t="str">
        <f t="shared" si="7"/>
        <v>PROGRAMA NACIONAL - Sebrae + FinançasPG_Clientes com garantia do Fampe assistidos na fase pós-crédito - % - Obter</v>
      </c>
      <c r="B508" t="s">
        <v>423</v>
      </c>
      <c r="C508" t="s">
        <v>263</v>
      </c>
      <c r="D508" t="s">
        <v>70</v>
      </c>
      <c r="E508" t="s">
        <v>71</v>
      </c>
      <c r="F508">
        <v>70</v>
      </c>
      <c r="G508">
        <v>107</v>
      </c>
      <c r="H508" s="7" t="str">
        <f>IFERROR(VLOOKUP(A508,'Indicadores PN obrigatorios'!$A$2:$G$350,6,0),"Sem Responsável Listado")</f>
        <v>Sebrae/NA</v>
      </c>
      <c r="I508" s="7" t="str">
        <f>IFERROR(VLOOKUP(A508,'Indicadores PN obrigatorios'!$A$2:$G$350,2,0),"Não")</f>
        <v>SIM</v>
      </c>
      <c r="J508" s="7" t="str">
        <f>IFERROR(VLOOKUP(A508,'INDICADORES CUBO AGIR'!$A$2:$D$11,4,0),"NÃO")</f>
        <v>SIM</v>
      </c>
    </row>
    <row r="509" spans="1:10" x14ac:dyDescent="0.25">
      <c r="A509" t="str">
        <f t="shared" si="7"/>
        <v>PROGRAMA NACIONAL - Brasil + CompetitivoPG_Produtividade do Trabalho - % - Aumentar</v>
      </c>
      <c r="B509" t="s">
        <v>423</v>
      </c>
      <c r="C509" t="s">
        <v>264</v>
      </c>
      <c r="D509" t="s">
        <v>40</v>
      </c>
      <c r="E509" t="s">
        <v>27</v>
      </c>
      <c r="F509">
        <v>25</v>
      </c>
      <c r="G509">
        <v>18.5</v>
      </c>
      <c r="H509" s="7" t="str">
        <f>IFERROR(VLOOKUP(A509,'Indicadores PN obrigatorios'!$A$2:$G$350,6,0),"Sem Responsável Listado")</f>
        <v>Sebrae/NA</v>
      </c>
      <c r="I509" s="7" t="str">
        <f>IFERROR(VLOOKUP(A509,'Indicadores PN obrigatorios'!$A$2:$G$350,2,0),"Não")</f>
        <v>SIM</v>
      </c>
      <c r="J509" s="7" t="str">
        <f>IFERROR(VLOOKUP(A509,'INDICADORES CUBO AGIR'!$A$2:$D$11,4,0),"NÃO")</f>
        <v>NÃO</v>
      </c>
    </row>
    <row r="510" spans="1:10" x14ac:dyDescent="0.25">
      <c r="A510" t="str">
        <f t="shared" si="7"/>
        <v>PROGRAMA NACIONAL - Brasil + CompetitivoPG_Taxa de Alcance - Faturamento - % - Obter</v>
      </c>
      <c r="B510" t="s">
        <v>423</v>
      </c>
      <c r="C510" t="s">
        <v>264</v>
      </c>
      <c r="D510" t="s">
        <v>40</v>
      </c>
      <c r="E510" t="s">
        <v>28</v>
      </c>
      <c r="F510">
        <v>79</v>
      </c>
      <c r="G510">
        <v>100</v>
      </c>
      <c r="H510" s="7" t="str">
        <f>IFERROR(VLOOKUP(A510,'Indicadores PN obrigatorios'!$A$2:$G$350,6,0),"Sem Responsável Listado")</f>
        <v>Sebrae/UF</v>
      </c>
      <c r="I510" s="7" t="str">
        <f>IFERROR(VLOOKUP(A510,'Indicadores PN obrigatorios'!$A$2:$G$350,2,0),"Não")</f>
        <v>SIM</v>
      </c>
      <c r="J510" s="7" t="str">
        <f>IFERROR(VLOOKUP(A510,'INDICADORES CUBO AGIR'!$A$2:$D$11,4,0),"NÃO")</f>
        <v>SIM</v>
      </c>
    </row>
    <row r="511" spans="1:10" x14ac:dyDescent="0.25">
      <c r="A511" t="str">
        <f t="shared" si="7"/>
        <v>PROGRAMA NACIONAL - Gestão da MarcaPG_Imagem junto à Sociedade - Pontos (0 a 10) - Obter</v>
      </c>
      <c r="B511" t="s">
        <v>423</v>
      </c>
      <c r="C511" t="s">
        <v>265</v>
      </c>
      <c r="D511" t="s">
        <v>42</v>
      </c>
      <c r="E511" t="s">
        <v>30</v>
      </c>
      <c r="F511">
        <v>8</v>
      </c>
      <c r="G511">
        <v>8.4</v>
      </c>
      <c r="H511" s="7" t="str">
        <f>IFERROR(VLOOKUP(A511,'Indicadores PN obrigatorios'!$A$2:$G$350,6,0),"Sem Responsável Listado")</f>
        <v>Sebrae/NA</v>
      </c>
      <c r="I511" s="7" t="str">
        <f>IFERROR(VLOOKUP(A511,'Indicadores PN obrigatorios'!$A$2:$G$350,2,0),"Não")</f>
        <v>SIM</v>
      </c>
      <c r="J511" s="7" t="str">
        <f>IFERROR(VLOOKUP(A511,'INDICADORES CUBO AGIR'!$A$2:$D$11,4,0),"NÃO")</f>
        <v>NÃO</v>
      </c>
    </row>
    <row r="512" spans="1:10" x14ac:dyDescent="0.25">
      <c r="A512" t="str">
        <f t="shared" si="7"/>
        <v>PROGRAMA NACIONAL - Gestão da MarcaPG_Imagem junto aos Pequenos Negócios - Pontos (0 a 10) - Obter</v>
      </c>
      <c r="B512" t="s">
        <v>423</v>
      </c>
      <c r="C512" t="s">
        <v>265</v>
      </c>
      <c r="D512" t="s">
        <v>42</v>
      </c>
      <c r="E512" t="s">
        <v>31</v>
      </c>
      <c r="F512">
        <v>8.4</v>
      </c>
      <c r="G512">
        <v>8.5</v>
      </c>
      <c r="H512" s="7" t="str">
        <f>IFERROR(VLOOKUP(A512,'Indicadores PN obrigatorios'!$A$2:$G$350,6,0),"Sem Responsável Listado")</f>
        <v>Sebrae/NA</v>
      </c>
      <c r="I512" s="7" t="str">
        <f>IFERROR(VLOOKUP(A512,'Indicadores PN obrigatorios'!$A$2:$G$350,2,0),"Não")</f>
        <v>SIM</v>
      </c>
      <c r="J512" s="7" t="str">
        <f>IFERROR(VLOOKUP(A512,'INDICADORES CUBO AGIR'!$A$2:$D$11,4,0),"NÃO")</f>
        <v>NÃO</v>
      </c>
    </row>
    <row r="513" spans="1:10" x14ac:dyDescent="0.25">
      <c r="A513" t="str">
        <f t="shared" si="7"/>
        <v>PROGRAMA NACIONAL - Inteligência de DadosPG_Índice Gartner de Data &amp; Analytics - Pontos (1 a 5) - Aumentar</v>
      </c>
      <c r="B513" t="s">
        <v>423</v>
      </c>
      <c r="C513" t="s">
        <v>266</v>
      </c>
      <c r="D513" t="s">
        <v>39</v>
      </c>
      <c r="E513" t="s">
        <v>26</v>
      </c>
      <c r="F513">
        <v>2.61</v>
      </c>
      <c r="G513">
        <v>2.31</v>
      </c>
      <c r="H513" s="7" t="str">
        <f>IFERROR(VLOOKUP(A513,'Indicadores PN obrigatorios'!$A$2:$G$350,6,0),"Sem Responsável Listado")</f>
        <v>Sem Responsável Listado</v>
      </c>
      <c r="I513" s="7" t="str">
        <f>IFERROR(VLOOKUP(A513,'Indicadores PN obrigatorios'!$A$2:$G$350,2,0),"Não")</f>
        <v>Não</v>
      </c>
      <c r="J513" s="7" t="str">
        <f>IFERROR(VLOOKUP(A513,'INDICADORES CUBO AGIR'!$A$2:$D$11,4,0),"NÃO")</f>
        <v>NÃO</v>
      </c>
    </row>
    <row r="514" spans="1:10" x14ac:dyDescent="0.25">
      <c r="A514" t="str">
        <f t="shared" si="7"/>
        <v>PROGRAMA NACIONAL - Transformação OrganizacionalEntregas de Atividades - Número - Obter</v>
      </c>
      <c r="B514" t="s">
        <v>423</v>
      </c>
      <c r="C514" t="s">
        <v>267</v>
      </c>
      <c r="D514" t="s">
        <v>73</v>
      </c>
      <c r="E514" t="s">
        <v>101</v>
      </c>
      <c r="F514">
        <v>610</v>
      </c>
      <c r="G514">
        <v>620</v>
      </c>
      <c r="H514" s="7" t="str">
        <f>IFERROR(VLOOKUP(A514,'Indicadores PN obrigatorios'!$A$2:$G$350,6,0),"Sem Responsável Listado")</f>
        <v>Sem Responsável Listado</v>
      </c>
      <c r="I514" s="7" t="str">
        <f>IFERROR(VLOOKUP(A514,'Indicadores PN obrigatorios'!$A$2:$G$350,2,0),"Não")</f>
        <v>Não</v>
      </c>
      <c r="J514" s="7" t="str">
        <f>IFERROR(VLOOKUP(A514,'INDICADORES CUBO AGIR'!$A$2:$D$11,4,0),"NÃO")</f>
        <v>NÃO</v>
      </c>
    </row>
    <row r="515" spans="1:10" x14ac:dyDescent="0.25">
      <c r="A515" t="str">
        <f t="shared" ref="A515:A578" si="8">CONCATENATE(D515,E515)</f>
        <v>PROGRAMA NACIONAL - Cliente em FocoPG_Atendimento por cliente - Número - Obter</v>
      </c>
      <c r="B515" t="s">
        <v>423</v>
      </c>
      <c r="C515" t="s">
        <v>268</v>
      </c>
      <c r="D515" t="s">
        <v>37</v>
      </c>
      <c r="E515" t="s">
        <v>18</v>
      </c>
      <c r="F515">
        <v>3.2</v>
      </c>
      <c r="G515">
        <v>1.63</v>
      </c>
      <c r="H515" s="7" t="str">
        <f>IFERROR(VLOOKUP(A515,'Indicadores PN obrigatorios'!$A$2:$G$350,6,0),"Sem Responsável Listado")</f>
        <v>Sebrae/NA</v>
      </c>
      <c r="I515" s="7" t="str">
        <f>IFERROR(VLOOKUP(A515,'Indicadores PN obrigatorios'!$A$2:$G$350,2,0),"Não")</f>
        <v>SIM</v>
      </c>
      <c r="J515" s="7" t="str">
        <f>IFERROR(VLOOKUP(A515,'INDICADORES CUBO AGIR'!$A$2:$D$11,4,0),"NÃO")</f>
        <v>SIM</v>
      </c>
    </row>
    <row r="516" spans="1:10" x14ac:dyDescent="0.25">
      <c r="A516" t="str">
        <f t="shared" si="8"/>
        <v>PROGRAMA NACIONAL - Cliente em FocoPG_Clientes atendidos por serviços digitais - Número - Obter</v>
      </c>
      <c r="B516" t="s">
        <v>423</v>
      </c>
      <c r="C516" t="s">
        <v>268</v>
      </c>
      <c r="D516" t="s">
        <v>37</v>
      </c>
      <c r="E516" t="s">
        <v>19</v>
      </c>
      <c r="F516">
        <v>520000</v>
      </c>
      <c r="G516">
        <v>985832</v>
      </c>
      <c r="H516" s="7" t="str">
        <f>IFERROR(VLOOKUP(A516,'Indicadores PN obrigatorios'!$A$2:$G$350,6,0),"Sem Responsável Listado")</f>
        <v>Sebrae/NA</v>
      </c>
      <c r="I516" s="7" t="str">
        <f>IFERROR(VLOOKUP(A516,'Indicadores PN obrigatorios'!$A$2:$G$350,2,0),"Não")</f>
        <v>SIM</v>
      </c>
      <c r="J516" s="7" t="str">
        <f>IFERROR(VLOOKUP(A516,'INDICADORES CUBO AGIR'!$A$2:$D$11,4,0),"NÃO")</f>
        <v>SIM</v>
      </c>
    </row>
    <row r="517" spans="1:10" x14ac:dyDescent="0.25">
      <c r="A517" t="str">
        <f t="shared" si="8"/>
        <v>PROGRAMA NACIONAL - Cliente em FocoPG_Cobertura do Atendimento (microempresas e empresas de pequeno porte) - % - Obter</v>
      </c>
      <c r="B517" t="s">
        <v>423</v>
      </c>
      <c r="C517" t="s">
        <v>268</v>
      </c>
      <c r="D517" t="s">
        <v>37</v>
      </c>
      <c r="E517" t="s">
        <v>20</v>
      </c>
      <c r="F517">
        <v>25</v>
      </c>
      <c r="G517">
        <v>32.86</v>
      </c>
      <c r="H517" s="7" t="str">
        <f>IFERROR(VLOOKUP(A517,'Indicadores PN obrigatorios'!$A$2:$G$350,6,0),"Sem Responsável Listado")</f>
        <v>Sebrae/NA</v>
      </c>
      <c r="I517" s="7" t="str">
        <f>IFERROR(VLOOKUP(A517,'Indicadores PN obrigatorios'!$A$2:$G$350,2,0),"Não")</f>
        <v>SIM</v>
      </c>
      <c r="J517" s="7" t="str">
        <f>IFERROR(VLOOKUP(A517,'INDICADORES CUBO AGIR'!$A$2:$D$11,4,0),"NÃO")</f>
        <v>SIM</v>
      </c>
    </row>
    <row r="518" spans="1:10" x14ac:dyDescent="0.25">
      <c r="A518" t="str">
        <f t="shared" si="8"/>
        <v>PROGRAMA NACIONAL - Cliente em FocoPG_Pequenos Negócios Atendidos - Número - Obter</v>
      </c>
      <c r="B518" t="s">
        <v>423</v>
      </c>
      <c r="C518" t="s">
        <v>268</v>
      </c>
      <c r="D518" t="s">
        <v>37</v>
      </c>
      <c r="E518" t="s">
        <v>21</v>
      </c>
      <c r="F518">
        <v>380000</v>
      </c>
      <c r="G518">
        <v>518027</v>
      </c>
      <c r="H518" s="7" t="str">
        <f>IFERROR(VLOOKUP(A518,'Indicadores PN obrigatorios'!$A$2:$G$350,6,0),"Sem Responsável Listado")</f>
        <v>Sebrae/NA</v>
      </c>
      <c r="I518" s="7" t="str">
        <f>IFERROR(VLOOKUP(A518,'Indicadores PN obrigatorios'!$A$2:$G$350,2,0),"Não")</f>
        <v>SIM</v>
      </c>
      <c r="J518" s="7" t="str">
        <f>IFERROR(VLOOKUP(A518,'INDICADORES CUBO AGIR'!$A$2:$D$11,4,0),"NÃO")</f>
        <v>SIM</v>
      </c>
    </row>
    <row r="519" spans="1:10" x14ac:dyDescent="0.25">
      <c r="A519" t="str">
        <f t="shared" si="8"/>
        <v>PROGRAMA NACIONAL - Cliente em FocoPG_Recomendação (NPS) - pontos - Obter</v>
      </c>
      <c r="B519" t="s">
        <v>423</v>
      </c>
      <c r="C519" t="s">
        <v>268</v>
      </c>
      <c r="D519" t="s">
        <v>37</v>
      </c>
      <c r="E519" t="s">
        <v>22</v>
      </c>
      <c r="F519">
        <v>80</v>
      </c>
      <c r="G519">
        <v>82</v>
      </c>
      <c r="H519" s="7" t="str">
        <f>IFERROR(VLOOKUP(A519,'Indicadores PN obrigatorios'!$A$2:$G$350,6,0),"Sem Responsável Listado")</f>
        <v>Sebrae/NA</v>
      </c>
      <c r="I519" s="7" t="str">
        <f>IFERROR(VLOOKUP(A519,'Indicadores PN obrigatorios'!$A$2:$G$350,2,0),"Não")</f>
        <v>SIM</v>
      </c>
      <c r="J519" s="7" t="str">
        <f>IFERROR(VLOOKUP(A519,'INDICADORES CUBO AGIR'!$A$2:$D$11,4,0),"NÃO")</f>
        <v>NÃO</v>
      </c>
    </row>
    <row r="520" spans="1:10" x14ac:dyDescent="0.25">
      <c r="A520" t="str">
        <f t="shared" si="8"/>
        <v>PROGRAMA NACIONAL - Cliente em FocoPG_Atendimento por cliente - Número - Obter</v>
      </c>
      <c r="B520" t="s">
        <v>424</v>
      </c>
      <c r="C520" t="s">
        <v>269</v>
      </c>
      <c r="D520" t="s">
        <v>37</v>
      </c>
      <c r="E520" t="s">
        <v>18</v>
      </c>
      <c r="F520">
        <v>2</v>
      </c>
      <c r="G520">
        <v>2.0699999999999998</v>
      </c>
      <c r="H520" s="7" t="str">
        <f>IFERROR(VLOOKUP(A520,'Indicadores PN obrigatorios'!$A$2:$G$350,6,0),"Sem Responsável Listado")</f>
        <v>Sebrae/NA</v>
      </c>
      <c r="I520" s="7" t="str">
        <f>IFERROR(VLOOKUP(A520,'Indicadores PN obrigatorios'!$A$2:$G$350,2,0),"Não")</f>
        <v>SIM</v>
      </c>
      <c r="J520" s="7" t="str">
        <f>IFERROR(VLOOKUP(A520,'INDICADORES CUBO AGIR'!$A$2:$D$11,4,0),"NÃO")</f>
        <v>SIM</v>
      </c>
    </row>
    <row r="521" spans="1:10" x14ac:dyDescent="0.25">
      <c r="A521" t="str">
        <f t="shared" si="8"/>
        <v>PROGRAMA NACIONAL - Cliente em FocoPG_Clientes atendidos por serviços digitais - Número - Obter</v>
      </c>
      <c r="B521" t="s">
        <v>424</v>
      </c>
      <c r="C521" t="s">
        <v>269</v>
      </c>
      <c r="D521" t="s">
        <v>37</v>
      </c>
      <c r="E521" t="s">
        <v>19</v>
      </c>
      <c r="F521">
        <v>250000</v>
      </c>
      <c r="G521">
        <v>385271</v>
      </c>
      <c r="H521" s="7" t="str">
        <f>IFERROR(VLOOKUP(A521,'Indicadores PN obrigatorios'!$A$2:$G$350,6,0),"Sem Responsável Listado")</f>
        <v>Sebrae/NA</v>
      </c>
      <c r="I521" s="7" t="str">
        <f>IFERROR(VLOOKUP(A521,'Indicadores PN obrigatorios'!$A$2:$G$350,2,0),"Não")</f>
        <v>SIM</v>
      </c>
      <c r="J521" s="7" t="str">
        <f>IFERROR(VLOOKUP(A521,'INDICADORES CUBO AGIR'!$A$2:$D$11,4,0),"NÃO")</f>
        <v>SIM</v>
      </c>
    </row>
    <row r="522" spans="1:10" x14ac:dyDescent="0.25">
      <c r="A522" t="str">
        <f t="shared" si="8"/>
        <v>PROGRAMA NACIONAL - Cliente em FocoPG_Cobertura do Atendimento (microempresas e empresas de pequeno porte) - % - Obter</v>
      </c>
      <c r="B522" t="s">
        <v>424</v>
      </c>
      <c r="C522" t="s">
        <v>269</v>
      </c>
      <c r="D522" t="s">
        <v>37</v>
      </c>
      <c r="E522" t="s">
        <v>20</v>
      </c>
      <c r="F522">
        <v>12.5</v>
      </c>
      <c r="G522">
        <v>14.3</v>
      </c>
      <c r="H522" s="7" t="str">
        <f>IFERROR(VLOOKUP(A522,'Indicadores PN obrigatorios'!$A$2:$G$350,6,0),"Sem Responsável Listado")</f>
        <v>Sebrae/NA</v>
      </c>
      <c r="I522" s="7" t="str">
        <f>IFERROR(VLOOKUP(A522,'Indicadores PN obrigatorios'!$A$2:$G$350,2,0),"Não")</f>
        <v>SIM</v>
      </c>
      <c r="J522" s="7" t="str">
        <f>IFERROR(VLOOKUP(A522,'INDICADORES CUBO AGIR'!$A$2:$D$11,4,0),"NÃO")</f>
        <v>SIM</v>
      </c>
    </row>
    <row r="523" spans="1:10" x14ac:dyDescent="0.25">
      <c r="A523" t="str">
        <f t="shared" si="8"/>
        <v>PROGRAMA NACIONAL - Cliente em FocoPG_Pequenos Negócios Atendidos - Número - Obter</v>
      </c>
      <c r="B523" t="s">
        <v>424</v>
      </c>
      <c r="C523" t="s">
        <v>269</v>
      </c>
      <c r="D523" t="s">
        <v>37</v>
      </c>
      <c r="E523" t="s">
        <v>21</v>
      </c>
      <c r="F523">
        <v>150000</v>
      </c>
      <c r="G523">
        <v>185938</v>
      </c>
      <c r="H523" s="7" t="str">
        <f>IFERROR(VLOOKUP(A523,'Indicadores PN obrigatorios'!$A$2:$G$350,6,0),"Sem Responsável Listado")</f>
        <v>Sebrae/NA</v>
      </c>
      <c r="I523" s="7" t="str">
        <f>IFERROR(VLOOKUP(A523,'Indicadores PN obrigatorios'!$A$2:$G$350,2,0),"Não")</f>
        <v>SIM</v>
      </c>
      <c r="J523" s="7" t="str">
        <f>IFERROR(VLOOKUP(A523,'INDICADORES CUBO AGIR'!$A$2:$D$11,4,0),"NÃO")</f>
        <v>SIM</v>
      </c>
    </row>
    <row r="524" spans="1:10" x14ac:dyDescent="0.25">
      <c r="A524" t="str">
        <f t="shared" si="8"/>
        <v>PROGRAMA NACIONAL - Cliente em FocoPG_Recomendação (NPS) - pontos - Obter</v>
      </c>
      <c r="B524" t="s">
        <v>424</v>
      </c>
      <c r="C524" t="s">
        <v>269</v>
      </c>
      <c r="D524" t="s">
        <v>37</v>
      </c>
      <c r="E524" t="s">
        <v>22</v>
      </c>
      <c r="F524">
        <v>80</v>
      </c>
      <c r="G524">
        <v>83.65</v>
      </c>
      <c r="H524" s="7" t="str">
        <f>IFERROR(VLOOKUP(A524,'Indicadores PN obrigatorios'!$A$2:$G$350,6,0),"Sem Responsável Listado")</f>
        <v>Sebrae/NA</v>
      </c>
      <c r="I524" s="7" t="str">
        <f>IFERROR(VLOOKUP(A524,'Indicadores PN obrigatorios'!$A$2:$G$350,2,0),"Não")</f>
        <v>SIM</v>
      </c>
      <c r="J524" s="7" t="str">
        <f>IFERROR(VLOOKUP(A524,'INDICADORES CUBO AGIR'!$A$2:$D$11,4,0),"NÃO")</f>
        <v>NÃO</v>
      </c>
    </row>
    <row r="525" spans="1:10" x14ac:dyDescent="0.25">
      <c r="A525" t="str">
        <f t="shared" si="8"/>
        <v>PROGRAMA NACIONAL - Brasil + InovadorPG_Inovação e Modernização - % - Obter</v>
      </c>
      <c r="B525" t="s">
        <v>424</v>
      </c>
      <c r="C525" t="s">
        <v>270</v>
      </c>
      <c r="D525" t="s">
        <v>38</v>
      </c>
      <c r="E525" t="s">
        <v>23</v>
      </c>
      <c r="F525">
        <v>70</v>
      </c>
      <c r="G525">
        <v>0</v>
      </c>
      <c r="H525" s="7" t="str">
        <f>IFERROR(VLOOKUP(A525,'Indicadores PN obrigatorios'!$A$2:$G$350,6,0),"Sem Responsável Listado")</f>
        <v>Sebrae/NA</v>
      </c>
      <c r="I525" s="7" t="str">
        <f>IFERROR(VLOOKUP(A525,'Indicadores PN obrigatorios'!$A$2:$G$350,2,0),"Não")</f>
        <v>SIM</v>
      </c>
      <c r="J525" s="7" t="str">
        <f>IFERROR(VLOOKUP(A525,'INDICADORES CUBO AGIR'!$A$2:$D$11,4,0),"NÃO")</f>
        <v>NÃO</v>
      </c>
    </row>
    <row r="526" spans="1:10" x14ac:dyDescent="0.25">
      <c r="A526" t="str">
        <f t="shared" si="8"/>
        <v>PROGRAMA NACIONAL - Brasil + InovadorPG_Municípios com ecossistemas de inovação mapeados - Número - Obter</v>
      </c>
      <c r="B526" t="s">
        <v>424</v>
      </c>
      <c r="C526" t="s">
        <v>270</v>
      </c>
      <c r="D526" t="s">
        <v>38</v>
      </c>
      <c r="E526" t="s">
        <v>24</v>
      </c>
      <c r="F526">
        <v>1</v>
      </c>
      <c r="G526">
        <v>1</v>
      </c>
      <c r="H526" s="7" t="str">
        <f>IFERROR(VLOOKUP(A526,'Indicadores PN obrigatorios'!$A$2:$G$350,6,0),"Sem Responsável Listado")</f>
        <v>Sebrae/UF</v>
      </c>
      <c r="I526" s="7" t="str">
        <f>IFERROR(VLOOKUP(A526,'Indicadores PN obrigatorios'!$A$2:$G$350,2,0),"Não")</f>
        <v>SIM</v>
      </c>
      <c r="J526" s="7" t="str">
        <f>IFERROR(VLOOKUP(A526,'INDICADORES CUBO AGIR'!$A$2:$D$11,4,0),"NÃO")</f>
        <v>NÃO</v>
      </c>
    </row>
    <row r="527" spans="1:10" x14ac:dyDescent="0.25">
      <c r="A527" t="str">
        <f t="shared" si="8"/>
        <v>PROGRAMA NACIONAL - Brasil + InovadorPG_Pequenos Negócios atendidos com solução de Inovação - Número - Obter</v>
      </c>
      <c r="B527" t="s">
        <v>424</v>
      </c>
      <c r="C527" t="s">
        <v>270</v>
      </c>
      <c r="D527" t="s">
        <v>38</v>
      </c>
      <c r="E527" t="s">
        <v>25</v>
      </c>
      <c r="F527">
        <v>25000</v>
      </c>
      <c r="G527">
        <v>35965</v>
      </c>
      <c r="H527" s="7" t="str">
        <f>IFERROR(VLOOKUP(A527,'Indicadores PN obrigatorios'!$A$2:$G$350,6,0),"Sem Responsável Listado")</f>
        <v>Sem Responsável Listado</v>
      </c>
      <c r="I527" s="7" t="str">
        <f>IFERROR(VLOOKUP(A527,'Indicadores PN obrigatorios'!$A$2:$G$350,2,0),"Não")</f>
        <v>Não</v>
      </c>
      <c r="J527" s="7" t="str">
        <f>IFERROR(VLOOKUP(A527,'INDICADORES CUBO AGIR'!$A$2:$D$11,4,0),"NÃO")</f>
        <v>SIM</v>
      </c>
    </row>
    <row r="528" spans="1:10" x14ac:dyDescent="0.25">
      <c r="A528" t="str">
        <f t="shared" si="8"/>
        <v>PROGRAMA NACIONAL - Gestão Estratégica de PessoasPG_Diagnóstico de Maturidade dos processos de gestão de pessoas - pontos - Obter</v>
      </c>
      <c r="B528" t="s">
        <v>424</v>
      </c>
      <c r="C528" t="s">
        <v>271</v>
      </c>
      <c r="D528" t="s">
        <v>66</v>
      </c>
      <c r="E528" t="s">
        <v>67</v>
      </c>
      <c r="F528">
        <v>4</v>
      </c>
      <c r="G528">
        <v>3.97</v>
      </c>
      <c r="H528" s="7" t="str">
        <f>IFERROR(VLOOKUP(A528,'Indicadores PN obrigatorios'!$A$2:$G$350,6,0),"Sem Responsável Listado")</f>
        <v>Sebrae/UF</v>
      </c>
      <c r="I528" s="7" t="str">
        <f>IFERROR(VLOOKUP(A528,'Indicadores PN obrigatorios'!$A$2:$G$350,2,0),"Não")</f>
        <v>SIM</v>
      </c>
      <c r="J528" s="7" t="str">
        <f>IFERROR(VLOOKUP(A528,'INDICADORES CUBO AGIR'!$A$2:$D$11,4,0),"NÃO")</f>
        <v>NÃO</v>
      </c>
    </row>
    <row r="529" spans="1:10" x14ac:dyDescent="0.25">
      <c r="A529" t="str">
        <f t="shared" si="8"/>
        <v>PROGRAMA NACIONAL - Gestão Estratégica de PessoasPG_Grau de implementação do SGP 9.0 no Sistema Sebrae - % - Obter</v>
      </c>
      <c r="B529" t="s">
        <v>424</v>
      </c>
      <c r="C529" t="s">
        <v>271</v>
      </c>
      <c r="D529" t="s">
        <v>66</v>
      </c>
      <c r="E529" t="s">
        <v>68</v>
      </c>
      <c r="F529">
        <v>100</v>
      </c>
      <c r="G529">
        <v>100</v>
      </c>
      <c r="H529" s="7" t="str">
        <f>IFERROR(VLOOKUP(A529,'Indicadores PN obrigatorios'!$A$2:$G$350,6,0),"Sem Responsável Listado")</f>
        <v>Sebrae/NA</v>
      </c>
      <c r="I529" s="7" t="str">
        <f>IFERROR(VLOOKUP(A529,'Indicadores PN obrigatorios'!$A$2:$G$350,2,0),"Não")</f>
        <v>SIM</v>
      </c>
      <c r="J529" s="7" t="str">
        <f>IFERROR(VLOOKUP(A529,'INDICADORES CUBO AGIR'!$A$2:$D$11,4,0),"NÃO")</f>
        <v>NÃO</v>
      </c>
    </row>
    <row r="530" spans="1:10" x14ac:dyDescent="0.25">
      <c r="A530" t="str">
        <f t="shared" si="8"/>
        <v>PROGRAMA NACIONAL - Sebrae + FinançasPG_Clientes com garantia do Fampe assistidos na fase pós-crédito - % - Obter</v>
      </c>
      <c r="B530" t="s">
        <v>424</v>
      </c>
      <c r="C530" t="s">
        <v>272</v>
      </c>
      <c r="D530" t="s">
        <v>70</v>
      </c>
      <c r="E530" t="s">
        <v>71</v>
      </c>
      <c r="F530">
        <v>40</v>
      </c>
      <c r="G530">
        <v>55.74</v>
      </c>
      <c r="H530" s="7" t="str">
        <f>IFERROR(VLOOKUP(A530,'Indicadores PN obrigatorios'!$A$2:$G$350,6,0),"Sem Responsável Listado")</f>
        <v>Sebrae/NA</v>
      </c>
      <c r="I530" s="7" t="str">
        <f>IFERROR(VLOOKUP(A530,'Indicadores PN obrigatorios'!$A$2:$G$350,2,0),"Não")</f>
        <v>SIM</v>
      </c>
      <c r="J530" s="7" t="str">
        <f>IFERROR(VLOOKUP(A530,'INDICADORES CUBO AGIR'!$A$2:$D$11,4,0),"NÃO")</f>
        <v>SIM</v>
      </c>
    </row>
    <row r="531" spans="1:10" x14ac:dyDescent="0.25">
      <c r="A531" t="str">
        <f t="shared" si="8"/>
        <v>PROGRAMA NACIONAL - Ambiente de NegóciosPG_Município com presença continuada de técnico residente do Sebrae na microrregião. - Número - Obter</v>
      </c>
      <c r="B531" t="s">
        <v>424</v>
      </c>
      <c r="C531" t="s">
        <v>273</v>
      </c>
      <c r="D531" t="s">
        <v>36</v>
      </c>
      <c r="E531" t="s">
        <v>14</v>
      </c>
      <c r="F531">
        <v>6</v>
      </c>
      <c r="G531">
        <v>6</v>
      </c>
      <c r="H531" s="7" t="str">
        <f>IFERROR(VLOOKUP(A531,'Indicadores PN obrigatorios'!$A$2:$G$350,6,0),"Sem Responsável Listado")</f>
        <v>Sebrae/UF</v>
      </c>
      <c r="I531" s="7" t="str">
        <f>IFERROR(VLOOKUP(A531,'Indicadores PN obrigatorios'!$A$2:$G$350,2,0),"Não")</f>
        <v>SIM</v>
      </c>
      <c r="J531" s="7" t="str">
        <f>IFERROR(VLOOKUP(A531,'INDICADORES CUBO AGIR'!$A$2:$D$11,4,0),"NÃO")</f>
        <v>NÃO</v>
      </c>
    </row>
    <row r="532" spans="1:10" x14ac:dyDescent="0.25">
      <c r="A532" t="str">
        <f t="shared" si="8"/>
        <v>PROGRAMA NACIONAL - Ambiente de NegóciosPG_Municípios com conjunto de políticas públicas para melhoria do ambiente de negócios implementado - Número - Obter</v>
      </c>
      <c r="B532" t="s">
        <v>424</v>
      </c>
      <c r="C532" t="s">
        <v>273</v>
      </c>
      <c r="D532" t="s">
        <v>36</v>
      </c>
      <c r="E532" t="s">
        <v>15</v>
      </c>
      <c r="F532">
        <v>6</v>
      </c>
      <c r="G532">
        <v>6</v>
      </c>
      <c r="H532" s="7" t="str">
        <f>IFERROR(VLOOKUP(A532,'Indicadores PN obrigatorios'!$A$2:$G$350,6,0),"Sem Responsável Listado")</f>
        <v>Sebrae/UF</v>
      </c>
      <c r="I532" s="7" t="str">
        <f>IFERROR(VLOOKUP(A532,'Indicadores PN obrigatorios'!$A$2:$G$350,2,0),"Não")</f>
        <v>SIM</v>
      </c>
      <c r="J532" s="7" t="str">
        <f>IFERROR(VLOOKUP(A532,'INDICADORES CUBO AGIR'!$A$2:$D$11,4,0),"NÃO")</f>
        <v>NÃO</v>
      </c>
    </row>
    <row r="533" spans="1:10" x14ac:dyDescent="0.25">
      <c r="A533" t="str">
        <f t="shared" si="8"/>
        <v>PROGRAMA NACIONAL - Ambiente de NegóciosPG_Municípios com projetos de mobilização e articulação de lideranças implementados - Número - Obter</v>
      </c>
      <c r="B533" t="s">
        <v>424</v>
      </c>
      <c r="C533" t="s">
        <v>273</v>
      </c>
      <c r="D533" t="s">
        <v>36</v>
      </c>
      <c r="E533" t="s">
        <v>16</v>
      </c>
      <c r="F533">
        <v>6</v>
      </c>
      <c r="G533">
        <v>6</v>
      </c>
      <c r="H533" s="7" t="str">
        <f>IFERROR(VLOOKUP(A533,'Indicadores PN obrigatorios'!$A$2:$G$350,6,0),"Sem Responsável Listado")</f>
        <v>Sebrae/UF</v>
      </c>
      <c r="I533" s="7" t="str">
        <f>IFERROR(VLOOKUP(A533,'Indicadores PN obrigatorios'!$A$2:$G$350,2,0),"Não")</f>
        <v>SIM</v>
      </c>
      <c r="J533" s="7" t="str">
        <f>IFERROR(VLOOKUP(A533,'INDICADORES CUBO AGIR'!$A$2:$D$11,4,0),"NÃO")</f>
        <v>NÃO</v>
      </c>
    </row>
    <row r="534" spans="1:10" x14ac:dyDescent="0.25">
      <c r="A534" t="str">
        <f t="shared" si="8"/>
        <v>PROGRAMA NACIONAL - Ambiente de NegóciosPG_Tempo de abertura de empresas - horas - Obter</v>
      </c>
      <c r="B534" t="s">
        <v>424</v>
      </c>
      <c r="C534" t="s">
        <v>273</v>
      </c>
      <c r="D534" t="s">
        <v>36</v>
      </c>
      <c r="E534" t="s">
        <v>17</v>
      </c>
      <c r="F534">
        <v>46</v>
      </c>
      <c r="G534">
        <v>38.299999999999997</v>
      </c>
      <c r="H534" s="7" t="str">
        <f>IFERROR(VLOOKUP(A534,'Indicadores PN obrigatorios'!$A$2:$G$350,6,0),"Sem Responsável Listado")</f>
        <v>Sebrae/NA</v>
      </c>
      <c r="I534" s="7" t="str">
        <f>IFERROR(VLOOKUP(A534,'Indicadores PN obrigatorios'!$A$2:$G$350,2,0),"Não")</f>
        <v>SIM</v>
      </c>
      <c r="J534" s="7" t="str">
        <f>IFERROR(VLOOKUP(A534,'INDICADORES CUBO AGIR'!$A$2:$D$11,4,0),"NÃO")</f>
        <v>NÃO</v>
      </c>
    </row>
    <row r="535" spans="1:10" x14ac:dyDescent="0.25">
      <c r="A535" t="str">
        <f t="shared" si="8"/>
        <v>PROGRAMA NACIONAL - Gestão da MarcaPG_Imagem junto à Sociedade - Pontos (0 a 10) - Obter</v>
      </c>
      <c r="B535" t="s">
        <v>424</v>
      </c>
      <c r="C535" t="s">
        <v>274</v>
      </c>
      <c r="D535" t="s">
        <v>42</v>
      </c>
      <c r="E535" t="s">
        <v>30</v>
      </c>
      <c r="F535">
        <v>7.8</v>
      </c>
      <c r="G535">
        <v>8.6</v>
      </c>
      <c r="H535" s="7" t="str">
        <f>IFERROR(VLOOKUP(A535,'Indicadores PN obrigatorios'!$A$2:$G$350,6,0),"Sem Responsável Listado")</f>
        <v>Sebrae/NA</v>
      </c>
      <c r="I535" s="7" t="str">
        <f>IFERROR(VLOOKUP(A535,'Indicadores PN obrigatorios'!$A$2:$G$350,2,0),"Não")</f>
        <v>SIM</v>
      </c>
      <c r="J535" s="7" t="str">
        <f>IFERROR(VLOOKUP(A535,'INDICADORES CUBO AGIR'!$A$2:$D$11,4,0),"NÃO")</f>
        <v>NÃO</v>
      </c>
    </row>
    <row r="536" spans="1:10" x14ac:dyDescent="0.25">
      <c r="A536" t="str">
        <f t="shared" si="8"/>
        <v>PROGRAMA NACIONAL - Gestão da MarcaPG_Imagem junto aos Pequenos Negócios - Pontos (0 a 10) - Obter</v>
      </c>
      <c r="B536" t="s">
        <v>424</v>
      </c>
      <c r="C536" t="s">
        <v>274</v>
      </c>
      <c r="D536" t="s">
        <v>42</v>
      </c>
      <c r="E536" t="s">
        <v>31</v>
      </c>
      <c r="F536">
        <v>8.6</v>
      </c>
      <c r="G536">
        <v>8.8000000000000007</v>
      </c>
      <c r="H536" s="7" t="str">
        <f>IFERROR(VLOOKUP(A536,'Indicadores PN obrigatorios'!$A$2:$G$350,6,0),"Sem Responsável Listado")</f>
        <v>Sebrae/NA</v>
      </c>
      <c r="I536" s="7" t="str">
        <f>IFERROR(VLOOKUP(A536,'Indicadores PN obrigatorios'!$A$2:$G$350,2,0),"Não")</f>
        <v>SIM</v>
      </c>
      <c r="J536" s="7" t="str">
        <f>IFERROR(VLOOKUP(A536,'INDICADORES CUBO AGIR'!$A$2:$D$11,4,0),"NÃO")</f>
        <v>NÃO</v>
      </c>
    </row>
    <row r="537" spans="1:10" x14ac:dyDescent="0.25">
      <c r="A537" t="str">
        <f t="shared" si="8"/>
        <v>PROGRAMA NACIONAL - Inteligência de DadosPG_Índice Gartner de Data &amp; Analytics - Pontos (1 a 5) - Aumentar</v>
      </c>
      <c r="B537" t="s">
        <v>424</v>
      </c>
      <c r="C537" t="s">
        <v>275</v>
      </c>
      <c r="D537" t="s">
        <v>39</v>
      </c>
      <c r="E537" t="s">
        <v>26</v>
      </c>
      <c r="F537">
        <v>2.33</v>
      </c>
      <c r="G537">
        <v>1.9</v>
      </c>
      <c r="H537" s="7" t="str">
        <f>IFERROR(VLOOKUP(A537,'Indicadores PN obrigatorios'!$A$2:$G$350,6,0),"Sem Responsável Listado")</f>
        <v>Sem Responsável Listado</v>
      </c>
      <c r="I537" s="7" t="str">
        <f>IFERROR(VLOOKUP(A537,'Indicadores PN obrigatorios'!$A$2:$G$350,2,0),"Não")</f>
        <v>Não</v>
      </c>
      <c r="J537" s="7" t="str">
        <f>IFERROR(VLOOKUP(A537,'INDICADORES CUBO AGIR'!$A$2:$D$11,4,0),"NÃO")</f>
        <v>NÃO</v>
      </c>
    </row>
    <row r="538" spans="1:10" x14ac:dyDescent="0.25">
      <c r="A538" t="str">
        <f t="shared" si="8"/>
        <v>PROGRAMA NACIONAL - Educação EmpreendedoraPG_Atendimento a estudantes em soluções de Educação Empreendedora - Número - Obter</v>
      </c>
      <c r="B538" t="s">
        <v>424</v>
      </c>
      <c r="C538" t="s">
        <v>276</v>
      </c>
      <c r="D538" t="s">
        <v>43</v>
      </c>
      <c r="E538" t="s">
        <v>32</v>
      </c>
      <c r="F538">
        <v>24500</v>
      </c>
      <c r="G538">
        <v>41701</v>
      </c>
      <c r="H538" s="7" t="str">
        <f>IFERROR(VLOOKUP(A538,'Indicadores PN obrigatorios'!$A$2:$G$350,6,0),"Sem Responsável Listado")</f>
        <v>Sebrae/NA</v>
      </c>
      <c r="I538" s="7" t="str">
        <f>IFERROR(VLOOKUP(A538,'Indicadores PN obrigatorios'!$A$2:$G$350,2,0),"Não")</f>
        <v>SIM</v>
      </c>
      <c r="J538" s="7" t="str">
        <f>IFERROR(VLOOKUP(A538,'INDICADORES CUBO AGIR'!$A$2:$D$11,4,0),"NÃO")</f>
        <v>SIM</v>
      </c>
    </row>
    <row r="539" spans="1:10" x14ac:dyDescent="0.25">
      <c r="A539" t="str">
        <f t="shared" si="8"/>
        <v>PROGRAMA NACIONAL - Educação EmpreendedoraPG_Escolas com projeto Escola Empreendedora implementado - Número - Obter</v>
      </c>
      <c r="B539" t="s">
        <v>424</v>
      </c>
      <c r="C539" t="s">
        <v>276</v>
      </c>
      <c r="D539" t="s">
        <v>43</v>
      </c>
      <c r="E539" t="s">
        <v>33</v>
      </c>
      <c r="F539">
        <v>5</v>
      </c>
      <c r="G539">
        <v>5</v>
      </c>
      <c r="H539" s="7" t="str">
        <f>IFERROR(VLOOKUP(A539,'Indicadores PN obrigatorios'!$A$2:$G$350,6,0),"Sem Responsável Listado")</f>
        <v>Sebrae/UF</v>
      </c>
      <c r="I539" s="7" t="str">
        <f>IFERROR(VLOOKUP(A539,'Indicadores PN obrigatorios'!$A$2:$G$350,2,0),"Não")</f>
        <v>SIM</v>
      </c>
      <c r="J539" s="7" t="str">
        <f>IFERROR(VLOOKUP(A539,'INDICADORES CUBO AGIR'!$A$2:$D$11,4,0),"NÃO")</f>
        <v>NÃO</v>
      </c>
    </row>
    <row r="540" spans="1:10" x14ac:dyDescent="0.25">
      <c r="A540" t="str">
        <f t="shared" si="8"/>
        <v>PROGRAMA NACIONAL - Educação EmpreendedoraPG_Professores atendidos em soluções de Educação Empreendedora - professores - Obter</v>
      </c>
      <c r="B540" t="s">
        <v>424</v>
      </c>
      <c r="C540" t="s">
        <v>276</v>
      </c>
      <c r="D540" t="s">
        <v>43</v>
      </c>
      <c r="E540" t="s">
        <v>34</v>
      </c>
      <c r="F540">
        <v>2500</v>
      </c>
      <c r="G540">
        <v>3955</v>
      </c>
      <c r="H540" s="7" t="str">
        <f>IFERROR(VLOOKUP(A540,'Indicadores PN obrigatorios'!$A$2:$G$350,6,0),"Sem Responsável Listado")</f>
        <v>Sebrae/NA</v>
      </c>
      <c r="I540" s="7" t="str">
        <f>IFERROR(VLOOKUP(A540,'Indicadores PN obrigatorios'!$A$2:$G$350,2,0),"Não")</f>
        <v>SIM</v>
      </c>
      <c r="J540" s="7" t="str">
        <f>IFERROR(VLOOKUP(A540,'INDICADORES CUBO AGIR'!$A$2:$D$11,4,0),"NÃO")</f>
        <v>SIM</v>
      </c>
    </row>
    <row r="541" spans="1:10" x14ac:dyDescent="0.25">
      <c r="A541" t="str">
        <f t="shared" si="8"/>
        <v>PROGRAMA NACIONAL - Educação EmpreendedoraPG_Recomendação (NPS) - Professores - pontos - Obter</v>
      </c>
      <c r="B541" t="s">
        <v>424</v>
      </c>
      <c r="C541" t="s">
        <v>276</v>
      </c>
      <c r="D541" t="s">
        <v>43</v>
      </c>
      <c r="E541" t="s">
        <v>35</v>
      </c>
      <c r="F541">
        <v>80</v>
      </c>
      <c r="G541">
        <v>83</v>
      </c>
      <c r="H541" s="7" t="str">
        <f>IFERROR(VLOOKUP(A541,'Indicadores PN obrigatorios'!$A$2:$G$350,6,0),"Sem Responsável Listado")</f>
        <v>Sebrae/NA</v>
      </c>
      <c r="I541" s="7" t="str">
        <f>IFERROR(VLOOKUP(A541,'Indicadores PN obrigatorios'!$A$2:$G$350,2,0),"Não")</f>
        <v>SIM</v>
      </c>
      <c r="J541" s="7" t="str">
        <f>IFERROR(VLOOKUP(A541,'INDICADORES CUBO AGIR'!$A$2:$D$11,4,0),"NÃO")</f>
        <v>NÃO</v>
      </c>
    </row>
    <row r="542" spans="1:10" x14ac:dyDescent="0.25">
      <c r="A542" t="str">
        <f t="shared" si="8"/>
        <v>PROGRAMA NACIONAL - Transformação OrganizacionalPG_Equipamentos de TI com vida útil exaurida - % - Obter</v>
      </c>
      <c r="B542" t="s">
        <v>424</v>
      </c>
      <c r="C542" t="s">
        <v>277</v>
      </c>
      <c r="D542" t="s">
        <v>73</v>
      </c>
      <c r="E542" t="s">
        <v>74</v>
      </c>
      <c r="F542">
        <v>75.900000000000006</v>
      </c>
      <c r="G542">
        <v>65</v>
      </c>
      <c r="H542" s="7" t="str">
        <f>IFERROR(VLOOKUP(A542,'Indicadores PN obrigatorios'!$A$2:$G$350,6,0),"Sem Responsável Listado")</f>
        <v>Sem Responsável Listado</v>
      </c>
      <c r="I542" s="7" t="str">
        <f>IFERROR(VLOOKUP(A542,'Indicadores PN obrigatorios'!$A$2:$G$350,2,0),"Não")</f>
        <v>Não</v>
      </c>
      <c r="J542" s="7" t="str">
        <f>IFERROR(VLOOKUP(A542,'INDICADORES CUBO AGIR'!$A$2:$D$11,4,0),"NÃO")</f>
        <v>NÃO</v>
      </c>
    </row>
    <row r="543" spans="1:10" x14ac:dyDescent="0.25">
      <c r="A543" t="str">
        <f t="shared" si="8"/>
        <v>PROGRAMA NACIONAL - Transformação OrganizacionalPG_Incidentes de segurança tratados - % - Obter</v>
      </c>
      <c r="B543" t="s">
        <v>424</v>
      </c>
      <c r="C543" t="s">
        <v>277</v>
      </c>
      <c r="D543" t="s">
        <v>73</v>
      </c>
      <c r="E543" t="s">
        <v>75</v>
      </c>
      <c r="F543">
        <v>100</v>
      </c>
      <c r="G543">
        <v>100</v>
      </c>
      <c r="H543" s="7" t="str">
        <f>IFERROR(VLOOKUP(A543,'Indicadores PN obrigatorios'!$A$2:$G$350,6,0),"Sem Responsável Listado")</f>
        <v>Sem Responsável Listado</v>
      </c>
      <c r="I543" s="7" t="str">
        <f>IFERROR(VLOOKUP(A543,'Indicadores PN obrigatorios'!$A$2:$G$350,2,0),"Não")</f>
        <v>Não</v>
      </c>
      <c r="J543" s="7" t="str">
        <f>IFERROR(VLOOKUP(A543,'INDICADORES CUBO AGIR'!$A$2:$D$11,4,0),"NÃO")</f>
        <v>NÃO</v>
      </c>
    </row>
    <row r="544" spans="1:10" x14ac:dyDescent="0.25">
      <c r="A544" t="str">
        <f t="shared" si="8"/>
        <v>PROGRAMA NACIONAL - Portfólio em RedePG_Aplicabilidade - Pontos (0 a 10) - Obter</v>
      </c>
      <c r="B544" t="s">
        <v>424</v>
      </c>
      <c r="C544" t="s">
        <v>278</v>
      </c>
      <c r="D544" t="s">
        <v>56</v>
      </c>
      <c r="E544" t="s">
        <v>57</v>
      </c>
      <c r="F544">
        <v>7.2</v>
      </c>
      <c r="G544">
        <v>7.9</v>
      </c>
      <c r="H544" s="7" t="str">
        <f>IFERROR(VLOOKUP(A544,'Indicadores PN obrigatorios'!$A$2:$G$350,6,0),"Sem Responsável Listado")</f>
        <v>Sebrae/NA</v>
      </c>
      <c r="I544" s="7" t="str">
        <f>IFERROR(VLOOKUP(A544,'Indicadores PN obrigatorios'!$A$2:$G$350,2,0),"Não")</f>
        <v>SIM</v>
      </c>
      <c r="J544" s="7" t="str">
        <f>IFERROR(VLOOKUP(A544,'INDICADORES CUBO AGIR'!$A$2:$D$11,4,0),"NÃO")</f>
        <v>NÃO</v>
      </c>
    </row>
    <row r="545" spans="1:10" x14ac:dyDescent="0.25">
      <c r="A545" t="str">
        <f t="shared" si="8"/>
        <v>PROGRAMA NACIONAL - Portfólio em RedePG_Efetividade - Pontos (0 a 10) - Obter</v>
      </c>
      <c r="B545" t="s">
        <v>424</v>
      </c>
      <c r="C545" t="s">
        <v>278</v>
      </c>
      <c r="D545" t="s">
        <v>56</v>
      </c>
      <c r="E545" t="s">
        <v>58</v>
      </c>
      <c r="F545">
        <v>7.2</v>
      </c>
      <c r="G545">
        <v>8.1999999999999993</v>
      </c>
      <c r="H545" s="7" t="str">
        <f>IFERROR(VLOOKUP(A545,'Indicadores PN obrigatorios'!$A$2:$G$350,6,0),"Sem Responsável Listado")</f>
        <v>Sebrae/NA</v>
      </c>
      <c r="I545" s="7" t="str">
        <f>IFERROR(VLOOKUP(A545,'Indicadores PN obrigatorios'!$A$2:$G$350,2,0),"Não")</f>
        <v>SIM</v>
      </c>
      <c r="J545" s="7" t="str">
        <f>IFERROR(VLOOKUP(A545,'INDICADORES CUBO AGIR'!$A$2:$D$11,4,0),"NÃO")</f>
        <v>NÃO</v>
      </c>
    </row>
    <row r="546" spans="1:10" x14ac:dyDescent="0.25">
      <c r="A546" t="str">
        <f t="shared" si="8"/>
        <v>PROGRAMA NACIONAL - Portfólio em RedePG_NPS (Net Promoter Score) de Produto ou Serviço - pontos - Obter</v>
      </c>
      <c r="B546" t="s">
        <v>424</v>
      </c>
      <c r="C546" t="s">
        <v>278</v>
      </c>
      <c r="D546" t="s">
        <v>56</v>
      </c>
      <c r="E546" t="s">
        <v>59</v>
      </c>
      <c r="F546">
        <v>70</v>
      </c>
      <c r="G546">
        <v>83.6</v>
      </c>
      <c r="H546" s="7" t="str">
        <f>IFERROR(VLOOKUP(A546,'Indicadores PN obrigatorios'!$A$2:$G$350,6,0),"Sem Responsável Listado")</f>
        <v>Sebrae/UF</v>
      </c>
      <c r="I546" s="7" t="str">
        <f>IFERROR(VLOOKUP(A546,'Indicadores PN obrigatorios'!$A$2:$G$350,2,0),"Não")</f>
        <v>SIM</v>
      </c>
      <c r="J546" s="7" t="str">
        <f>IFERROR(VLOOKUP(A546,'INDICADORES CUBO AGIR'!$A$2:$D$11,4,0),"NÃO")</f>
        <v>NÃO</v>
      </c>
    </row>
    <row r="547" spans="1:10" x14ac:dyDescent="0.25">
      <c r="A547" t="str">
        <f t="shared" si="8"/>
        <v>PROGRAMA NACIONAL - Brasil + CompetitivoPG_Produtividade do Trabalho - % - Aumentar</v>
      </c>
      <c r="B547" t="s">
        <v>424</v>
      </c>
      <c r="C547" t="s">
        <v>279</v>
      </c>
      <c r="D547" t="s">
        <v>40</v>
      </c>
      <c r="E547" t="s">
        <v>27</v>
      </c>
      <c r="F547">
        <v>15</v>
      </c>
      <c r="G547">
        <v>20.100000000000001</v>
      </c>
      <c r="H547" s="7" t="str">
        <f>IFERROR(VLOOKUP(A547,'Indicadores PN obrigatorios'!$A$2:$G$350,6,0),"Sem Responsável Listado")</f>
        <v>Sebrae/NA</v>
      </c>
      <c r="I547" s="7" t="str">
        <f>IFERROR(VLOOKUP(A547,'Indicadores PN obrigatorios'!$A$2:$G$350,2,0),"Não")</f>
        <v>SIM</v>
      </c>
      <c r="J547" s="7" t="str">
        <f>IFERROR(VLOOKUP(A547,'INDICADORES CUBO AGIR'!$A$2:$D$11,4,0),"NÃO")</f>
        <v>NÃO</v>
      </c>
    </row>
    <row r="548" spans="1:10" x14ac:dyDescent="0.25">
      <c r="A548" t="str">
        <f t="shared" si="8"/>
        <v>PROGRAMA NACIONAL - Brasil + CompetitivoPG_Taxa de Alcance - Faturamento - % - Obter</v>
      </c>
      <c r="B548" t="s">
        <v>424</v>
      </c>
      <c r="C548" t="s">
        <v>279</v>
      </c>
      <c r="D548" t="s">
        <v>40</v>
      </c>
      <c r="E548" t="s">
        <v>28</v>
      </c>
      <c r="F548">
        <v>79</v>
      </c>
      <c r="G548">
        <v>0</v>
      </c>
      <c r="H548" s="7" t="str">
        <f>IFERROR(VLOOKUP(A548,'Indicadores PN obrigatorios'!$A$2:$G$350,6,0),"Sem Responsável Listado")</f>
        <v>Sebrae/UF</v>
      </c>
      <c r="I548" s="7" t="str">
        <f>IFERROR(VLOOKUP(A548,'Indicadores PN obrigatorios'!$A$2:$G$350,2,0),"Não")</f>
        <v>SIM</v>
      </c>
      <c r="J548" s="7" t="str">
        <f>IFERROR(VLOOKUP(A548,'INDICADORES CUBO AGIR'!$A$2:$D$11,4,0),"NÃO")</f>
        <v>SIM</v>
      </c>
    </row>
    <row r="549" spans="1:10" x14ac:dyDescent="0.25">
      <c r="A549" t="str">
        <f t="shared" si="8"/>
        <v>PROGRAMA NACIONAL - Cliente em FocoPG_Atendimento por cliente - Número - Obter</v>
      </c>
      <c r="B549" t="s">
        <v>425</v>
      </c>
      <c r="C549" t="s">
        <v>280</v>
      </c>
      <c r="D549" t="s">
        <v>37</v>
      </c>
      <c r="E549" t="s">
        <v>18</v>
      </c>
      <c r="F549">
        <v>2</v>
      </c>
      <c r="G549">
        <v>0</v>
      </c>
      <c r="H549" s="7" t="str">
        <f>IFERROR(VLOOKUP(A549,'Indicadores PN obrigatorios'!$A$2:$G$350,6,0),"Sem Responsável Listado")</f>
        <v>Sebrae/NA</v>
      </c>
      <c r="I549" s="7" t="str">
        <f>IFERROR(VLOOKUP(A549,'Indicadores PN obrigatorios'!$A$2:$G$350,2,0),"Não")</f>
        <v>SIM</v>
      </c>
      <c r="J549" s="7" t="str">
        <f>IFERROR(VLOOKUP(A549,'INDICADORES CUBO AGIR'!$A$2:$D$11,4,0),"NÃO")</f>
        <v>SIM</v>
      </c>
    </row>
    <row r="550" spans="1:10" x14ac:dyDescent="0.25">
      <c r="A550" t="str">
        <f t="shared" si="8"/>
        <v>PROGRAMA NACIONAL - Cliente em FocoPG_Clientes atendidos por serviços digitais - Número - Obter</v>
      </c>
      <c r="B550" t="s">
        <v>425</v>
      </c>
      <c r="C550" t="s">
        <v>280</v>
      </c>
      <c r="D550" t="s">
        <v>37</v>
      </c>
      <c r="E550" t="s">
        <v>19</v>
      </c>
      <c r="F550">
        <v>65000</v>
      </c>
      <c r="G550">
        <v>0</v>
      </c>
      <c r="H550" s="7" t="str">
        <f>IFERROR(VLOOKUP(A550,'Indicadores PN obrigatorios'!$A$2:$G$350,6,0),"Sem Responsável Listado")</f>
        <v>Sebrae/NA</v>
      </c>
      <c r="I550" s="7" t="str">
        <f>IFERROR(VLOOKUP(A550,'Indicadores PN obrigatorios'!$A$2:$G$350,2,0),"Não")</f>
        <v>SIM</v>
      </c>
      <c r="J550" s="7" t="str">
        <f>IFERROR(VLOOKUP(A550,'INDICADORES CUBO AGIR'!$A$2:$D$11,4,0),"NÃO")</f>
        <v>SIM</v>
      </c>
    </row>
    <row r="551" spans="1:10" x14ac:dyDescent="0.25">
      <c r="A551" t="str">
        <f t="shared" si="8"/>
        <v>PROGRAMA NACIONAL - Cliente em FocoPG_Cobertura do Atendimento (microempresas e empresas de pequeno porte) - % - Obter</v>
      </c>
      <c r="B551" t="s">
        <v>425</v>
      </c>
      <c r="C551" t="s">
        <v>280</v>
      </c>
      <c r="D551" t="s">
        <v>37</v>
      </c>
      <c r="E551" t="s">
        <v>20</v>
      </c>
      <c r="F551">
        <v>25</v>
      </c>
      <c r="G551">
        <v>0</v>
      </c>
      <c r="H551" s="7" t="str">
        <f>IFERROR(VLOOKUP(A551,'Indicadores PN obrigatorios'!$A$2:$G$350,6,0),"Sem Responsável Listado")</f>
        <v>Sebrae/NA</v>
      </c>
      <c r="I551" s="7" t="str">
        <f>IFERROR(VLOOKUP(A551,'Indicadores PN obrigatorios'!$A$2:$G$350,2,0),"Não")</f>
        <v>SIM</v>
      </c>
      <c r="J551" s="7" t="str">
        <f>IFERROR(VLOOKUP(A551,'INDICADORES CUBO AGIR'!$A$2:$D$11,4,0),"NÃO")</f>
        <v>SIM</v>
      </c>
    </row>
    <row r="552" spans="1:10" x14ac:dyDescent="0.25">
      <c r="A552" t="str">
        <f t="shared" si="8"/>
        <v>PROGRAMA NACIONAL - Cliente em FocoPG_Pequenos Negócios Atendidos - Número - Obter</v>
      </c>
      <c r="B552" t="s">
        <v>425</v>
      </c>
      <c r="C552" t="s">
        <v>280</v>
      </c>
      <c r="D552" t="s">
        <v>37</v>
      </c>
      <c r="E552" t="s">
        <v>21</v>
      </c>
      <c r="F552">
        <v>60000</v>
      </c>
      <c r="G552">
        <v>0</v>
      </c>
      <c r="H552" s="7" t="str">
        <f>IFERROR(VLOOKUP(A552,'Indicadores PN obrigatorios'!$A$2:$G$350,6,0),"Sem Responsável Listado")</f>
        <v>Sebrae/NA</v>
      </c>
      <c r="I552" s="7" t="str">
        <f>IFERROR(VLOOKUP(A552,'Indicadores PN obrigatorios'!$A$2:$G$350,2,0),"Não")</f>
        <v>SIM</v>
      </c>
      <c r="J552" s="7" t="str">
        <f>IFERROR(VLOOKUP(A552,'INDICADORES CUBO AGIR'!$A$2:$D$11,4,0),"NÃO")</f>
        <v>SIM</v>
      </c>
    </row>
    <row r="553" spans="1:10" x14ac:dyDescent="0.25">
      <c r="A553" t="str">
        <f t="shared" si="8"/>
        <v>PROGRAMA NACIONAL - Cliente em FocoPG_Recomendação (NPS) - pontos - Obter</v>
      </c>
      <c r="B553" t="s">
        <v>425</v>
      </c>
      <c r="C553" t="s">
        <v>280</v>
      </c>
      <c r="D553" t="s">
        <v>37</v>
      </c>
      <c r="E553" t="s">
        <v>22</v>
      </c>
      <c r="F553">
        <v>82</v>
      </c>
      <c r="G553">
        <v>0</v>
      </c>
      <c r="H553" s="7" t="str">
        <f>IFERROR(VLOOKUP(A553,'Indicadores PN obrigatorios'!$A$2:$G$350,6,0),"Sem Responsável Listado")</f>
        <v>Sebrae/NA</v>
      </c>
      <c r="I553" s="7" t="str">
        <f>IFERROR(VLOOKUP(A553,'Indicadores PN obrigatorios'!$A$2:$G$350,2,0),"Não")</f>
        <v>SIM</v>
      </c>
      <c r="J553" s="7" t="str">
        <f>IFERROR(VLOOKUP(A553,'INDICADORES CUBO AGIR'!$A$2:$D$11,4,0),"NÃO")</f>
        <v>NÃO</v>
      </c>
    </row>
    <row r="554" spans="1:10" x14ac:dyDescent="0.25">
      <c r="A554" t="str">
        <f t="shared" si="8"/>
        <v>PROGRAMA NACIONAL - Gestão Estratégica de PessoasPG_Diagnóstico de Maturidade dos processos de gestão de pessoas - pontos - Obter</v>
      </c>
      <c r="B554" t="s">
        <v>425</v>
      </c>
      <c r="C554" t="s">
        <v>281</v>
      </c>
      <c r="D554" t="s">
        <v>66</v>
      </c>
      <c r="E554" t="s">
        <v>67</v>
      </c>
      <c r="F554">
        <v>4.5</v>
      </c>
      <c r="G554">
        <v>4.5</v>
      </c>
      <c r="H554" s="7" t="str">
        <f>IFERROR(VLOOKUP(A554,'Indicadores PN obrigatorios'!$A$2:$G$350,6,0),"Sem Responsável Listado")</f>
        <v>Sebrae/UF</v>
      </c>
      <c r="I554" s="7" t="str">
        <f>IFERROR(VLOOKUP(A554,'Indicadores PN obrigatorios'!$A$2:$G$350,2,0),"Não")</f>
        <v>SIM</v>
      </c>
      <c r="J554" s="7" t="str">
        <f>IFERROR(VLOOKUP(A554,'INDICADORES CUBO AGIR'!$A$2:$D$11,4,0),"NÃO")</f>
        <v>NÃO</v>
      </c>
    </row>
    <row r="555" spans="1:10" x14ac:dyDescent="0.25">
      <c r="A555" t="str">
        <f t="shared" si="8"/>
        <v>PROGRAMA NACIONAL - Gestão Estratégica de PessoasPG_Grau de implementação do SGP 9.0 no Sistema Sebrae - % - Obter</v>
      </c>
      <c r="B555" t="s">
        <v>425</v>
      </c>
      <c r="C555" t="s">
        <v>281</v>
      </c>
      <c r="D555" t="s">
        <v>66</v>
      </c>
      <c r="E555" t="s">
        <v>68</v>
      </c>
      <c r="F555">
        <v>100</v>
      </c>
      <c r="G555">
        <v>100</v>
      </c>
      <c r="H555" s="7" t="str">
        <f>IFERROR(VLOOKUP(A555,'Indicadores PN obrigatorios'!$A$2:$G$350,6,0),"Sem Responsável Listado")</f>
        <v>Sebrae/NA</v>
      </c>
      <c r="I555" s="7" t="str">
        <f>IFERROR(VLOOKUP(A555,'Indicadores PN obrigatorios'!$A$2:$G$350,2,0),"Não")</f>
        <v>SIM</v>
      </c>
      <c r="J555" s="7" t="str">
        <f>IFERROR(VLOOKUP(A555,'INDICADORES CUBO AGIR'!$A$2:$D$11,4,0),"NÃO")</f>
        <v>NÃO</v>
      </c>
    </row>
    <row r="556" spans="1:10" x14ac:dyDescent="0.25">
      <c r="A556" t="str">
        <f t="shared" si="8"/>
        <v>PROGRAMA NACIONAL - Ambiente de NegóciosPG_Município com presença continuada de técnico residente do Sebrae na microrregião. - Número - Obter</v>
      </c>
      <c r="B556" t="s">
        <v>425</v>
      </c>
      <c r="C556" t="s">
        <v>282</v>
      </c>
      <c r="D556" t="s">
        <v>36</v>
      </c>
      <c r="E556" t="s">
        <v>14</v>
      </c>
      <c r="F556">
        <v>23</v>
      </c>
      <c r="G556">
        <v>0</v>
      </c>
      <c r="H556" s="7" t="str">
        <f>IFERROR(VLOOKUP(A556,'Indicadores PN obrigatorios'!$A$2:$G$350,6,0),"Sem Responsável Listado")</f>
        <v>Sebrae/UF</v>
      </c>
      <c r="I556" s="7" t="str">
        <f>IFERROR(VLOOKUP(A556,'Indicadores PN obrigatorios'!$A$2:$G$350,2,0),"Não")</f>
        <v>SIM</v>
      </c>
      <c r="J556" s="7" t="str">
        <f>IFERROR(VLOOKUP(A556,'INDICADORES CUBO AGIR'!$A$2:$D$11,4,0),"NÃO")</f>
        <v>NÃO</v>
      </c>
    </row>
    <row r="557" spans="1:10" x14ac:dyDescent="0.25">
      <c r="A557" t="str">
        <f t="shared" si="8"/>
        <v>PROGRAMA NACIONAL - Ambiente de NegóciosPG_Municípios com conjunto de políticas públicas para melhoria do ambiente de negócios implementado - Número - Obter</v>
      </c>
      <c r="B557" t="s">
        <v>425</v>
      </c>
      <c r="C557" t="s">
        <v>282</v>
      </c>
      <c r="D557" t="s">
        <v>36</v>
      </c>
      <c r="E557" t="s">
        <v>15</v>
      </c>
      <c r="F557">
        <v>23</v>
      </c>
      <c r="G557">
        <v>0</v>
      </c>
      <c r="H557" s="7" t="str">
        <f>IFERROR(VLOOKUP(A557,'Indicadores PN obrigatorios'!$A$2:$G$350,6,0),"Sem Responsável Listado")</f>
        <v>Sebrae/UF</v>
      </c>
      <c r="I557" s="7" t="str">
        <f>IFERROR(VLOOKUP(A557,'Indicadores PN obrigatorios'!$A$2:$G$350,2,0),"Não")</f>
        <v>SIM</v>
      </c>
      <c r="J557" s="7" t="str">
        <f>IFERROR(VLOOKUP(A557,'INDICADORES CUBO AGIR'!$A$2:$D$11,4,0),"NÃO")</f>
        <v>NÃO</v>
      </c>
    </row>
    <row r="558" spans="1:10" x14ac:dyDescent="0.25">
      <c r="A558" t="str">
        <f t="shared" si="8"/>
        <v>PROGRAMA NACIONAL - Ambiente de NegóciosPG_Municípios com projetos de mobilização e articulação de lideranças implementados - Número - Obter</v>
      </c>
      <c r="B558" t="s">
        <v>425</v>
      </c>
      <c r="C558" t="s">
        <v>282</v>
      </c>
      <c r="D558" t="s">
        <v>36</v>
      </c>
      <c r="E558" t="s">
        <v>16</v>
      </c>
      <c r="F558">
        <v>10</v>
      </c>
      <c r="G558">
        <v>0</v>
      </c>
      <c r="H558" s="7" t="str">
        <f>IFERROR(VLOOKUP(A558,'Indicadores PN obrigatorios'!$A$2:$G$350,6,0),"Sem Responsável Listado")</f>
        <v>Sebrae/UF</v>
      </c>
      <c r="I558" s="7" t="str">
        <f>IFERROR(VLOOKUP(A558,'Indicadores PN obrigatorios'!$A$2:$G$350,2,0),"Não")</f>
        <v>SIM</v>
      </c>
      <c r="J558" s="7" t="str">
        <f>IFERROR(VLOOKUP(A558,'INDICADORES CUBO AGIR'!$A$2:$D$11,4,0),"NÃO")</f>
        <v>NÃO</v>
      </c>
    </row>
    <row r="559" spans="1:10" x14ac:dyDescent="0.25">
      <c r="A559" t="str">
        <f t="shared" si="8"/>
        <v>PROGRAMA NACIONAL - Ambiente de NegóciosPG_Tempo de abertura de empresas - horas - Obter</v>
      </c>
      <c r="B559" t="s">
        <v>425</v>
      </c>
      <c r="C559" t="s">
        <v>282</v>
      </c>
      <c r="D559" t="s">
        <v>36</v>
      </c>
      <c r="E559" t="s">
        <v>17</v>
      </c>
      <c r="F559">
        <v>36</v>
      </c>
      <c r="G559">
        <v>0</v>
      </c>
      <c r="H559" s="7" t="str">
        <f>IFERROR(VLOOKUP(A559,'Indicadores PN obrigatorios'!$A$2:$G$350,6,0),"Sem Responsável Listado")</f>
        <v>Sebrae/NA</v>
      </c>
      <c r="I559" s="7" t="str">
        <f>IFERROR(VLOOKUP(A559,'Indicadores PN obrigatorios'!$A$2:$G$350,2,0),"Não")</f>
        <v>SIM</v>
      </c>
      <c r="J559" s="7" t="str">
        <f>IFERROR(VLOOKUP(A559,'INDICADORES CUBO AGIR'!$A$2:$D$11,4,0),"NÃO")</f>
        <v>NÃO</v>
      </c>
    </row>
    <row r="560" spans="1:10" x14ac:dyDescent="0.25">
      <c r="A560" t="str">
        <f t="shared" si="8"/>
        <v>PROGRAMA NACIONAL - Brasil + InovadorPG_Inovação e Modernização - % - Obter</v>
      </c>
      <c r="B560" t="s">
        <v>425</v>
      </c>
      <c r="C560" t="s">
        <v>283</v>
      </c>
      <c r="D560" t="s">
        <v>38</v>
      </c>
      <c r="E560" t="s">
        <v>23</v>
      </c>
      <c r="F560">
        <v>70</v>
      </c>
      <c r="G560">
        <v>0</v>
      </c>
      <c r="H560" s="7" t="str">
        <f>IFERROR(VLOOKUP(A560,'Indicadores PN obrigatorios'!$A$2:$G$350,6,0),"Sem Responsável Listado")</f>
        <v>Sebrae/NA</v>
      </c>
      <c r="I560" s="7" t="str">
        <f>IFERROR(VLOOKUP(A560,'Indicadores PN obrigatorios'!$A$2:$G$350,2,0),"Não")</f>
        <v>SIM</v>
      </c>
      <c r="J560" s="7" t="str">
        <f>IFERROR(VLOOKUP(A560,'INDICADORES CUBO AGIR'!$A$2:$D$11,4,0),"NÃO")</f>
        <v>NÃO</v>
      </c>
    </row>
    <row r="561" spans="1:10" x14ac:dyDescent="0.25">
      <c r="A561" t="str">
        <f t="shared" si="8"/>
        <v>PROGRAMA NACIONAL - Brasil + InovadorPG_Municípios com ecossistemas de inovação mapeados - Número - Obter</v>
      </c>
      <c r="B561" t="s">
        <v>425</v>
      </c>
      <c r="C561" t="s">
        <v>283</v>
      </c>
      <c r="D561" t="s">
        <v>38</v>
      </c>
      <c r="E561" t="s">
        <v>24</v>
      </c>
      <c r="F561">
        <v>1</v>
      </c>
      <c r="G561">
        <v>6</v>
      </c>
      <c r="H561" s="7" t="str">
        <f>IFERROR(VLOOKUP(A561,'Indicadores PN obrigatorios'!$A$2:$G$350,6,0),"Sem Responsável Listado")</f>
        <v>Sebrae/UF</v>
      </c>
      <c r="I561" s="7" t="str">
        <f>IFERROR(VLOOKUP(A561,'Indicadores PN obrigatorios'!$A$2:$G$350,2,0),"Não")</f>
        <v>SIM</v>
      </c>
      <c r="J561" s="7" t="str">
        <f>IFERROR(VLOOKUP(A561,'INDICADORES CUBO AGIR'!$A$2:$D$11,4,0),"NÃO")</f>
        <v>NÃO</v>
      </c>
    </row>
    <row r="562" spans="1:10" x14ac:dyDescent="0.25">
      <c r="A562" t="str">
        <f t="shared" si="8"/>
        <v>PROGRAMA NACIONAL - Brasil + InovadorPG_Pequenos Negócios atendidos com solução de Inovação - Número - Obter</v>
      </c>
      <c r="B562" t="s">
        <v>425</v>
      </c>
      <c r="C562" t="s">
        <v>283</v>
      </c>
      <c r="D562" t="s">
        <v>38</v>
      </c>
      <c r="E562" t="s">
        <v>25</v>
      </c>
      <c r="F562">
        <v>15000</v>
      </c>
      <c r="G562">
        <v>0</v>
      </c>
      <c r="H562" s="7" t="str">
        <f>IFERROR(VLOOKUP(A562,'Indicadores PN obrigatorios'!$A$2:$G$350,6,0),"Sem Responsável Listado")</f>
        <v>Sem Responsável Listado</v>
      </c>
      <c r="I562" s="7" t="str">
        <f>IFERROR(VLOOKUP(A562,'Indicadores PN obrigatorios'!$A$2:$G$350,2,0),"Não")</f>
        <v>Não</v>
      </c>
      <c r="J562" s="7" t="str">
        <f>IFERROR(VLOOKUP(A562,'INDICADORES CUBO AGIR'!$A$2:$D$11,4,0),"NÃO")</f>
        <v>SIM</v>
      </c>
    </row>
    <row r="563" spans="1:10" x14ac:dyDescent="0.25">
      <c r="A563" t="str">
        <f t="shared" si="8"/>
        <v>PROGRAMA NACIONAL - Brasil + CompetitivoPG_Produtividade do Trabalho - % - Aumentar</v>
      </c>
      <c r="B563" t="s">
        <v>425</v>
      </c>
      <c r="C563" t="s">
        <v>284</v>
      </c>
      <c r="D563" t="s">
        <v>40</v>
      </c>
      <c r="E563" t="s">
        <v>27</v>
      </c>
      <c r="F563">
        <v>10</v>
      </c>
      <c r="G563">
        <v>0</v>
      </c>
      <c r="H563" s="7" t="str">
        <f>IFERROR(VLOOKUP(A563,'Indicadores PN obrigatorios'!$A$2:$G$350,6,0),"Sem Responsável Listado")</f>
        <v>Sebrae/NA</v>
      </c>
      <c r="I563" s="7" t="str">
        <f>IFERROR(VLOOKUP(A563,'Indicadores PN obrigatorios'!$A$2:$G$350,2,0),"Não")</f>
        <v>SIM</v>
      </c>
      <c r="J563" s="7" t="str">
        <f>IFERROR(VLOOKUP(A563,'INDICADORES CUBO AGIR'!$A$2:$D$11,4,0),"NÃO")</f>
        <v>NÃO</v>
      </c>
    </row>
    <row r="564" spans="1:10" x14ac:dyDescent="0.25">
      <c r="A564" t="str">
        <f t="shared" si="8"/>
        <v>PROGRAMA NACIONAL - Brasil + CompetitivoPG_Taxa de Alcance - Faturamento - % - Obter</v>
      </c>
      <c r="B564" t="s">
        <v>425</v>
      </c>
      <c r="C564" t="s">
        <v>284</v>
      </c>
      <c r="D564" t="s">
        <v>40</v>
      </c>
      <c r="E564" t="s">
        <v>28</v>
      </c>
      <c r="F564">
        <v>79</v>
      </c>
      <c r="G564">
        <v>0</v>
      </c>
      <c r="H564" s="7" t="str">
        <f>IFERROR(VLOOKUP(A564,'Indicadores PN obrigatorios'!$A$2:$G$350,6,0),"Sem Responsável Listado")</f>
        <v>Sebrae/UF</v>
      </c>
      <c r="I564" s="7" t="str">
        <f>IFERROR(VLOOKUP(A564,'Indicadores PN obrigatorios'!$A$2:$G$350,2,0),"Não")</f>
        <v>SIM</v>
      </c>
      <c r="J564" s="7" t="str">
        <f>IFERROR(VLOOKUP(A564,'INDICADORES CUBO AGIR'!$A$2:$D$11,4,0),"NÃO")</f>
        <v>SIM</v>
      </c>
    </row>
    <row r="565" spans="1:10" x14ac:dyDescent="0.25">
      <c r="A565" t="str">
        <f t="shared" si="8"/>
        <v>PROGRAMA NACIONAL - Sebrae + FinançasPG_Clientes com garantia do Fampe assistidos na fase pós-crédito - % - Obter</v>
      </c>
      <c r="B565" t="s">
        <v>425</v>
      </c>
      <c r="C565" t="s">
        <v>285</v>
      </c>
      <c r="D565" t="s">
        <v>70</v>
      </c>
      <c r="E565" t="s">
        <v>71</v>
      </c>
      <c r="F565">
        <v>60</v>
      </c>
      <c r="G565">
        <v>0</v>
      </c>
      <c r="H565" s="7" t="str">
        <f>IFERROR(VLOOKUP(A565,'Indicadores PN obrigatorios'!$A$2:$G$350,6,0),"Sem Responsável Listado")</f>
        <v>Sebrae/NA</v>
      </c>
      <c r="I565" s="7" t="str">
        <f>IFERROR(VLOOKUP(A565,'Indicadores PN obrigatorios'!$A$2:$G$350,2,0),"Não")</f>
        <v>SIM</v>
      </c>
      <c r="J565" s="7" t="str">
        <f>IFERROR(VLOOKUP(A565,'INDICADORES CUBO AGIR'!$A$2:$D$11,4,0),"NÃO")</f>
        <v>SIM</v>
      </c>
    </row>
    <row r="566" spans="1:10" x14ac:dyDescent="0.25">
      <c r="A566" t="str">
        <f t="shared" si="8"/>
        <v>PROGRAMA NACIONAL - Inteligência de DadosPG_Índice Gartner de Data &amp; Analytics - Pontos (1 a 5) - Aumentar</v>
      </c>
      <c r="B566" t="s">
        <v>425</v>
      </c>
      <c r="C566" t="s">
        <v>286</v>
      </c>
      <c r="D566" t="s">
        <v>39</v>
      </c>
      <c r="E566" t="s">
        <v>26</v>
      </c>
      <c r="F566">
        <v>2.2599999999999998</v>
      </c>
      <c r="G566">
        <v>0</v>
      </c>
      <c r="H566" s="7" t="str">
        <f>IFERROR(VLOOKUP(A566,'Indicadores PN obrigatorios'!$A$2:$G$350,6,0),"Sem Responsável Listado")</f>
        <v>Sem Responsável Listado</v>
      </c>
      <c r="I566" s="7" t="str">
        <f>IFERROR(VLOOKUP(A566,'Indicadores PN obrigatorios'!$A$2:$G$350,2,0),"Não")</f>
        <v>Não</v>
      </c>
      <c r="J566" s="7" t="str">
        <f>IFERROR(VLOOKUP(A566,'INDICADORES CUBO AGIR'!$A$2:$D$11,4,0),"NÃO")</f>
        <v>NÃO</v>
      </c>
    </row>
    <row r="567" spans="1:10" x14ac:dyDescent="0.25">
      <c r="A567" t="str">
        <f t="shared" si="8"/>
        <v>PROGRAMA NACIONAL - Transformação OrganizacionalPG_Equipamentos de TI com vida útil exaurida - % - Obter</v>
      </c>
      <c r="B567" t="s">
        <v>425</v>
      </c>
      <c r="C567" t="s">
        <v>287</v>
      </c>
      <c r="D567" t="s">
        <v>73</v>
      </c>
      <c r="E567" t="s">
        <v>74</v>
      </c>
      <c r="F567">
        <v>20</v>
      </c>
      <c r="G567">
        <v>0</v>
      </c>
      <c r="H567" s="7" t="str">
        <f>IFERROR(VLOOKUP(A567,'Indicadores PN obrigatorios'!$A$2:$G$350,6,0),"Sem Responsável Listado")</f>
        <v>Sem Responsável Listado</v>
      </c>
      <c r="I567" s="7" t="str">
        <f>IFERROR(VLOOKUP(A567,'Indicadores PN obrigatorios'!$A$2:$G$350,2,0),"Não")</f>
        <v>Não</v>
      </c>
      <c r="J567" s="7" t="str">
        <f>IFERROR(VLOOKUP(A567,'INDICADORES CUBO AGIR'!$A$2:$D$11,4,0),"NÃO")</f>
        <v>NÃO</v>
      </c>
    </row>
    <row r="568" spans="1:10" x14ac:dyDescent="0.25">
      <c r="A568" t="str">
        <f t="shared" si="8"/>
        <v>PROGRAMA NACIONAL - Transformação OrganizacionalPG_Incidentes de segurança tratados - % - Obter</v>
      </c>
      <c r="B568" t="s">
        <v>425</v>
      </c>
      <c r="C568" t="s">
        <v>287</v>
      </c>
      <c r="D568" t="s">
        <v>73</v>
      </c>
      <c r="E568" t="s">
        <v>75</v>
      </c>
      <c r="F568">
        <v>90</v>
      </c>
      <c r="G568">
        <v>0</v>
      </c>
      <c r="H568" s="7" t="str">
        <f>IFERROR(VLOOKUP(A568,'Indicadores PN obrigatorios'!$A$2:$G$350,6,0),"Sem Responsável Listado")</f>
        <v>Sem Responsável Listado</v>
      </c>
      <c r="I568" s="7" t="str">
        <f>IFERROR(VLOOKUP(A568,'Indicadores PN obrigatorios'!$A$2:$G$350,2,0),"Não")</f>
        <v>Não</v>
      </c>
      <c r="J568" s="7" t="str">
        <f>IFERROR(VLOOKUP(A568,'INDICADORES CUBO AGIR'!$A$2:$D$11,4,0),"NÃO")</f>
        <v>NÃO</v>
      </c>
    </row>
    <row r="569" spans="1:10" x14ac:dyDescent="0.25">
      <c r="A569" t="str">
        <f t="shared" si="8"/>
        <v>PROGRAMA NACIONAL - Gestão da MarcaPG_Imagem junto à Sociedade - Pontos (0 a 10) - Obter</v>
      </c>
      <c r="B569" t="s">
        <v>425</v>
      </c>
      <c r="C569" t="s">
        <v>288</v>
      </c>
      <c r="D569" t="s">
        <v>42</v>
      </c>
      <c r="E569" t="s">
        <v>30</v>
      </c>
      <c r="F569">
        <v>8.4</v>
      </c>
      <c r="G569">
        <v>0</v>
      </c>
      <c r="H569" s="7" t="str">
        <f>IFERROR(VLOOKUP(A569,'Indicadores PN obrigatorios'!$A$2:$G$350,6,0),"Sem Responsável Listado")</f>
        <v>Sebrae/NA</v>
      </c>
      <c r="I569" s="7" t="str">
        <f>IFERROR(VLOOKUP(A569,'Indicadores PN obrigatorios'!$A$2:$G$350,2,0),"Não")</f>
        <v>SIM</v>
      </c>
      <c r="J569" s="7" t="str">
        <f>IFERROR(VLOOKUP(A569,'INDICADORES CUBO AGIR'!$A$2:$D$11,4,0),"NÃO")</f>
        <v>NÃO</v>
      </c>
    </row>
    <row r="570" spans="1:10" x14ac:dyDescent="0.25">
      <c r="A570" t="str">
        <f t="shared" si="8"/>
        <v>PROGRAMA NACIONAL - Gestão da MarcaPG_Imagem junto aos Pequenos Negócios - Pontos (0 a 10) - Obter</v>
      </c>
      <c r="B570" t="s">
        <v>425</v>
      </c>
      <c r="C570" t="s">
        <v>288</v>
      </c>
      <c r="D570" t="s">
        <v>42</v>
      </c>
      <c r="E570" t="s">
        <v>31</v>
      </c>
      <c r="F570">
        <v>8.8000000000000007</v>
      </c>
      <c r="G570">
        <v>0</v>
      </c>
      <c r="H570" s="7" t="str">
        <f>IFERROR(VLOOKUP(A570,'Indicadores PN obrigatorios'!$A$2:$G$350,6,0),"Sem Responsável Listado")</f>
        <v>Sebrae/NA</v>
      </c>
      <c r="I570" s="7" t="str">
        <f>IFERROR(VLOOKUP(A570,'Indicadores PN obrigatorios'!$A$2:$G$350,2,0),"Não")</f>
        <v>SIM</v>
      </c>
      <c r="J570" s="7" t="str">
        <f>IFERROR(VLOOKUP(A570,'INDICADORES CUBO AGIR'!$A$2:$D$11,4,0),"NÃO")</f>
        <v>NÃO</v>
      </c>
    </row>
    <row r="571" spans="1:10" x14ac:dyDescent="0.25">
      <c r="A571" t="str">
        <f t="shared" si="8"/>
        <v>PROGRAMA NACIONAL - Educação EmpreendedoraPG_Atendimento a estudantes em soluções de Educação Empreendedora - Número - Obter</v>
      </c>
      <c r="B571" t="s">
        <v>425</v>
      </c>
      <c r="C571" t="s">
        <v>289</v>
      </c>
      <c r="D571" t="s">
        <v>43</v>
      </c>
      <c r="E571" t="s">
        <v>32</v>
      </c>
      <c r="F571">
        <v>12200</v>
      </c>
      <c r="G571">
        <v>0</v>
      </c>
      <c r="H571" s="7" t="str">
        <f>IFERROR(VLOOKUP(A571,'Indicadores PN obrigatorios'!$A$2:$G$350,6,0),"Sem Responsável Listado")</f>
        <v>Sebrae/NA</v>
      </c>
      <c r="I571" s="7" t="str">
        <f>IFERROR(VLOOKUP(A571,'Indicadores PN obrigatorios'!$A$2:$G$350,2,0),"Não")</f>
        <v>SIM</v>
      </c>
      <c r="J571" s="7" t="str">
        <f>IFERROR(VLOOKUP(A571,'INDICADORES CUBO AGIR'!$A$2:$D$11,4,0),"NÃO")</f>
        <v>SIM</v>
      </c>
    </row>
    <row r="572" spans="1:10" x14ac:dyDescent="0.25">
      <c r="A572" t="str">
        <f t="shared" si="8"/>
        <v>PROGRAMA NACIONAL - Educação EmpreendedoraPG_Escolas com projeto Escola Empreendedora implementado - Número - Obter</v>
      </c>
      <c r="B572" t="s">
        <v>425</v>
      </c>
      <c r="C572" t="s">
        <v>289</v>
      </c>
      <c r="D572" t="s">
        <v>43</v>
      </c>
      <c r="E572" t="s">
        <v>33</v>
      </c>
      <c r="F572">
        <v>5</v>
      </c>
      <c r="G572">
        <v>0</v>
      </c>
      <c r="H572" s="7" t="str">
        <f>IFERROR(VLOOKUP(A572,'Indicadores PN obrigatorios'!$A$2:$G$350,6,0),"Sem Responsável Listado")</f>
        <v>Sebrae/UF</v>
      </c>
      <c r="I572" s="7" t="str">
        <f>IFERROR(VLOOKUP(A572,'Indicadores PN obrigatorios'!$A$2:$G$350,2,0),"Não")</f>
        <v>SIM</v>
      </c>
      <c r="J572" s="7" t="str">
        <f>IFERROR(VLOOKUP(A572,'INDICADORES CUBO AGIR'!$A$2:$D$11,4,0),"NÃO")</f>
        <v>NÃO</v>
      </c>
    </row>
    <row r="573" spans="1:10" x14ac:dyDescent="0.25">
      <c r="A573" t="str">
        <f t="shared" si="8"/>
        <v>PROGRAMA NACIONAL - Educação EmpreendedoraPG_Professores atendidos em soluções de Educação Empreendedora - professores - Obter</v>
      </c>
      <c r="B573" t="s">
        <v>425</v>
      </c>
      <c r="C573" t="s">
        <v>289</v>
      </c>
      <c r="D573" t="s">
        <v>43</v>
      </c>
      <c r="E573" t="s">
        <v>34</v>
      </c>
      <c r="F573">
        <v>800</v>
      </c>
      <c r="G573">
        <v>0</v>
      </c>
      <c r="H573" s="7" t="str">
        <f>IFERROR(VLOOKUP(A573,'Indicadores PN obrigatorios'!$A$2:$G$350,6,0),"Sem Responsável Listado")</f>
        <v>Sebrae/NA</v>
      </c>
      <c r="I573" s="7" t="str">
        <f>IFERROR(VLOOKUP(A573,'Indicadores PN obrigatorios'!$A$2:$G$350,2,0),"Não")</f>
        <v>SIM</v>
      </c>
      <c r="J573" s="7" t="str">
        <f>IFERROR(VLOOKUP(A573,'INDICADORES CUBO AGIR'!$A$2:$D$11,4,0),"NÃO")</f>
        <v>SIM</v>
      </c>
    </row>
    <row r="574" spans="1:10" x14ac:dyDescent="0.25">
      <c r="A574" t="str">
        <f t="shared" si="8"/>
        <v>PROGRAMA NACIONAL - Educação EmpreendedoraPG_Recomendação (NPS) - Professores - pontos - Obter</v>
      </c>
      <c r="B574" t="s">
        <v>425</v>
      </c>
      <c r="C574" t="s">
        <v>289</v>
      </c>
      <c r="D574" t="s">
        <v>43</v>
      </c>
      <c r="E574" t="s">
        <v>35</v>
      </c>
      <c r="F574">
        <v>80</v>
      </c>
      <c r="G574">
        <v>0</v>
      </c>
      <c r="H574" s="7" t="str">
        <f>IFERROR(VLOOKUP(A574,'Indicadores PN obrigatorios'!$A$2:$G$350,6,0),"Sem Responsável Listado")</f>
        <v>Sebrae/NA</v>
      </c>
      <c r="I574" s="7" t="str">
        <f>IFERROR(VLOOKUP(A574,'Indicadores PN obrigatorios'!$A$2:$G$350,2,0),"Não")</f>
        <v>SIM</v>
      </c>
      <c r="J574" s="7" t="str">
        <f>IFERROR(VLOOKUP(A574,'INDICADORES CUBO AGIR'!$A$2:$D$11,4,0),"NÃO")</f>
        <v>NÃO</v>
      </c>
    </row>
    <row r="575" spans="1:10" x14ac:dyDescent="0.25">
      <c r="A575" t="str">
        <f t="shared" si="8"/>
        <v>PROGRAMA NACIONAL - Sebrae + ReceitasPG_Geração de Receita Própria - % - Obter</v>
      </c>
      <c r="B575" t="s">
        <v>425</v>
      </c>
      <c r="C575" t="s">
        <v>290</v>
      </c>
      <c r="D575" t="s">
        <v>41</v>
      </c>
      <c r="E575" t="s">
        <v>29</v>
      </c>
      <c r="F575">
        <v>20</v>
      </c>
      <c r="G575">
        <v>0</v>
      </c>
      <c r="H575" s="7" t="str">
        <f>IFERROR(VLOOKUP(A575,'Indicadores PN obrigatorios'!$A$2:$G$350,6,0),"Sem Responsável Listado")</f>
        <v>Sebrae/NA</v>
      </c>
      <c r="I575" s="7" t="str">
        <f>IFERROR(VLOOKUP(A575,'Indicadores PN obrigatorios'!$A$2:$G$350,2,0),"Não")</f>
        <v>SIM</v>
      </c>
      <c r="J575" s="7" t="str">
        <f>IFERROR(VLOOKUP(A575,'INDICADORES CUBO AGIR'!$A$2:$D$11,4,0),"NÃO")</f>
        <v>NÃO</v>
      </c>
    </row>
    <row r="576" spans="1:10" x14ac:dyDescent="0.25">
      <c r="A576" t="str">
        <f t="shared" si="8"/>
        <v>PROGRAMA NACIONAL - Transformação DigitalPG_Clientes atendidos por serviços digitais - Número - Obter</v>
      </c>
      <c r="B576" t="s">
        <v>425</v>
      </c>
      <c r="C576" t="s">
        <v>291</v>
      </c>
      <c r="D576" t="s">
        <v>51</v>
      </c>
      <c r="E576" t="s">
        <v>19</v>
      </c>
      <c r="F576">
        <v>65000</v>
      </c>
      <c r="G576">
        <v>0</v>
      </c>
      <c r="H576" s="7" t="str">
        <f>IFERROR(VLOOKUP(A576,'Indicadores PN obrigatorios'!$A$2:$G$350,6,0),"Sem Responsável Listado")</f>
        <v>Sebrae/NA</v>
      </c>
      <c r="I576" s="7" t="str">
        <f>IFERROR(VLOOKUP(A576,'Indicadores PN obrigatorios'!$A$2:$G$350,2,0),"Não")</f>
        <v>SIM</v>
      </c>
      <c r="J576" s="7" t="str">
        <f>IFERROR(VLOOKUP(A576,'INDICADORES CUBO AGIR'!$A$2:$D$11,4,0),"NÃO")</f>
        <v>SIM</v>
      </c>
    </row>
    <row r="577" spans="1:10" x14ac:dyDescent="0.25">
      <c r="A577" t="str">
        <f t="shared" si="8"/>
        <v>PROGRAMA NACIONAL - Transformação DigitalPG_Downloads do aplicativo Sebrae - Número - Obter</v>
      </c>
      <c r="B577" t="s">
        <v>425</v>
      </c>
      <c r="C577" t="s">
        <v>291</v>
      </c>
      <c r="D577" t="s">
        <v>51</v>
      </c>
      <c r="E577" t="s">
        <v>52</v>
      </c>
      <c r="F577">
        <v>2000</v>
      </c>
      <c r="G577">
        <v>0</v>
      </c>
      <c r="H577" s="7" t="str">
        <f>IFERROR(VLOOKUP(A577,'Indicadores PN obrigatorios'!$A$2:$G$350,6,0),"Sem Responsável Listado")</f>
        <v>Sem Responsável Listado</v>
      </c>
      <c r="I577" s="7" t="str">
        <f>IFERROR(VLOOKUP(A577,'Indicadores PN obrigatorios'!$A$2:$G$350,2,0),"Não")</f>
        <v>Não</v>
      </c>
      <c r="J577" s="7" t="str">
        <f>IFERROR(VLOOKUP(A577,'INDICADORES CUBO AGIR'!$A$2:$D$11,4,0),"NÃO")</f>
        <v>NÃO</v>
      </c>
    </row>
    <row r="578" spans="1:10" x14ac:dyDescent="0.25">
      <c r="A578" t="str">
        <f t="shared" si="8"/>
        <v>PROGRAMA NACIONAL - Transformação DigitalPG_Índice de Maturidade Digital do Sistema Sebrae - Pontos (1 a 5) - Obter</v>
      </c>
      <c r="B578" t="s">
        <v>425</v>
      </c>
      <c r="C578" t="s">
        <v>291</v>
      </c>
      <c r="D578" t="s">
        <v>51</v>
      </c>
      <c r="E578" t="s">
        <v>53</v>
      </c>
      <c r="F578">
        <v>2.2599999999999998</v>
      </c>
      <c r="G578">
        <v>0</v>
      </c>
      <c r="H578" s="7" t="str">
        <f>IFERROR(VLOOKUP(A578,'Indicadores PN obrigatorios'!$A$2:$G$350,6,0),"Sem Responsável Listado")</f>
        <v>Sem Responsável Listado</v>
      </c>
      <c r="I578" s="7" t="str">
        <f>IFERROR(VLOOKUP(A578,'Indicadores PN obrigatorios'!$A$2:$G$350,2,0),"Não")</f>
        <v>Não</v>
      </c>
      <c r="J578" s="7" t="str">
        <f>IFERROR(VLOOKUP(A578,'INDICADORES CUBO AGIR'!$A$2:$D$11,4,0),"NÃO")</f>
        <v>NÃO</v>
      </c>
    </row>
    <row r="579" spans="1:10" x14ac:dyDescent="0.25">
      <c r="A579" t="str">
        <f t="shared" ref="A579:A642" si="9">CONCATENATE(D579,E579)</f>
        <v>PROGRAMA NACIONAL - Sebrae + FinançasPG_Clientes com garantia do Fampe assistidos na fase pós-crédito - % - Obter</v>
      </c>
      <c r="B579" t="s">
        <v>426</v>
      </c>
      <c r="C579" t="s">
        <v>292</v>
      </c>
      <c r="D579" t="s">
        <v>70</v>
      </c>
      <c r="E579" t="s">
        <v>71</v>
      </c>
      <c r="F579">
        <v>60</v>
      </c>
      <c r="G579">
        <v>74.42</v>
      </c>
      <c r="H579" s="7" t="str">
        <f>IFERROR(VLOOKUP(A579,'Indicadores PN obrigatorios'!$A$2:$G$350,6,0),"Sem Responsável Listado")</f>
        <v>Sebrae/NA</v>
      </c>
      <c r="I579" s="7" t="str">
        <f>IFERROR(VLOOKUP(A579,'Indicadores PN obrigatorios'!$A$2:$G$350,2,0),"Não")</f>
        <v>SIM</v>
      </c>
      <c r="J579" s="7" t="str">
        <f>IFERROR(VLOOKUP(A579,'INDICADORES CUBO AGIR'!$A$2:$D$11,4,0),"NÃO")</f>
        <v>SIM</v>
      </c>
    </row>
    <row r="580" spans="1:10" x14ac:dyDescent="0.25">
      <c r="A580" t="str">
        <f t="shared" si="9"/>
        <v>PROGRAMA NACIONAL - Gestão Estratégica de PessoasPG_Diagnóstico de Maturidade dos processos de gestão de pessoas - pontos - Obter</v>
      </c>
      <c r="B580" t="s">
        <v>426</v>
      </c>
      <c r="C580" t="s">
        <v>293</v>
      </c>
      <c r="D580" t="s">
        <v>66</v>
      </c>
      <c r="E580" t="s">
        <v>67</v>
      </c>
      <c r="F580">
        <v>4.5</v>
      </c>
      <c r="G580">
        <v>4.17</v>
      </c>
      <c r="H580" s="7" t="str">
        <f>IFERROR(VLOOKUP(A580,'Indicadores PN obrigatorios'!$A$2:$G$350,6,0),"Sem Responsável Listado")</f>
        <v>Sebrae/UF</v>
      </c>
      <c r="I580" s="7" t="str">
        <f>IFERROR(VLOOKUP(A580,'Indicadores PN obrigatorios'!$A$2:$G$350,2,0),"Não")</f>
        <v>SIM</v>
      </c>
      <c r="J580" s="7" t="str">
        <f>IFERROR(VLOOKUP(A580,'INDICADORES CUBO AGIR'!$A$2:$D$11,4,0),"NÃO")</f>
        <v>NÃO</v>
      </c>
    </row>
    <row r="581" spans="1:10" x14ac:dyDescent="0.25">
      <c r="A581" t="str">
        <f t="shared" si="9"/>
        <v>PROGRAMA NACIONAL - Gestão Estratégica de PessoasPG_Grau de implementação do SGP 9.0 no Sistema Sebrae - % - Obter</v>
      </c>
      <c r="B581" t="s">
        <v>426</v>
      </c>
      <c r="C581" t="s">
        <v>293</v>
      </c>
      <c r="D581" t="s">
        <v>66</v>
      </c>
      <c r="E581" t="s">
        <v>68</v>
      </c>
      <c r="F581">
        <v>100</v>
      </c>
      <c r="G581">
        <v>0</v>
      </c>
      <c r="H581" s="7" t="str">
        <f>IFERROR(VLOOKUP(A581,'Indicadores PN obrigatorios'!$A$2:$G$350,6,0),"Sem Responsável Listado")</f>
        <v>Sebrae/NA</v>
      </c>
      <c r="I581" s="7" t="str">
        <f>IFERROR(VLOOKUP(A581,'Indicadores PN obrigatorios'!$A$2:$G$350,2,0),"Não")</f>
        <v>SIM</v>
      </c>
      <c r="J581" s="7" t="str">
        <f>IFERROR(VLOOKUP(A581,'INDICADORES CUBO AGIR'!$A$2:$D$11,4,0),"NÃO")</f>
        <v>NÃO</v>
      </c>
    </row>
    <row r="582" spans="1:10" x14ac:dyDescent="0.25">
      <c r="A582" t="str">
        <f t="shared" si="9"/>
        <v>PROGRAMA NACIONAL - Cliente em FocoPG_Atendimento por cliente - Número - Obter</v>
      </c>
      <c r="B582" t="s">
        <v>426</v>
      </c>
      <c r="C582" t="s">
        <v>294</v>
      </c>
      <c r="D582" t="s">
        <v>37</v>
      </c>
      <c r="E582" t="s">
        <v>18</v>
      </c>
      <c r="F582">
        <v>2.2000000000000002</v>
      </c>
      <c r="G582">
        <v>1.66</v>
      </c>
      <c r="H582" s="7" t="str">
        <f>IFERROR(VLOOKUP(A582,'Indicadores PN obrigatorios'!$A$2:$G$350,6,0),"Sem Responsável Listado")</f>
        <v>Sebrae/NA</v>
      </c>
      <c r="I582" s="7" t="str">
        <f>IFERROR(VLOOKUP(A582,'Indicadores PN obrigatorios'!$A$2:$G$350,2,0),"Não")</f>
        <v>SIM</v>
      </c>
      <c r="J582" s="7" t="str">
        <f>IFERROR(VLOOKUP(A582,'INDICADORES CUBO AGIR'!$A$2:$D$11,4,0),"NÃO")</f>
        <v>SIM</v>
      </c>
    </row>
    <row r="583" spans="1:10" x14ac:dyDescent="0.25">
      <c r="A583" t="str">
        <f t="shared" si="9"/>
        <v>PROGRAMA NACIONAL - Cliente em FocoPG_Clientes atendidos por serviços digitais - Número - Obter</v>
      </c>
      <c r="B583" t="s">
        <v>426</v>
      </c>
      <c r="C583" t="s">
        <v>294</v>
      </c>
      <c r="D583" t="s">
        <v>37</v>
      </c>
      <c r="E583" t="s">
        <v>19</v>
      </c>
      <c r="F583">
        <v>25000</v>
      </c>
      <c r="G583">
        <v>29749</v>
      </c>
      <c r="H583" s="7" t="str">
        <f>IFERROR(VLOOKUP(A583,'Indicadores PN obrigatorios'!$A$2:$G$350,6,0),"Sem Responsável Listado")</f>
        <v>Sebrae/NA</v>
      </c>
      <c r="I583" s="7" t="str">
        <f>IFERROR(VLOOKUP(A583,'Indicadores PN obrigatorios'!$A$2:$G$350,2,0),"Não")</f>
        <v>SIM</v>
      </c>
      <c r="J583" s="7" t="str">
        <f>IFERROR(VLOOKUP(A583,'INDICADORES CUBO AGIR'!$A$2:$D$11,4,0),"NÃO")</f>
        <v>SIM</v>
      </c>
    </row>
    <row r="584" spans="1:10" x14ac:dyDescent="0.25">
      <c r="A584" t="str">
        <f t="shared" si="9"/>
        <v>PROGRAMA NACIONAL - Cliente em FocoPG_Cobertura do Atendimento (microempresas e empresas de pequeno porte) - % - Obter</v>
      </c>
      <c r="B584" t="s">
        <v>426</v>
      </c>
      <c r="C584" t="s">
        <v>294</v>
      </c>
      <c r="D584" t="s">
        <v>37</v>
      </c>
      <c r="E584" t="s">
        <v>20</v>
      </c>
      <c r="F584">
        <v>19</v>
      </c>
      <c r="G584">
        <v>22.21</v>
      </c>
      <c r="H584" s="7" t="str">
        <f>IFERROR(VLOOKUP(A584,'Indicadores PN obrigatorios'!$A$2:$G$350,6,0),"Sem Responsável Listado")</f>
        <v>Sebrae/NA</v>
      </c>
      <c r="I584" s="7" t="str">
        <f>IFERROR(VLOOKUP(A584,'Indicadores PN obrigatorios'!$A$2:$G$350,2,0),"Não")</f>
        <v>SIM</v>
      </c>
      <c r="J584" s="7" t="str">
        <f>IFERROR(VLOOKUP(A584,'INDICADORES CUBO AGIR'!$A$2:$D$11,4,0),"NÃO")</f>
        <v>SIM</v>
      </c>
    </row>
    <row r="585" spans="1:10" x14ac:dyDescent="0.25">
      <c r="A585" t="str">
        <f t="shared" si="9"/>
        <v>PROGRAMA NACIONAL - Cliente em FocoPG_Pequenos Negócios Atendidos - Número - Obter</v>
      </c>
      <c r="B585" t="s">
        <v>426</v>
      </c>
      <c r="C585" t="s">
        <v>294</v>
      </c>
      <c r="D585" t="s">
        <v>37</v>
      </c>
      <c r="E585" t="s">
        <v>21</v>
      </c>
      <c r="F585">
        <v>24000</v>
      </c>
      <c r="G585">
        <v>27451</v>
      </c>
      <c r="H585" s="7" t="str">
        <f>IFERROR(VLOOKUP(A585,'Indicadores PN obrigatorios'!$A$2:$G$350,6,0),"Sem Responsável Listado")</f>
        <v>Sebrae/NA</v>
      </c>
      <c r="I585" s="7" t="str">
        <f>IFERROR(VLOOKUP(A585,'Indicadores PN obrigatorios'!$A$2:$G$350,2,0),"Não")</f>
        <v>SIM</v>
      </c>
      <c r="J585" s="7" t="str">
        <f>IFERROR(VLOOKUP(A585,'INDICADORES CUBO AGIR'!$A$2:$D$11,4,0),"NÃO")</f>
        <v>SIM</v>
      </c>
    </row>
    <row r="586" spans="1:10" x14ac:dyDescent="0.25">
      <c r="A586" t="str">
        <f t="shared" si="9"/>
        <v>PROGRAMA NACIONAL - Cliente em FocoPG_Recomendação (NPS) - pontos - Obter</v>
      </c>
      <c r="B586" t="s">
        <v>426</v>
      </c>
      <c r="C586" t="s">
        <v>294</v>
      </c>
      <c r="D586" t="s">
        <v>37</v>
      </c>
      <c r="E586" t="s">
        <v>22</v>
      </c>
      <c r="F586">
        <v>80</v>
      </c>
      <c r="G586">
        <v>83.9</v>
      </c>
      <c r="H586" s="7" t="str">
        <f>IFERROR(VLOOKUP(A586,'Indicadores PN obrigatorios'!$A$2:$G$350,6,0),"Sem Responsável Listado")</f>
        <v>Sebrae/NA</v>
      </c>
      <c r="I586" s="7" t="str">
        <f>IFERROR(VLOOKUP(A586,'Indicadores PN obrigatorios'!$A$2:$G$350,2,0),"Não")</f>
        <v>SIM</v>
      </c>
      <c r="J586" s="7" t="str">
        <f>IFERROR(VLOOKUP(A586,'INDICADORES CUBO AGIR'!$A$2:$D$11,4,0),"NÃO")</f>
        <v>NÃO</v>
      </c>
    </row>
    <row r="587" spans="1:10" x14ac:dyDescent="0.25">
      <c r="A587" t="str">
        <f t="shared" si="9"/>
        <v>PROGRAMA NACIONAL - Ambiente de NegóciosPG_Município com presença continuada de técnico residente do Sebrae na microrregião. - Número - Obter</v>
      </c>
      <c r="B587" t="s">
        <v>426</v>
      </c>
      <c r="C587" t="s">
        <v>295</v>
      </c>
      <c r="D587" t="s">
        <v>36</v>
      </c>
      <c r="E587" t="s">
        <v>14</v>
      </c>
      <c r="F587">
        <v>2</v>
      </c>
      <c r="G587">
        <v>2</v>
      </c>
      <c r="H587" s="7" t="str">
        <f>IFERROR(VLOOKUP(A587,'Indicadores PN obrigatorios'!$A$2:$G$350,6,0),"Sem Responsável Listado")</f>
        <v>Sebrae/UF</v>
      </c>
      <c r="I587" s="7" t="str">
        <f>IFERROR(VLOOKUP(A587,'Indicadores PN obrigatorios'!$A$2:$G$350,2,0),"Não")</f>
        <v>SIM</v>
      </c>
      <c r="J587" s="7" t="str">
        <f>IFERROR(VLOOKUP(A587,'INDICADORES CUBO AGIR'!$A$2:$D$11,4,0),"NÃO")</f>
        <v>NÃO</v>
      </c>
    </row>
    <row r="588" spans="1:10" x14ac:dyDescent="0.25">
      <c r="A588" t="str">
        <f t="shared" si="9"/>
        <v>PROGRAMA NACIONAL - Ambiente de NegóciosPG_Municípios com conjunto de políticas públicas para melhoria do ambiente de negócios implementado - Número - Obter</v>
      </c>
      <c r="B588" t="s">
        <v>426</v>
      </c>
      <c r="C588" t="s">
        <v>295</v>
      </c>
      <c r="D588" t="s">
        <v>36</v>
      </c>
      <c r="E588" t="s">
        <v>15</v>
      </c>
      <c r="F588">
        <v>4</v>
      </c>
      <c r="G588">
        <v>4</v>
      </c>
      <c r="H588" s="7" t="str">
        <f>IFERROR(VLOOKUP(A588,'Indicadores PN obrigatorios'!$A$2:$G$350,6,0),"Sem Responsável Listado")</f>
        <v>Sebrae/UF</v>
      </c>
      <c r="I588" s="7" t="str">
        <f>IFERROR(VLOOKUP(A588,'Indicadores PN obrigatorios'!$A$2:$G$350,2,0),"Não")</f>
        <v>SIM</v>
      </c>
      <c r="J588" s="7" t="str">
        <f>IFERROR(VLOOKUP(A588,'INDICADORES CUBO AGIR'!$A$2:$D$11,4,0),"NÃO")</f>
        <v>NÃO</v>
      </c>
    </row>
    <row r="589" spans="1:10" x14ac:dyDescent="0.25">
      <c r="A589" t="str">
        <f t="shared" si="9"/>
        <v>PROGRAMA NACIONAL - Ambiente de NegóciosPG_Municípios com projetos de mobilização e articulação de lideranças implementados - Número - Obter</v>
      </c>
      <c r="B589" t="s">
        <v>426</v>
      </c>
      <c r="C589" t="s">
        <v>295</v>
      </c>
      <c r="D589" t="s">
        <v>36</v>
      </c>
      <c r="E589" t="s">
        <v>16</v>
      </c>
      <c r="F589">
        <v>5</v>
      </c>
      <c r="G589">
        <v>2</v>
      </c>
      <c r="H589" s="7" t="str">
        <f>IFERROR(VLOOKUP(A589,'Indicadores PN obrigatorios'!$A$2:$G$350,6,0),"Sem Responsável Listado")</f>
        <v>Sebrae/UF</v>
      </c>
      <c r="I589" s="7" t="str">
        <f>IFERROR(VLOOKUP(A589,'Indicadores PN obrigatorios'!$A$2:$G$350,2,0),"Não")</f>
        <v>SIM</v>
      </c>
      <c r="J589" s="7" t="str">
        <f>IFERROR(VLOOKUP(A589,'INDICADORES CUBO AGIR'!$A$2:$D$11,4,0),"NÃO")</f>
        <v>NÃO</v>
      </c>
    </row>
    <row r="590" spans="1:10" x14ac:dyDescent="0.25">
      <c r="A590" t="str">
        <f t="shared" si="9"/>
        <v>PROGRAMA NACIONAL - Ambiente de NegóciosPG_Tempo de abertura de empresas - horas - Obter</v>
      </c>
      <c r="B590" t="s">
        <v>426</v>
      </c>
      <c r="C590" t="s">
        <v>295</v>
      </c>
      <c r="D590" t="s">
        <v>36</v>
      </c>
      <c r="E590" t="s">
        <v>17</v>
      </c>
      <c r="F590">
        <v>36</v>
      </c>
      <c r="G590">
        <v>22</v>
      </c>
      <c r="H590" s="7" t="str">
        <f>IFERROR(VLOOKUP(A590,'Indicadores PN obrigatorios'!$A$2:$G$350,6,0),"Sem Responsável Listado")</f>
        <v>Sebrae/NA</v>
      </c>
      <c r="I590" s="7" t="str">
        <f>IFERROR(VLOOKUP(A590,'Indicadores PN obrigatorios'!$A$2:$G$350,2,0),"Não")</f>
        <v>SIM</v>
      </c>
      <c r="J590" s="7" t="str">
        <f>IFERROR(VLOOKUP(A590,'INDICADORES CUBO AGIR'!$A$2:$D$11,4,0),"NÃO")</f>
        <v>NÃO</v>
      </c>
    </row>
    <row r="591" spans="1:10" x14ac:dyDescent="0.25">
      <c r="A591" t="str">
        <f t="shared" si="9"/>
        <v>PROGRAMA NACIONAL - Brasil + CompetitivoPG_Produtividade do Trabalho - % - Aumentar</v>
      </c>
      <c r="B591" t="s">
        <v>426</v>
      </c>
      <c r="C591" t="s">
        <v>296</v>
      </c>
      <c r="D591" t="s">
        <v>40</v>
      </c>
      <c r="E591" t="s">
        <v>27</v>
      </c>
      <c r="F591">
        <v>12</v>
      </c>
      <c r="G591">
        <v>30.3</v>
      </c>
      <c r="H591" s="7" t="str">
        <f>IFERROR(VLOOKUP(A591,'Indicadores PN obrigatorios'!$A$2:$G$350,6,0),"Sem Responsável Listado")</f>
        <v>Sebrae/NA</v>
      </c>
      <c r="I591" s="7" t="str">
        <f>IFERROR(VLOOKUP(A591,'Indicadores PN obrigatorios'!$A$2:$G$350,2,0),"Não")</f>
        <v>SIM</v>
      </c>
      <c r="J591" s="7" t="str">
        <f>IFERROR(VLOOKUP(A591,'INDICADORES CUBO AGIR'!$A$2:$D$11,4,0),"NÃO")</f>
        <v>NÃO</v>
      </c>
    </row>
    <row r="592" spans="1:10" x14ac:dyDescent="0.25">
      <c r="A592" t="str">
        <f t="shared" si="9"/>
        <v>PROGRAMA NACIONAL - Brasil + CompetitivoPG_Taxa de Alcance - Faturamento - % - Obter</v>
      </c>
      <c r="B592" t="s">
        <v>426</v>
      </c>
      <c r="C592" t="s">
        <v>296</v>
      </c>
      <c r="D592" t="s">
        <v>40</v>
      </c>
      <c r="E592" t="s">
        <v>28</v>
      </c>
      <c r="F592">
        <v>78</v>
      </c>
      <c r="G592">
        <v>0</v>
      </c>
      <c r="H592" s="7" t="str">
        <f>IFERROR(VLOOKUP(A592,'Indicadores PN obrigatorios'!$A$2:$G$350,6,0),"Sem Responsável Listado")</f>
        <v>Sebrae/UF</v>
      </c>
      <c r="I592" s="7" t="str">
        <f>IFERROR(VLOOKUP(A592,'Indicadores PN obrigatorios'!$A$2:$G$350,2,0),"Não")</f>
        <v>SIM</v>
      </c>
      <c r="J592" s="7" t="str">
        <f>IFERROR(VLOOKUP(A592,'INDICADORES CUBO AGIR'!$A$2:$D$11,4,0),"NÃO")</f>
        <v>SIM</v>
      </c>
    </row>
    <row r="593" spans="1:10" x14ac:dyDescent="0.25">
      <c r="A593" t="str">
        <f t="shared" si="9"/>
        <v>PROGRAMA NACIONAL - Brasil + InovadorPG_Inovação e Modernização - % - Obter</v>
      </c>
      <c r="B593" t="s">
        <v>426</v>
      </c>
      <c r="C593" t="s">
        <v>297</v>
      </c>
      <c r="D593" t="s">
        <v>38</v>
      </c>
      <c r="E593" t="s">
        <v>23</v>
      </c>
      <c r="F593">
        <v>70</v>
      </c>
      <c r="G593">
        <v>0</v>
      </c>
      <c r="H593" s="7" t="str">
        <f>IFERROR(VLOOKUP(A593,'Indicadores PN obrigatorios'!$A$2:$G$350,6,0),"Sem Responsável Listado")</f>
        <v>Sebrae/NA</v>
      </c>
      <c r="I593" s="7" t="str">
        <f>IFERROR(VLOOKUP(A593,'Indicadores PN obrigatorios'!$A$2:$G$350,2,0),"Não")</f>
        <v>SIM</v>
      </c>
      <c r="J593" s="7" t="str">
        <f>IFERROR(VLOOKUP(A593,'INDICADORES CUBO AGIR'!$A$2:$D$11,4,0),"NÃO")</f>
        <v>NÃO</v>
      </c>
    </row>
    <row r="594" spans="1:10" x14ac:dyDescent="0.25">
      <c r="A594" t="str">
        <f t="shared" si="9"/>
        <v>PROGRAMA NACIONAL - Brasil + InovadorPG_Municípios com ecossistemas de inovação mapeados - Número - Obter</v>
      </c>
      <c r="B594" t="s">
        <v>426</v>
      </c>
      <c r="C594" t="s">
        <v>297</v>
      </c>
      <c r="D594" t="s">
        <v>38</v>
      </c>
      <c r="E594" t="s">
        <v>24</v>
      </c>
      <c r="F594">
        <v>1</v>
      </c>
      <c r="G594">
        <v>1</v>
      </c>
      <c r="H594" s="7" t="str">
        <f>IFERROR(VLOOKUP(A594,'Indicadores PN obrigatorios'!$A$2:$G$350,6,0),"Sem Responsável Listado")</f>
        <v>Sebrae/UF</v>
      </c>
      <c r="I594" s="7" t="str">
        <f>IFERROR(VLOOKUP(A594,'Indicadores PN obrigatorios'!$A$2:$G$350,2,0),"Não")</f>
        <v>SIM</v>
      </c>
      <c r="J594" s="7" t="str">
        <f>IFERROR(VLOOKUP(A594,'INDICADORES CUBO AGIR'!$A$2:$D$11,4,0),"NÃO")</f>
        <v>NÃO</v>
      </c>
    </row>
    <row r="595" spans="1:10" x14ac:dyDescent="0.25">
      <c r="A595" t="str">
        <f t="shared" si="9"/>
        <v>PROGRAMA NACIONAL - Brasil + InovadorPG_Pequenos Negócios atendidos com solução de Inovação - Número - Obter</v>
      </c>
      <c r="B595" t="s">
        <v>426</v>
      </c>
      <c r="C595" t="s">
        <v>297</v>
      </c>
      <c r="D595" t="s">
        <v>38</v>
      </c>
      <c r="E595" t="s">
        <v>25</v>
      </c>
      <c r="F595">
        <v>4500</v>
      </c>
      <c r="G595">
        <v>5972</v>
      </c>
      <c r="H595" s="7" t="str">
        <f>IFERROR(VLOOKUP(A595,'Indicadores PN obrigatorios'!$A$2:$G$350,6,0),"Sem Responsável Listado")</f>
        <v>Sem Responsável Listado</v>
      </c>
      <c r="I595" s="7" t="str">
        <f>IFERROR(VLOOKUP(A595,'Indicadores PN obrigatorios'!$A$2:$G$350,2,0),"Não")</f>
        <v>Não</v>
      </c>
      <c r="J595" s="7" t="str">
        <f>IFERROR(VLOOKUP(A595,'INDICADORES CUBO AGIR'!$A$2:$D$11,4,0),"NÃO")</f>
        <v>SIM</v>
      </c>
    </row>
    <row r="596" spans="1:10" x14ac:dyDescent="0.25">
      <c r="A596" t="str">
        <f t="shared" si="9"/>
        <v>PROGRAMA NACIONAL - Gestão da MarcaPG_Imagem junto à Sociedade - Pontos (0 a 10) - Obter</v>
      </c>
      <c r="B596" t="s">
        <v>426</v>
      </c>
      <c r="C596" t="s">
        <v>298</v>
      </c>
      <c r="D596" t="s">
        <v>42</v>
      </c>
      <c r="E596" t="s">
        <v>30</v>
      </c>
      <c r="F596">
        <v>8.5</v>
      </c>
      <c r="G596">
        <v>8.1999999999999993</v>
      </c>
      <c r="H596" s="7" t="str">
        <f>IFERROR(VLOOKUP(A596,'Indicadores PN obrigatorios'!$A$2:$G$350,6,0),"Sem Responsável Listado")</f>
        <v>Sebrae/NA</v>
      </c>
      <c r="I596" s="7" t="str">
        <f>IFERROR(VLOOKUP(A596,'Indicadores PN obrigatorios'!$A$2:$G$350,2,0),"Não")</f>
        <v>SIM</v>
      </c>
      <c r="J596" s="7" t="str">
        <f>IFERROR(VLOOKUP(A596,'INDICADORES CUBO AGIR'!$A$2:$D$11,4,0),"NÃO")</f>
        <v>NÃO</v>
      </c>
    </row>
    <row r="597" spans="1:10" x14ac:dyDescent="0.25">
      <c r="A597" t="str">
        <f t="shared" si="9"/>
        <v>PROGRAMA NACIONAL - Gestão da MarcaPG_Imagem junto aos Pequenos Negócios - Pontos (0 a 10) - Obter</v>
      </c>
      <c r="B597" t="s">
        <v>426</v>
      </c>
      <c r="C597" t="s">
        <v>298</v>
      </c>
      <c r="D597" t="s">
        <v>42</v>
      </c>
      <c r="E597" t="s">
        <v>31</v>
      </c>
      <c r="F597">
        <v>8.5</v>
      </c>
      <c r="G597">
        <v>8.8000000000000007</v>
      </c>
      <c r="H597" s="7" t="str">
        <f>IFERROR(VLOOKUP(A597,'Indicadores PN obrigatorios'!$A$2:$G$350,6,0),"Sem Responsável Listado")</f>
        <v>Sebrae/NA</v>
      </c>
      <c r="I597" s="7" t="str">
        <f>IFERROR(VLOOKUP(A597,'Indicadores PN obrigatorios'!$A$2:$G$350,2,0),"Não")</f>
        <v>SIM</v>
      </c>
      <c r="J597" s="7" t="str">
        <f>IFERROR(VLOOKUP(A597,'INDICADORES CUBO AGIR'!$A$2:$D$11,4,0),"NÃO")</f>
        <v>NÃO</v>
      </c>
    </row>
    <row r="598" spans="1:10" x14ac:dyDescent="0.25">
      <c r="A598" t="str">
        <f t="shared" si="9"/>
        <v>PROGRAMA NACIONAL - Educação EmpreendedoraPG_Atendimento a estudantes em soluções de Educação Empreendedora - Número - Obter</v>
      </c>
      <c r="B598" t="s">
        <v>426</v>
      </c>
      <c r="C598" t="s">
        <v>299</v>
      </c>
      <c r="D598" t="s">
        <v>43</v>
      </c>
      <c r="E598" t="s">
        <v>32</v>
      </c>
      <c r="F598">
        <v>14333</v>
      </c>
      <c r="G598">
        <v>44697</v>
      </c>
      <c r="H598" s="7" t="str">
        <f>IFERROR(VLOOKUP(A598,'Indicadores PN obrigatorios'!$A$2:$G$350,6,0),"Sem Responsável Listado")</f>
        <v>Sebrae/NA</v>
      </c>
      <c r="I598" s="7" t="str">
        <f>IFERROR(VLOOKUP(A598,'Indicadores PN obrigatorios'!$A$2:$G$350,2,0),"Não")</f>
        <v>SIM</v>
      </c>
      <c r="J598" s="7" t="str">
        <f>IFERROR(VLOOKUP(A598,'INDICADORES CUBO AGIR'!$A$2:$D$11,4,0),"NÃO")</f>
        <v>SIM</v>
      </c>
    </row>
    <row r="599" spans="1:10" x14ac:dyDescent="0.25">
      <c r="A599" t="str">
        <f t="shared" si="9"/>
        <v>PROGRAMA NACIONAL - Educação EmpreendedoraPG_Escolas com projeto Escola Empreendedora implementado - Número - Obter</v>
      </c>
      <c r="B599" t="s">
        <v>426</v>
      </c>
      <c r="C599" t="s">
        <v>299</v>
      </c>
      <c r="D599" t="s">
        <v>43</v>
      </c>
      <c r="E599" t="s">
        <v>33</v>
      </c>
      <c r="F599">
        <v>5</v>
      </c>
      <c r="G599">
        <v>5</v>
      </c>
      <c r="H599" s="7" t="str">
        <f>IFERROR(VLOOKUP(A599,'Indicadores PN obrigatorios'!$A$2:$G$350,6,0),"Sem Responsável Listado")</f>
        <v>Sebrae/UF</v>
      </c>
      <c r="I599" s="7" t="str">
        <f>IFERROR(VLOOKUP(A599,'Indicadores PN obrigatorios'!$A$2:$G$350,2,0),"Não")</f>
        <v>SIM</v>
      </c>
      <c r="J599" s="7" t="str">
        <f>IFERROR(VLOOKUP(A599,'INDICADORES CUBO AGIR'!$A$2:$D$11,4,0),"NÃO")</f>
        <v>NÃO</v>
      </c>
    </row>
    <row r="600" spans="1:10" x14ac:dyDescent="0.25">
      <c r="A600" t="str">
        <f t="shared" si="9"/>
        <v>PROGRAMA NACIONAL - Educação EmpreendedoraPG_Professores atendidos em soluções de Educação Empreendedora - professores - Obter</v>
      </c>
      <c r="B600" t="s">
        <v>426</v>
      </c>
      <c r="C600" t="s">
        <v>299</v>
      </c>
      <c r="D600" t="s">
        <v>43</v>
      </c>
      <c r="E600" t="s">
        <v>34</v>
      </c>
      <c r="F600">
        <v>5667</v>
      </c>
      <c r="G600">
        <v>6005</v>
      </c>
      <c r="H600" s="7" t="str">
        <f>IFERROR(VLOOKUP(A600,'Indicadores PN obrigatorios'!$A$2:$G$350,6,0),"Sem Responsável Listado")</f>
        <v>Sebrae/NA</v>
      </c>
      <c r="I600" s="7" t="str">
        <f>IFERROR(VLOOKUP(A600,'Indicadores PN obrigatorios'!$A$2:$G$350,2,0),"Não")</f>
        <v>SIM</v>
      </c>
      <c r="J600" s="7" t="str">
        <f>IFERROR(VLOOKUP(A600,'INDICADORES CUBO AGIR'!$A$2:$D$11,4,0),"NÃO")</f>
        <v>SIM</v>
      </c>
    </row>
    <row r="601" spans="1:10" x14ac:dyDescent="0.25">
      <c r="A601" t="str">
        <f t="shared" si="9"/>
        <v>PROGRAMA NACIONAL - Educação EmpreendedoraPG_Recomendação (NPS) - Professores - pontos - Obter</v>
      </c>
      <c r="B601" t="s">
        <v>426</v>
      </c>
      <c r="C601" t="s">
        <v>299</v>
      </c>
      <c r="D601" t="s">
        <v>43</v>
      </c>
      <c r="E601" t="s">
        <v>35</v>
      </c>
      <c r="F601">
        <v>80</v>
      </c>
      <c r="G601">
        <v>83</v>
      </c>
      <c r="H601" s="7" t="str">
        <f>IFERROR(VLOOKUP(A601,'Indicadores PN obrigatorios'!$A$2:$G$350,6,0),"Sem Responsável Listado")</f>
        <v>Sebrae/NA</v>
      </c>
      <c r="I601" s="7" t="str">
        <f>IFERROR(VLOOKUP(A601,'Indicadores PN obrigatorios'!$A$2:$G$350,2,0),"Não")</f>
        <v>SIM</v>
      </c>
      <c r="J601" s="7" t="str">
        <f>IFERROR(VLOOKUP(A601,'INDICADORES CUBO AGIR'!$A$2:$D$11,4,0),"NÃO")</f>
        <v>NÃO</v>
      </c>
    </row>
    <row r="602" spans="1:10" x14ac:dyDescent="0.25">
      <c r="A602" t="str">
        <f t="shared" si="9"/>
        <v>PROGRAMA NACIONAL - Inteligência de DadosPG_Índice Gartner de Data &amp; Analytics - Pontos (1 a 5) - Aumentar</v>
      </c>
      <c r="B602" t="s">
        <v>426</v>
      </c>
      <c r="C602" t="s">
        <v>300</v>
      </c>
      <c r="D602" t="s">
        <v>39</v>
      </c>
      <c r="E602" t="s">
        <v>26</v>
      </c>
      <c r="F602">
        <v>2.2200000000000002</v>
      </c>
      <c r="G602">
        <v>2.17</v>
      </c>
      <c r="H602" s="7" t="str">
        <f>IFERROR(VLOOKUP(A602,'Indicadores PN obrigatorios'!$A$2:$G$350,6,0),"Sem Responsável Listado")</f>
        <v>Sem Responsável Listado</v>
      </c>
      <c r="I602" s="7" t="str">
        <f>IFERROR(VLOOKUP(A602,'Indicadores PN obrigatorios'!$A$2:$G$350,2,0),"Não")</f>
        <v>Não</v>
      </c>
      <c r="J602" s="7" t="str">
        <f>IFERROR(VLOOKUP(A602,'INDICADORES CUBO AGIR'!$A$2:$D$11,4,0),"NÃO")</f>
        <v>NÃO</v>
      </c>
    </row>
    <row r="603" spans="1:10" x14ac:dyDescent="0.25">
      <c r="A603" t="str">
        <f t="shared" si="9"/>
        <v>PROGRAMA NACIONAL - Ambiente de NegóciosPG_Município com presença continuada de técnico residente do Sebrae na microrregião. - Número - Obter</v>
      </c>
      <c r="B603" t="s">
        <v>427</v>
      </c>
      <c r="C603" t="s">
        <v>301</v>
      </c>
      <c r="D603" t="s">
        <v>36</v>
      </c>
      <c r="E603" t="s">
        <v>14</v>
      </c>
      <c r="F603">
        <v>2</v>
      </c>
      <c r="G603">
        <v>1</v>
      </c>
      <c r="H603" s="7" t="str">
        <f>IFERROR(VLOOKUP(A603,'Indicadores PN obrigatorios'!$A$2:$G$350,6,0),"Sem Responsável Listado")</f>
        <v>Sebrae/UF</v>
      </c>
      <c r="I603" s="7" t="str">
        <f>IFERROR(VLOOKUP(A603,'Indicadores PN obrigatorios'!$A$2:$G$350,2,0),"Não")</f>
        <v>SIM</v>
      </c>
      <c r="J603" s="7" t="str">
        <f>IFERROR(VLOOKUP(A603,'INDICADORES CUBO AGIR'!$A$2:$D$11,4,0),"NÃO")</f>
        <v>NÃO</v>
      </c>
    </row>
    <row r="604" spans="1:10" x14ac:dyDescent="0.25">
      <c r="A604" t="str">
        <f t="shared" si="9"/>
        <v>PROGRAMA NACIONAL - Ambiente de NegóciosPG_Municípios com conjunto de políticas públicas para melhoria do ambiente de negócios implementado - Número - Obter</v>
      </c>
      <c r="B604" t="s">
        <v>427</v>
      </c>
      <c r="C604" t="s">
        <v>301</v>
      </c>
      <c r="D604" t="s">
        <v>36</v>
      </c>
      <c r="E604" t="s">
        <v>15</v>
      </c>
      <c r="F604">
        <v>3</v>
      </c>
      <c r="G604">
        <v>3</v>
      </c>
      <c r="H604" s="7" t="str">
        <f>IFERROR(VLOOKUP(A604,'Indicadores PN obrigatorios'!$A$2:$G$350,6,0),"Sem Responsável Listado")</f>
        <v>Sebrae/UF</v>
      </c>
      <c r="I604" s="7" t="str">
        <f>IFERROR(VLOOKUP(A604,'Indicadores PN obrigatorios'!$A$2:$G$350,2,0),"Não")</f>
        <v>SIM</v>
      </c>
      <c r="J604" s="7" t="str">
        <f>IFERROR(VLOOKUP(A604,'INDICADORES CUBO AGIR'!$A$2:$D$11,4,0),"NÃO")</f>
        <v>NÃO</v>
      </c>
    </row>
    <row r="605" spans="1:10" x14ac:dyDescent="0.25">
      <c r="A605" t="str">
        <f t="shared" si="9"/>
        <v>PROGRAMA NACIONAL - Ambiente de NegóciosPG_Municípios com projetos de mobilização e articulação de lideranças implementados - Número - Obter</v>
      </c>
      <c r="B605" t="s">
        <v>427</v>
      </c>
      <c r="C605" t="s">
        <v>301</v>
      </c>
      <c r="D605" t="s">
        <v>36</v>
      </c>
      <c r="E605" t="s">
        <v>16</v>
      </c>
      <c r="F605">
        <v>6</v>
      </c>
      <c r="G605">
        <v>6</v>
      </c>
      <c r="H605" s="7" t="str">
        <f>IFERROR(VLOOKUP(A605,'Indicadores PN obrigatorios'!$A$2:$G$350,6,0),"Sem Responsável Listado")</f>
        <v>Sebrae/UF</v>
      </c>
      <c r="I605" s="7" t="str">
        <f>IFERROR(VLOOKUP(A605,'Indicadores PN obrigatorios'!$A$2:$G$350,2,0),"Não")</f>
        <v>SIM</v>
      </c>
      <c r="J605" s="7" t="str">
        <f>IFERROR(VLOOKUP(A605,'INDICADORES CUBO AGIR'!$A$2:$D$11,4,0),"NÃO")</f>
        <v>NÃO</v>
      </c>
    </row>
    <row r="606" spans="1:10" x14ac:dyDescent="0.25">
      <c r="A606" t="str">
        <f t="shared" si="9"/>
        <v>PROGRAMA NACIONAL - Ambiente de NegóciosPG_Tempo de abertura de empresas - horas - Obter</v>
      </c>
      <c r="B606" t="s">
        <v>427</v>
      </c>
      <c r="C606" t="s">
        <v>301</v>
      </c>
      <c r="D606" t="s">
        <v>36</v>
      </c>
      <c r="E606" t="s">
        <v>17</v>
      </c>
      <c r="F606">
        <v>36</v>
      </c>
      <c r="G606">
        <v>26.17</v>
      </c>
      <c r="H606" s="7" t="str">
        <f>IFERROR(VLOOKUP(A606,'Indicadores PN obrigatorios'!$A$2:$G$350,6,0),"Sem Responsável Listado")</f>
        <v>Sebrae/NA</v>
      </c>
      <c r="I606" s="7" t="str">
        <f>IFERROR(VLOOKUP(A606,'Indicadores PN obrigatorios'!$A$2:$G$350,2,0),"Não")</f>
        <v>SIM</v>
      </c>
      <c r="J606" s="7" t="str">
        <f>IFERROR(VLOOKUP(A606,'INDICADORES CUBO AGIR'!$A$2:$D$11,4,0),"NÃO")</f>
        <v>NÃO</v>
      </c>
    </row>
    <row r="607" spans="1:10" x14ac:dyDescent="0.25">
      <c r="A607" t="str">
        <f t="shared" si="9"/>
        <v>PROGRAMA NACIONAL - Brasil + CompetitivoPG_Produtividade do Trabalho - % - Aumentar</v>
      </c>
      <c r="B607" t="s">
        <v>427</v>
      </c>
      <c r="C607" t="s">
        <v>302</v>
      </c>
      <c r="D607" t="s">
        <v>40</v>
      </c>
      <c r="E607" t="s">
        <v>27</v>
      </c>
      <c r="F607">
        <v>15</v>
      </c>
      <c r="G607">
        <v>0</v>
      </c>
      <c r="H607" s="7" t="str">
        <f>IFERROR(VLOOKUP(A607,'Indicadores PN obrigatorios'!$A$2:$G$350,6,0),"Sem Responsável Listado")</f>
        <v>Sebrae/NA</v>
      </c>
      <c r="I607" s="7" t="str">
        <f>IFERROR(VLOOKUP(A607,'Indicadores PN obrigatorios'!$A$2:$G$350,2,0),"Não")</f>
        <v>SIM</v>
      </c>
      <c r="J607" s="7" t="str">
        <f>IFERROR(VLOOKUP(A607,'INDICADORES CUBO AGIR'!$A$2:$D$11,4,0),"NÃO")</f>
        <v>NÃO</v>
      </c>
    </row>
    <row r="608" spans="1:10" x14ac:dyDescent="0.25">
      <c r="A608" t="str">
        <f t="shared" si="9"/>
        <v>PROGRAMA NACIONAL - Brasil + CompetitivoPG_Taxa de Alcance - Faturamento - % - Obter</v>
      </c>
      <c r="B608" t="s">
        <v>427</v>
      </c>
      <c r="C608" t="s">
        <v>302</v>
      </c>
      <c r="D608" t="s">
        <v>40</v>
      </c>
      <c r="E608" t="s">
        <v>28</v>
      </c>
      <c r="F608">
        <v>78</v>
      </c>
      <c r="G608">
        <v>0</v>
      </c>
      <c r="H608" s="7" t="str">
        <f>IFERROR(VLOOKUP(A608,'Indicadores PN obrigatorios'!$A$2:$G$350,6,0),"Sem Responsável Listado")</f>
        <v>Sebrae/UF</v>
      </c>
      <c r="I608" s="7" t="str">
        <f>IFERROR(VLOOKUP(A608,'Indicadores PN obrigatorios'!$A$2:$G$350,2,0),"Não")</f>
        <v>SIM</v>
      </c>
      <c r="J608" s="7" t="str">
        <f>IFERROR(VLOOKUP(A608,'INDICADORES CUBO AGIR'!$A$2:$D$11,4,0),"NÃO")</f>
        <v>SIM</v>
      </c>
    </row>
    <row r="609" spans="1:10" x14ac:dyDescent="0.25">
      <c r="A609" t="str">
        <f t="shared" si="9"/>
        <v>PROGRAMA NACIONAL - Brasil + CompetitivoPG_Taxa de Alcance - Produtividade - % - Obter</v>
      </c>
      <c r="B609" t="s">
        <v>427</v>
      </c>
      <c r="C609" t="s">
        <v>302</v>
      </c>
      <c r="D609" t="s">
        <v>40</v>
      </c>
      <c r="E609" t="s">
        <v>303</v>
      </c>
      <c r="F609">
        <v>5</v>
      </c>
      <c r="G609">
        <v>0</v>
      </c>
      <c r="H609" s="7" t="str">
        <f>IFERROR(VLOOKUP(A609,'Indicadores PN obrigatorios'!$A$2:$G$350,6,0),"Sem Responsável Listado")</f>
        <v>Sem Responsável Listado</v>
      </c>
      <c r="I609" s="7" t="str">
        <f>IFERROR(VLOOKUP(A609,'Indicadores PN obrigatorios'!$A$2:$G$350,2,0),"Não")</f>
        <v>Não</v>
      </c>
      <c r="J609" s="7" t="str">
        <f>IFERROR(VLOOKUP(A609,'INDICADORES CUBO AGIR'!$A$2:$D$11,4,0),"NÃO")</f>
        <v>NÃO</v>
      </c>
    </row>
    <row r="610" spans="1:10" x14ac:dyDescent="0.25">
      <c r="A610" t="str">
        <f t="shared" si="9"/>
        <v>PROGRAMA NACIONAL - Cliente em FocoClientes atendidos por parceiros - Número - Obter</v>
      </c>
      <c r="B610" t="s">
        <v>427</v>
      </c>
      <c r="C610" t="s">
        <v>304</v>
      </c>
      <c r="D610" t="s">
        <v>37</v>
      </c>
      <c r="E610" t="s">
        <v>305</v>
      </c>
      <c r="F610">
        <v>650</v>
      </c>
      <c r="G610">
        <v>0</v>
      </c>
      <c r="H610" s="7" t="str">
        <f>IFERROR(VLOOKUP(A610,'Indicadores PN obrigatorios'!$A$2:$G$350,6,0),"Sem Responsável Listado")</f>
        <v>Sem Responsável Listado</v>
      </c>
      <c r="I610" s="7" t="str">
        <f>IFERROR(VLOOKUP(A610,'Indicadores PN obrigatorios'!$A$2:$G$350,2,0),"Não")</f>
        <v>Não</v>
      </c>
      <c r="J610" s="7" t="str">
        <f>IFERROR(VLOOKUP(A610,'INDICADORES CUBO AGIR'!$A$2:$D$11,4,0),"NÃO")</f>
        <v>NÃO</v>
      </c>
    </row>
    <row r="611" spans="1:10" x14ac:dyDescent="0.25">
      <c r="A611" t="str">
        <f t="shared" si="9"/>
        <v>PROGRAMA NACIONAL - Cliente em FocoPG_Atendimento por cliente - Número - Obter</v>
      </c>
      <c r="B611" t="s">
        <v>427</v>
      </c>
      <c r="C611" t="s">
        <v>304</v>
      </c>
      <c r="D611" t="s">
        <v>37</v>
      </c>
      <c r="E611" t="s">
        <v>18</v>
      </c>
      <c r="F611">
        <v>2.1800000000000002</v>
      </c>
      <c r="G611">
        <v>0</v>
      </c>
      <c r="H611" s="7" t="str">
        <f>IFERROR(VLOOKUP(A611,'Indicadores PN obrigatorios'!$A$2:$G$350,6,0),"Sem Responsável Listado")</f>
        <v>Sebrae/NA</v>
      </c>
      <c r="I611" s="7" t="str">
        <f>IFERROR(VLOOKUP(A611,'Indicadores PN obrigatorios'!$A$2:$G$350,2,0),"Não")</f>
        <v>SIM</v>
      </c>
      <c r="J611" s="7" t="str">
        <f>IFERROR(VLOOKUP(A611,'INDICADORES CUBO AGIR'!$A$2:$D$11,4,0),"NÃO")</f>
        <v>SIM</v>
      </c>
    </row>
    <row r="612" spans="1:10" x14ac:dyDescent="0.25">
      <c r="A612" t="str">
        <f t="shared" si="9"/>
        <v>PROGRAMA NACIONAL - Cliente em FocoPG_Clientes atendidos por serviços digitais - Número - Obter</v>
      </c>
      <c r="B612" t="s">
        <v>427</v>
      </c>
      <c r="C612" t="s">
        <v>304</v>
      </c>
      <c r="D612" t="s">
        <v>37</v>
      </c>
      <c r="E612" t="s">
        <v>19</v>
      </c>
      <c r="F612">
        <v>10334</v>
      </c>
      <c r="G612">
        <v>9554</v>
      </c>
      <c r="H612" s="7" t="str">
        <f>IFERROR(VLOOKUP(A612,'Indicadores PN obrigatorios'!$A$2:$G$350,6,0),"Sem Responsável Listado")</f>
        <v>Sebrae/NA</v>
      </c>
      <c r="I612" s="7" t="str">
        <f>IFERROR(VLOOKUP(A612,'Indicadores PN obrigatorios'!$A$2:$G$350,2,0),"Não")</f>
        <v>SIM</v>
      </c>
      <c r="J612" s="7" t="str">
        <f>IFERROR(VLOOKUP(A612,'INDICADORES CUBO AGIR'!$A$2:$D$11,4,0),"NÃO")</f>
        <v>SIM</v>
      </c>
    </row>
    <row r="613" spans="1:10" x14ac:dyDescent="0.25">
      <c r="A613" t="str">
        <f t="shared" si="9"/>
        <v>PROGRAMA NACIONAL - Cliente em FocoPG_Cobertura do Atendimento (microempresas e empresas de pequeno porte) - % - Obter</v>
      </c>
      <c r="B613" t="s">
        <v>427</v>
      </c>
      <c r="C613" t="s">
        <v>304</v>
      </c>
      <c r="D613" t="s">
        <v>37</v>
      </c>
      <c r="E613" t="s">
        <v>20</v>
      </c>
      <c r="F613">
        <v>25</v>
      </c>
      <c r="G613">
        <v>26.5</v>
      </c>
      <c r="H613" s="7" t="str">
        <f>IFERROR(VLOOKUP(A613,'Indicadores PN obrigatorios'!$A$2:$G$350,6,0),"Sem Responsável Listado")</f>
        <v>Sebrae/NA</v>
      </c>
      <c r="I613" s="7" t="str">
        <f>IFERROR(VLOOKUP(A613,'Indicadores PN obrigatorios'!$A$2:$G$350,2,0),"Não")</f>
        <v>SIM</v>
      </c>
      <c r="J613" s="7" t="str">
        <f>IFERROR(VLOOKUP(A613,'INDICADORES CUBO AGIR'!$A$2:$D$11,4,0),"NÃO")</f>
        <v>SIM</v>
      </c>
    </row>
    <row r="614" spans="1:10" x14ac:dyDescent="0.25">
      <c r="A614" t="str">
        <f t="shared" si="9"/>
        <v>PROGRAMA NACIONAL - Cliente em FocoPG_Inovação e Modernização - % - Obter</v>
      </c>
      <c r="B614" t="s">
        <v>427</v>
      </c>
      <c r="C614" t="s">
        <v>304</v>
      </c>
      <c r="D614" t="s">
        <v>37</v>
      </c>
      <c r="E614" t="s">
        <v>23</v>
      </c>
      <c r="F614">
        <v>7.5</v>
      </c>
      <c r="G614">
        <v>0</v>
      </c>
      <c r="H614" s="7" t="str">
        <f>IFERROR(VLOOKUP(A614,'Indicadores PN obrigatorios'!$A$2:$G$350,6,0),"Sem Responsável Listado")</f>
        <v>Sem Responsável Listado</v>
      </c>
      <c r="I614" s="7" t="str">
        <f>IFERROR(VLOOKUP(A614,'Indicadores PN obrigatorios'!$A$2:$G$350,2,0),"Não")</f>
        <v>Não</v>
      </c>
      <c r="J614" s="7" t="str">
        <f>IFERROR(VLOOKUP(A614,'INDICADORES CUBO AGIR'!$A$2:$D$11,4,0),"NÃO")</f>
        <v>NÃO</v>
      </c>
    </row>
    <row r="615" spans="1:10" x14ac:dyDescent="0.25">
      <c r="A615" t="str">
        <f t="shared" si="9"/>
        <v>PROGRAMA NACIONAL - Cliente em FocoPG_Pequenos Negócios Atendidos - Número - Obter</v>
      </c>
      <c r="B615" t="s">
        <v>427</v>
      </c>
      <c r="C615" t="s">
        <v>304</v>
      </c>
      <c r="D615" t="s">
        <v>37</v>
      </c>
      <c r="E615" t="s">
        <v>21</v>
      </c>
      <c r="F615">
        <v>6990</v>
      </c>
      <c r="G615">
        <v>8185</v>
      </c>
      <c r="H615" s="7" t="str">
        <f>IFERROR(VLOOKUP(A615,'Indicadores PN obrigatorios'!$A$2:$G$350,6,0),"Sem Responsável Listado")</f>
        <v>Sebrae/NA</v>
      </c>
      <c r="I615" s="7" t="str">
        <f>IFERROR(VLOOKUP(A615,'Indicadores PN obrigatorios'!$A$2:$G$350,2,0),"Não")</f>
        <v>SIM</v>
      </c>
      <c r="J615" s="7" t="str">
        <f>IFERROR(VLOOKUP(A615,'INDICADORES CUBO AGIR'!$A$2:$D$11,4,0),"NÃO")</f>
        <v>SIM</v>
      </c>
    </row>
    <row r="616" spans="1:10" x14ac:dyDescent="0.25">
      <c r="A616" t="str">
        <f t="shared" si="9"/>
        <v>PROGRAMA NACIONAL - Cliente em FocoPG_Recomendação (NPS) - pontos - Obter</v>
      </c>
      <c r="B616" t="s">
        <v>427</v>
      </c>
      <c r="C616" t="s">
        <v>304</v>
      </c>
      <c r="D616" t="s">
        <v>37</v>
      </c>
      <c r="E616" t="s">
        <v>22</v>
      </c>
      <c r="F616">
        <v>80</v>
      </c>
      <c r="G616">
        <v>84.5</v>
      </c>
      <c r="H616" s="7" t="str">
        <f>IFERROR(VLOOKUP(A616,'Indicadores PN obrigatorios'!$A$2:$G$350,6,0),"Sem Responsável Listado")</f>
        <v>Sebrae/NA</v>
      </c>
      <c r="I616" s="7" t="str">
        <f>IFERROR(VLOOKUP(A616,'Indicadores PN obrigatorios'!$A$2:$G$350,2,0),"Não")</f>
        <v>SIM</v>
      </c>
      <c r="J616" s="7" t="str">
        <f>IFERROR(VLOOKUP(A616,'INDICADORES CUBO AGIR'!$A$2:$D$11,4,0),"NÃO")</f>
        <v>NÃO</v>
      </c>
    </row>
    <row r="617" spans="1:10" x14ac:dyDescent="0.25">
      <c r="A617" t="str">
        <f t="shared" si="9"/>
        <v>PROGRAMA NACIONAL - Brasil + InovadorPG_Inovação e Modernização - % - Obter</v>
      </c>
      <c r="B617" t="s">
        <v>427</v>
      </c>
      <c r="C617" t="s">
        <v>306</v>
      </c>
      <c r="D617" t="s">
        <v>38</v>
      </c>
      <c r="E617" t="s">
        <v>23</v>
      </c>
      <c r="F617">
        <v>60</v>
      </c>
      <c r="G617">
        <v>0</v>
      </c>
      <c r="H617" s="7" t="str">
        <f>IFERROR(VLOOKUP(A617,'Indicadores PN obrigatorios'!$A$2:$G$350,6,0),"Sem Responsável Listado")</f>
        <v>Sebrae/NA</v>
      </c>
      <c r="I617" s="7" t="str">
        <f>IFERROR(VLOOKUP(A617,'Indicadores PN obrigatorios'!$A$2:$G$350,2,0),"Não")</f>
        <v>SIM</v>
      </c>
      <c r="J617" s="7" t="str">
        <f>IFERROR(VLOOKUP(A617,'INDICADORES CUBO AGIR'!$A$2:$D$11,4,0),"NÃO")</f>
        <v>NÃO</v>
      </c>
    </row>
    <row r="618" spans="1:10" x14ac:dyDescent="0.25">
      <c r="A618" t="str">
        <f t="shared" si="9"/>
        <v>PROGRAMA NACIONAL - Brasil + InovadorPG_Municípios com ecossistemas de inovação mapeados - Número - Obter</v>
      </c>
      <c r="B618" t="s">
        <v>427</v>
      </c>
      <c r="C618" t="s">
        <v>306</v>
      </c>
      <c r="D618" t="s">
        <v>38</v>
      </c>
      <c r="E618" t="s">
        <v>24</v>
      </c>
      <c r="F618">
        <v>0</v>
      </c>
      <c r="G618">
        <v>0</v>
      </c>
      <c r="H618" s="7" t="str">
        <f>IFERROR(VLOOKUP(A618,'Indicadores PN obrigatorios'!$A$2:$G$350,6,0),"Sem Responsável Listado")</f>
        <v>Sebrae/UF</v>
      </c>
      <c r="I618" s="7" t="str">
        <f>IFERROR(VLOOKUP(A618,'Indicadores PN obrigatorios'!$A$2:$G$350,2,0),"Não")</f>
        <v>SIM</v>
      </c>
      <c r="J618" s="7" t="str">
        <f>IFERROR(VLOOKUP(A618,'INDICADORES CUBO AGIR'!$A$2:$D$11,4,0),"NÃO")</f>
        <v>NÃO</v>
      </c>
    </row>
    <row r="619" spans="1:10" x14ac:dyDescent="0.25">
      <c r="A619" t="str">
        <f t="shared" si="9"/>
        <v>PROGRAMA NACIONAL - Brasil + InovadorPG_Pequenos Negócios atendidos com solução de Inovação - Número - Obter</v>
      </c>
      <c r="B619" t="s">
        <v>427</v>
      </c>
      <c r="C619" t="s">
        <v>306</v>
      </c>
      <c r="D619" t="s">
        <v>38</v>
      </c>
      <c r="E619" t="s">
        <v>25</v>
      </c>
      <c r="F619">
        <v>2403</v>
      </c>
      <c r="G619">
        <v>2676</v>
      </c>
      <c r="H619" s="7" t="str">
        <f>IFERROR(VLOOKUP(A619,'Indicadores PN obrigatorios'!$A$2:$G$350,6,0),"Sem Responsável Listado")</f>
        <v>Sem Responsável Listado</v>
      </c>
      <c r="I619" s="7" t="str">
        <f>IFERROR(VLOOKUP(A619,'Indicadores PN obrigatorios'!$A$2:$G$350,2,0),"Não")</f>
        <v>Não</v>
      </c>
      <c r="J619" s="7" t="str">
        <f>IFERROR(VLOOKUP(A619,'INDICADORES CUBO AGIR'!$A$2:$D$11,4,0),"NÃO")</f>
        <v>SIM</v>
      </c>
    </row>
    <row r="620" spans="1:10" x14ac:dyDescent="0.25">
      <c r="A620" t="str">
        <f t="shared" si="9"/>
        <v>PROGRAMA NACIONAL - Gestão Estratégica de PessoasPG_Diagnóstico de Maturidade dos processos de gestão de pessoas - pontos - Obter</v>
      </c>
      <c r="B620" t="s">
        <v>427</v>
      </c>
      <c r="C620" t="s">
        <v>307</v>
      </c>
      <c r="D620" t="s">
        <v>66</v>
      </c>
      <c r="E620" t="s">
        <v>67</v>
      </c>
      <c r="F620">
        <v>4.2</v>
      </c>
      <c r="G620">
        <v>4.0999999999999996</v>
      </c>
      <c r="H620" s="7" t="str">
        <f>IFERROR(VLOOKUP(A620,'Indicadores PN obrigatorios'!$A$2:$G$350,6,0),"Sem Responsável Listado")</f>
        <v>Sebrae/UF</v>
      </c>
      <c r="I620" s="7" t="str">
        <f>IFERROR(VLOOKUP(A620,'Indicadores PN obrigatorios'!$A$2:$G$350,2,0),"Não")</f>
        <v>SIM</v>
      </c>
      <c r="J620" s="7" t="str">
        <f>IFERROR(VLOOKUP(A620,'INDICADORES CUBO AGIR'!$A$2:$D$11,4,0),"NÃO")</f>
        <v>NÃO</v>
      </c>
    </row>
    <row r="621" spans="1:10" x14ac:dyDescent="0.25">
      <c r="A621" t="str">
        <f t="shared" si="9"/>
        <v>PROGRAMA NACIONAL - Gestão Estratégica de PessoasPG_Grau de implementação do SGP 9.0 no Sistema Sebrae - % - Obter</v>
      </c>
      <c r="B621" t="s">
        <v>427</v>
      </c>
      <c r="C621" t="s">
        <v>307</v>
      </c>
      <c r="D621" t="s">
        <v>66</v>
      </c>
      <c r="E621" t="s">
        <v>68</v>
      </c>
      <c r="F621">
        <v>55.5</v>
      </c>
      <c r="G621">
        <v>0</v>
      </c>
      <c r="H621" s="7" t="str">
        <f>IFERROR(VLOOKUP(A621,'Indicadores PN obrigatorios'!$A$2:$G$350,6,0),"Sem Responsável Listado")</f>
        <v>Sebrae/NA</v>
      </c>
      <c r="I621" s="7" t="str">
        <f>IFERROR(VLOOKUP(A621,'Indicadores PN obrigatorios'!$A$2:$G$350,2,0),"Não")</f>
        <v>SIM</v>
      </c>
      <c r="J621" s="7" t="str">
        <f>IFERROR(VLOOKUP(A621,'INDICADORES CUBO AGIR'!$A$2:$D$11,4,0),"NÃO")</f>
        <v>NÃO</v>
      </c>
    </row>
    <row r="622" spans="1:10" x14ac:dyDescent="0.25">
      <c r="A622" t="str">
        <f t="shared" si="9"/>
        <v>PROGRAMA NACIONAL - Gestão da MarcaPG_Imagem junto à Sociedade - Pontos (0 a 10) - Obter</v>
      </c>
      <c r="B622" t="s">
        <v>427</v>
      </c>
      <c r="C622" t="s">
        <v>308</v>
      </c>
      <c r="D622" t="s">
        <v>42</v>
      </c>
      <c r="E622" t="s">
        <v>30</v>
      </c>
      <c r="F622">
        <v>8.1999999999999993</v>
      </c>
      <c r="G622">
        <v>8.4</v>
      </c>
      <c r="H622" s="7" t="str">
        <f>IFERROR(VLOOKUP(A622,'Indicadores PN obrigatorios'!$A$2:$G$350,6,0),"Sem Responsável Listado")</f>
        <v>Sebrae/NA</v>
      </c>
      <c r="I622" s="7" t="str">
        <f>IFERROR(VLOOKUP(A622,'Indicadores PN obrigatorios'!$A$2:$G$350,2,0),"Não")</f>
        <v>SIM</v>
      </c>
      <c r="J622" s="7" t="str">
        <f>IFERROR(VLOOKUP(A622,'INDICADORES CUBO AGIR'!$A$2:$D$11,4,0),"NÃO")</f>
        <v>NÃO</v>
      </c>
    </row>
    <row r="623" spans="1:10" x14ac:dyDescent="0.25">
      <c r="A623" t="str">
        <f t="shared" si="9"/>
        <v>PROGRAMA NACIONAL - Gestão da MarcaPG_Imagem junto aos Pequenos Negócios - Pontos (0 a 10) - Obter</v>
      </c>
      <c r="B623" t="s">
        <v>427</v>
      </c>
      <c r="C623" t="s">
        <v>308</v>
      </c>
      <c r="D623" t="s">
        <v>42</v>
      </c>
      <c r="E623" t="s">
        <v>31</v>
      </c>
      <c r="F623">
        <v>8.3000000000000007</v>
      </c>
      <c r="G623">
        <v>9</v>
      </c>
      <c r="H623" s="7" t="str">
        <f>IFERROR(VLOOKUP(A623,'Indicadores PN obrigatorios'!$A$2:$G$350,6,0),"Sem Responsável Listado")</f>
        <v>Sebrae/NA</v>
      </c>
      <c r="I623" s="7" t="str">
        <f>IFERROR(VLOOKUP(A623,'Indicadores PN obrigatorios'!$A$2:$G$350,2,0),"Não")</f>
        <v>SIM</v>
      </c>
      <c r="J623" s="7" t="str">
        <f>IFERROR(VLOOKUP(A623,'INDICADORES CUBO AGIR'!$A$2:$D$11,4,0),"NÃO")</f>
        <v>NÃO</v>
      </c>
    </row>
    <row r="624" spans="1:10" x14ac:dyDescent="0.25">
      <c r="A624" t="str">
        <f t="shared" si="9"/>
        <v>PROGRAMA NACIONAL - Inteligência de DadosPG_Índice Gartner de Data &amp; Analytics - Pontos (1 a 5) - Aumentar</v>
      </c>
      <c r="B624" t="s">
        <v>427</v>
      </c>
      <c r="C624" t="s">
        <v>309</v>
      </c>
      <c r="D624" t="s">
        <v>39</v>
      </c>
      <c r="E624" t="s">
        <v>26</v>
      </c>
      <c r="F624">
        <v>2.71</v>
      </c>
      <c r="G624">
        <v>1.95</v>
      </c>
      <c r="H624" s="7" t="str">
        <f>IFERROR(VLOOKUP(A624,'Indicadores PN obrigatorios'!$A$2:$G$350,6,0),"Sem Responsável Listado")</f>
        <v>Sem Responsável Listado</v>
      </c>
      <c r="I624" s="7" t="str">
        <f>IFERROR(VLOOKUP(A624,'Indicadores PN obrigatorios'!$A$2:$G$350,2,0),"Não")</f>
        <v>Não</v>
      </c>
      <c r="J624" s="7" t="str">
        <f>IFERROR(VLOOKUP(A624,'INDICADORES CUBO AGIR'!$A$2:$D$11,4,0),"NÃO")</f>
        <v>NÃO</v>
      </c>
    </row>
    <row r="625" spans="1:10" x14ac:dyDescent="0.25">
      <c r="A625" t="str">
        <f t="shared" si="9"/>
        <v>PROGRAMA NACIONAL - Educação EmpreendedoraPG_Atendimento a estudantes em soluções de Educação Empreendedora - Número - Obter</v>
      </c>
      <c r="B625" t="s">
        <v>427</v>
      </c>
      <c r="C625" t="s">
        <v>310</v>
      </c>
      <c r="D625" t="s">
        <v>43</v>
      </c>
      <c r="E625" t="s">
        <v>32</v>
      </c>
      <c r="F625">
        <v>10896</v>
      </c>
      <c r="G625">
        <v>16324</v>
      </c>
      <c r="H625" s="7" t="str">
        <f>IFERROR(VLOOKUP(A625,'Indicadores PN obrigatorios'!$A$2:$G$350,6,0),"Sem Responsável Listado")</f>
        <v>Sebrae/NA</v>
      </c>
      <c r="I625" s="7" t="str">
        <f>IFERROR(VLOOKUP(A625,'Indicadores PN obrigatorios'!$A$2:$G$350,2,0),"Não")</f>
        <v>SIM</v>
      </c>
      <c r="J625" s="7" t="str">
        <f>IFERROR(VLOOKUP(A625,'INDICADORES CUBO AGIR'!$A$2:$D$11,4,0),"NÃO")</f>
        <v>SIM</v>
      </c>
    </row>
    <row r="626" spans="1:10" x14ac:dyDescent="0.25">
      <c r="A626" t="str">
        <f t="shared" si="9"/>
        <v>PROGRAMA NACIONAL - Educação EmpreendedoraPG_Escolas com projeto Escola Empreendedora implementado - Número - Obter</v>
      </c>
      <c r="B626" t="s">
        <v>427</v>
      </c>
      <c r="C626" t="s">
        <v>310</v>
      </c>
      <c r="D626" t="s">
        <v>43</v>
      </c>
      <c r="E626" t="s">
        <v>33</v>
      </c>
      <c r="F626">
        <v>5</v>
      </c>
      <c r="G626">
        <v>5</v>
      </c>
      <c r="H626" s="7" t="str">
        <f>IFERROR(VLOOKUP(A626,'Indicadores PN obrigatorios'!$A$2:$G$350,6,0),"Sem Responsável Listado")</f>
        <v>Sebrae/UF</v>
      </c>
      <c r="I626" s="7" t="str">
        <f>IFERROR(VLOOKUP(A626,'Indicadores PN obrigatorios'!$A$2:$G$350,2,0),"Não")</f>
        <v>SIM</v>
      </c>
      <c r="J626" s="7" t="str">
        <f>IFERROR(VLOOKUP(A626,'INDICADORES CUBO AGIR'!$A$2:$D$11,4,0),"NÃO")</f>
        <v>NÃO</v>
      </c>
    </row>
    <row r="627" spans="1:10" x14ac:dyDescent="0.25">
      <c r="A627" t="str">
        <f t="shared" si="9"/>
        <v>PROGRAMA NACIONAL - Educação EmpreendedoraPG_Professores atendidos em soluções de Educação Empreendedora - professores - Obter</v>
      </c>
      <c r="B627" t="s">
        <v>427</v>
      </c>
      <c r="C627" t="s">
        <v>310</v>
      </c>
      <c r="D627" t="s">
        <v>43</v>
      </c>
      <c r="E627" t="s">
        <v>34</v>
      </c>
      <c r="F627">
        <v>2000</v>
      </c>
      <c r="G627">
        <v>2050</v>
      </c>
      <c r="H627" s="7" t="str">
        <f>IFERROR(VLOOKUP(A627,'Indicadores PN obrigatorios'!$A$2:$G$350,6,0),"Sem Responsável Listado")</f>
        <v>Sebrae/NA</v>
      </c>
      <c r="I627" s="7" t="str">
        <f>IFERROR(VLOOKUP(A627,'Indicadores PN obrigatorios'!$A$2:$G$350,2,0),"Não")</f>
        <v>SIM</v>
      </c>
      <c r="J627" s="7" t="str">
        <f>IFERROR(VLOOKUP(A627,'INDICADORES CUBO AGIR'!$A$2:$D$11,4,0),"NÃO")</f>
        <v>SIM</v>
      </c>
    </row>
    <row r="628" spans="1:10" x14ac:dyDescent="0.25">
      <c r="A628" t="str">
        <f t="shared" si="9"/>
        <v>PROGRAMA NACIONAL - Educação EmpreendedoraPG_Recomendação (NPS) - Professores - pontos - Obter</v>
      </c>
      <c r="B628" t="s">
        <v>427</v>
      </c>
      <c r="C628" t="s">
        <v>310</v>
      </c>
      <c r="D628" t="s">
        <v>43</v>
      </c>
      <c r="E628" t="s">
        <v>35</v>
      </c>
      <c r="F628">
        <v>80</v>
      </c>
      <c r="G628">
        <v>77.8</v>
      </c>
      <c r="H628" s="7" t="str">
        <f>IFERROR(VLOOKUP(A628,'Indicadores PN obrigatorios'!$A$2:$G$350,6,0),"Sem Responsável Listado")</f>
        <v>Sebrae/NA</v>
      </c>
      <c r="I628" s="7" t="str">
        <f>IFERROR(VLOOKUP(A628,'Indicadores PN obrigatorios'!$A$2:$G$350,2,0),"Não")</f>
        <v>SIM</v>
      </c>
      <c r="J628" s="7" t="str">
        <f>IFERROR(VLOOKUP(A628,'INDICADORES CUBO AGIR'!$A$2:$D$11,4,0),"NÃO")</f>
        <v>NÃO</v>
      </c>
    </row>
    <row r="629" spans="1:10" x14ac:dyDescent="0.25">
      <c r="A629" t="str">
        <f t="shared" si="9"/>
        <v>PROGRAMA NACIONAL - Sebrae + ReceitasPG_Geração de Receita Própria - % - Obter</v>
      </c>
      <c r="B629" t="s">
        <v>427</v>
      </c>
      <c r="C629" t="s">
        <v>311</v>
      </c>
      <c r="D629" t="s">
        <v>41</v>
      </c>
      <c r="E629" t="s">
        <v>29</v>
      </c>
      <c r="F629">
        <v>5</v>
      </c>
      <c r="G629">
        <v>2.4</v>
      </c>
      <c r="H629" s="7" t="str">
        <f>IFERROR(VLOOKUP(A629,'Indicadores PN obrigatorios'!$A$2:$G$350,6,0),"Sem Responsável Listado")</f>
        <v>Sebrae/NA</v>
      </c>
      <c r="I629" s="7" t="str">
        <f>IFERROR(VLOOKUP(A629,'Indicadores PN obrigatorios'!$A$2:$G$350,2,0),"Não")</f>
        <v>SIM</v>
      </c>
      <c r="J629" s="7" t="str">
        <f>IFERROR(VLOOKUP(A629,'INDICADORES CUBO AGIR'!$A$2:$D$11,4,0),"NÃO")</f>
        <v>NÃO</v>
      </c>
    </row>
    <row r="630" spans="1:10" x14ac:dyDescent="0.25">
      <c r="A630" t="str">
        <f t="shared" si="9"/>
        <v>PROGRAMA NACIONAL - Sebrae + FinançasPG_Clientes com garantia do Fampe assistidos na fase pós-crédito - % - Obter</v>
      </c>
      <c r="B630" t="s">
        <v>427</v>
      </c>
      <c r="C630" t="s">
        <v>312</v>
      </c>
      <c r="D630" t="s">
        <v>70</v>
      </c>
      <c r="E630" t="s">
        <v>71</v>
      </c>
      <c r="F630">
        <v>80</v>
      </c>
      <c r="G630">
        <v>87.64</v>
      </c>
      <c r="H630" s="7" t="str">
        <f>IFERROR(VLOOKUP(A630,'Indicadores PN obrigatorios'!$A$2:$G$350,6,0),"Sem Responsável Listado")</f>
        <v>Sebrae/NA</v>
      </c>
      <c r="I630" s="7" t="str">
        <f>IFERROR(VLOOKUP(A630,'Indicadores PN obrigatorios'!$A$2:$G$350,2,0),"Não")</f>
        <v>SIM</v>
      </c>
      <c r="J630" s="7" t="str">
        <f>IFERROR(VLOOKUP(A630,'INDICADORES CUBO AGIR'!$A$2:$D$11,4,0),"NÃO")</f>
        <v>SIM</v>
      </c>
    </row>
    <row r="631" spans="1:10" x14ac:dyDescent="0.25">
      <c r="A631" t="str">
        <f t="shared" si="9"/>
        <v>PROGRAMA NACIONAL - Transformação OrganizacionalPG_Equipamentos de TI com vida útil exaurida - % - Obter</v>
      </c>
      <c r="B631" t="s">
        <v>427</v>
      </c>
      <c r="C631" t="s">
        <v>313</v>
      </c>
      <c r="D631" t="s">
        <v>73</v>
      </c>
      <c r="E631" t="s">
        <v>74</v>
      </c>
      <c r="F631">
        <v>64</v>
      </c>
      <c r="G631">
        <v>0</v>
      </c>
      <c r="H631" s="7" t="str">
        <f>IFERROR(VLOOKUP(A631,'Indicadores PN obrigatorios'!$A$2:$G$350,6,0),"Sem Responsável Listado")</f>
        <v>Sem Responsável Listado</v>
      </c>
      <c r="I631" s="7" t="str">
        <f>IFERROR(VLOOKUP(A631,'Indicadores PN obrigatorios'!$A$2:$G$350,2,0),"Não")</f>
        <v>Não</v>
      </c>
      <c r="J631" s="7" t="str">
        <f>IFERROR(VLOOKUP(A631,'INDICADORES CUBO AGIR'!$A$2:$D$11,4,0),"NÃO")</f>
        <v>NÃO</v>
      </c>
    </row>
    <row r="632" spans="1:10" x14ac:dyDescent="0.25">
      <c r="A632" t="str">
        <f t="shared" si="9"/>
        <v>PROGRAMA NACIONAL - Transformação OrganizacionalPG_Incidentes de segurança tratados - % - Obter</v>
      </c>
      <c r="B632" t="s">
        <v>427</v>
      </c>
      <c r="C632" t="s">
        <v>313</v>
      </c>
      <c r="D632" t="s">
        <v>73</v>
      </c>
      <c r="E632" t="s">
        <v>75</v>
      </c>
      <c r="F632">
        <v>99</v>
      </c>
      <c r="G632">
        <v>0</v>
      </c>
      <c r="H632" s="7" t="str">
        <f>IFERROR(VLOOKUP(A632,'Indicadores PN obrigatorios'!$A$2:$G$350,6,0),"Sem Responsável Listado")</f>
        <v>Sem Responsável Listado</v>
      </c>
      <c r="I632" s="7" t="str">
        <f>IFERROR(VLOOKUP(A632,'Indicadores PN obrigatorios'!$A$2:$G$350,2,0),"Não")</f>
        <v>Não</v>
      </c>
      <c r="J632" s="7" t="str">
        <f>IFERROR(VLOOKUP(A632,'INDICADORES CUBO AGIR'!$A$2:$D$11,4,0),"NÃO")</f>
        <v>NÃO</v>
      </c>
    </row>
    <row r="633" spans="1:10" x14ac:dyDescent="0.25">
      <c r="A633" t="str">
        <f t="shared" si="9"/>
        <v>PROGRAMA NACIONAL - Ambiente de NegóciosPG_Município com presença continuada de técnico residente do Sebrae na microrregião. - Número - Obter</v>
      </c>
      <c r="B633" t="s">
        <v>428</v>
      </c>
      <c r="C633" t="s">
        <v>314</v>
      </c>
      <c r="D633" t="s">
        <v>36</v>
      </c>
      <c r="E633" t="s">
        <v>14</v>
      </c>
      <c r="F633">
        <v>200</v>
      </c>
      <c r="G633">
        <v>278</v>
      </c>
      <c r="H633" s="7" t="str">
        <f>IFERROR(VLOOKUP(A633,'Indicadores PN obrigatorios'!$A$2:$G$350,6,0),"Sem Responsável Listado")</f>
        <v>Sebrae/UF</v>
      </c>
      <c r="I633" s="7" t="str">
        <f>IFERROR(VLOOKUP(A633,'Indicadores PN obrigatorios'!$A$2:$G$350,2,0),"Não")</f>
        <v>SIM</v>
      </c>
      <c r="J633" s="7" t="str">
        <f>IFERROR(VLOOKUP(A633,'INDICADORES CUBO AGIR'!$A$2:$D$11,4,0),"NÃO")</f>
        <v>NÃO</v>
      </c>
    </row>
    <row r="634" spans="1:10" x14ac:dyDescent="0.25">
      <c r="A634" t="str">
        <f t="shared" si="9"/>
        <v>PROGRAMA NACIONAL - Ambiente de NegóciosPG_Municípios com conjunto de políticas públicas para melhoria do ambiente de negócios implementado - Número - Obter</v>
      </c>
      <c r="B634" t="s">
        <v>428</v>
      </c>
      <c r="C634" t="s">
        <v>314</v>
      </c>
      <c r="D634" t="s">
        <v>36</v>
      </c>
      <c r="E634" t="s">
        <v>15</v>
      </c>
      <c r="F634">
        <v>60</v>
      </c>
      <c r="G634">
        <v>77</v>
      </c>
      <c r="H634" s="7" t="str">
        <f>IFERROR(VLOOKUP(A634,'Indicadores PN obrigatorios'!$A$2:$G$350,6,0),"Sem Responsável Listado")</f>
        <v>Sebrae/UF</v>
      </c>
      <c r="I634" s="7" t="str">
        <f>IFERROR(VLOOKUP(A634,'Indicadores PN obrigatorios'!$A$2:$G$350,2,0),"Não")</f>
        <v>SIM</v>
      </c>
      <c r="J634" s="7" t="str">
        <f>IFERROR(VLOOKUP(A634,'INDICADORES CUBO AGIR'!$A$2:$D$11,4,0),"NÃO")</f>
        <v>NÃO</v>
      </c>
    </row>
    <row r="635" spans="1:10" x14ac:dyDescent="0.25">
      <c r="A635" t="str">
        <f t="shared" si="9"/>
        <v>PROGRAMA NACIONAL - Ambiente de NegóciosPG_Municípios com projetos de mobilização e articulação de lideranças implementados - Número - Obter</v>
      </c>
      <c r="B635" t="s">
        <v>428</v>
      </c>
      <c r="C635" t="s">
        <v>314</v>
      </c>
      <c r="D635" t="s">
        <v>36</v>
      </c>
      <c r="E635" t="s">
        <v>16</v>
      </c>
      <c r="F635">
        <v>13</v>
      </c>
      <c r="G635">
        <v>13</v>
      </c>
      <c r="H635" s="7" t="str">
        <f>IFERROR(VLOOKUP(A635,'Indicadores PN obrigatorios'!$A$2:$G$350,6,0),"Sem Responsável Listado")</f>
        <v>Sebrae/UF</v>
      </c>
      <c r="I635" s="7" t="str">
        <f>IFERROR(VLOOKUP(A635,'Indicadores PN obrigatorios'!$A$2:$G$350,2,0),"Não")</f>
        <v>SIM</v>
      </c>
      <c r="J635" s="7" t="str">
        <f>IFERROR(VLOOKUP(A635,'INDICADORES CUBO AGIR'!$A$2:$D$11,4,0),"NÃO")</f>
        <v>NÃO</v>
      </c>
    </row>
    <row r="636" spans="1:10" x14ac:dyDescent="0.25">
      <c r="A636" t="str">
        <f t="shared" si="9"/>
        <v>PROGRAMA NACIONAL - Ambiente de NegóciosPG_Tempo de abertura de empresas - horas - Obter</v>
      </c>
      <c r="B636" t="s">
        <v>428</v>
      </c>
      <c r="C636" t="s">
        <v>314</v>
      </c>
      <c r="D636" t="s">
        <v>36</v>
      </c>
      <c r="E636" t="s">
        <v>17</v>
      </c>
      <c r="F636">
        <v>48</v>
      </c>
      <c r="G636">
        <v>42</v>
      </c>
      <c r="H636" s="7" t="str">
        <f>IFERROR(VLOOKUP(A636,'Indicadores PN obrigatorios'!$A$2:$G$350,6,0),"Sem Responsável Listado")</f>
        <v>Sebrae/NA</v>
      </c>
      <c r="I636" s="7" t="str">
        <f>IFERROR(VLOOKUP(A636,'Indicadores PN obrigatorios'!$A$2:$G$350,2,0),"Não")</f>
        <v>SIM</v>
      </c>
      <c r="J636" s="7" t="str">
        <f>IFERROR(VLOOKUP(A636,'INDICADORES CUBO AGIR'!$A$2:$D$11,4,0),"NÃO")</f>
        <v>NÃO</v>
      </c>
    </row>
    <row r="637" spans="1:10" x14ac:dyDescent="0.25">
      <c r="A637" t="str">
        <f t="shared" si="9"/>
        <v>PROGRAMA NACIONAL - Cliente em FocoPG_Atendimento por cliente - Número - Obter</v>
      </c>
      <c r="B637" t="s">
        <v>428</v>
      </c>
      <c r="C637" t="s">
        <v>315</v>
      </c>
      <c r="D637" t="s">
        <v>37</v>
      </c>
      <c r="E637" t="s">
        <v>18</v>
      </c>
      <c r="F637">
        <v>2</v>
      </c>
      <c r="G637">
        <v>2.2799999999999998</v>
      </c>
      <c r="H637" s="7" t="str">
        <f>IFERROR(VLOOKUP(A637,'Indicadores PN obrigatorios'!$A$2:$G$350,6,0),"Sem Responsável Listado")</f>
        <v>Sebrae/NA</v>
      </c>
      <c r="I637" s="7" t="str">
        <f>IFERROR(VLOOKUP(A637,'Indicadores PN obrigatorios'!$A$2:$G$350,2,0),"Não")</f>
        <v>SIM</v>
      </c>
      <c r="J637" s="7" t="str">
        <f>IFERROR(VLOOKUP(A637,'INDICADORES CUBO AGIR'!$A$2:$D$11,4,0),"NÃO")</f>
        <v>SIM</v>
      </c>
    </row>
    <row r="638" spans="1:10" x14ac:dyDescent="0.25">
      <c r="A638" t="str">
        <f t="shared" si="9"/>
        <v>PROGRAMA NACIONAL - Cliente em FocoPG_Clientes atendidos por serviços digitais - Número - Obter</v>
      </c>
      <c r="B638" t="s">
        <v>428</v>
      </c>
      <c r="C638" t="s">
        <v>315</v>
      </c>
      <c r="D638" t="s">
        <v>37</v>
      </c>
      <c r="E638" t="s">
        <v>19</v>
      </c>
      <c r="F638">
        <v>390000</v>
      </c>
      <c r="G638">
        <v>401087</v>
      </c>
      <c r="H638" s="7" t="str">
        <f>IFERROR(VLOOKUP(A638,'Indicadores PN obrigatorios'!$A$2:$G$350,6,0),"Sem Responsável Listado")</f>
        <v>Sebrae/NA</v>
      </c>
      <c r="I638" s="7" t="str">
        <f>IFERROR(VLOOKUP(A638,'Indicadores PN obrigatorios'!$A$2:$G$350,2,0),"Não")</f>
        <v>SIM</v>
      </c>
      <c r="J638" s="7" t="str">
        <f>IFERROR(VLOOKUP(A638,'INDICADORES CUBO AGIR'!$A$2:$D$11,4,0),"NÃO")</f>
        <v>SIM</v>
      </c>
    </row>
    <row r="639" spans="1:10" x14ac:dyDescent="0.25">
      <c r="A639" t="str">
        <f t="shared" si="9"/>
        <v>PROGRAMA NACIONAL - Cliente em FocoPG_Cobertura do Atendimento (microempresas e empresas de pequeno porte) - % - Obter</v>
      </c>
      <c r="B639" t="s">
        <v>428</v>
      </c>
      <c r="C639" t="s">
        <v>315</v>
      </c>
      <c r="D639" t="s">
        <v>37</v>
      </c>
      <c r="E639" t="s">
        <v>20</v>
      </c>
      <c r="F639">
        <v>25</v>
      </c>
      <c r="G639">
        <v>27.06</v>
      </c>
      <c r="H639" s="7" t="str">
        <f>IFERROR(VLOOKUP(A639,'Indicadores PN obrigatorios'!$A$2:$G$350,6,0),"Sem Responsável Listado")</f>
        <v>Sebrae/NA</v>
      </c>
      <c r="I639" s="7" t="str">
        <f>IFERROR(VLOOKUP(A639,'Indicadores PN obrigatorios'!$A$2:$G$350,2,0),"Não")</f>
        <v>SIM</v>
      </c>
      <c r="J639" s="7" t="str">
        <f>IFERROR(VLOOKUP(A639,'INDICADORES CUBO AGIR'!$A$2:$D$11,4,0),"NÃO")</f>
        <v>SIM</v>
      </c>
    </row>
    <row r="640" spans="1:10" x14ac:dyDescent="0.25">
      <c r="A640" t="str">
        <f t="shared" si="9"/>
        <v>PROGRAMA NACIONAL - Cliente em FocoPG_Pequenos Negócios Atendidos - Número - Obter</v>
      </c>
      <c r="B640" t="s">
        <v>428</v>
      </c>
      <c r="C640" t="s">
        <v>315</v>
      </c>
      <c r="D640" t="s">
        <v>37</v>
      </c>
      <c r="E640" t="s">
        <v>21</v>
      </c>
      <c r="F640">
        <v>240000</v>
      </c>
      <c r="G640">
        <v>260582</v>
      </c>
      <c r="H640" s="7" t="str">
        <f>IFERROR(VLOOKUP(A640,'Indicadores PN obrigatorios'!$A$2:$G$350,6,0),"Sem Responsável Listado")</f>
        <v>Sebrae/NA</v>
      </c>
      <c r="I640" s="7" t="str">
        <f>IFERROR(VLOOKUP(A640,'Indicadores PN obrigatorios'!$A$2:$G$350,2,0),"Não")</f>
        <v>SIM</v>
      </c>
      <c r="J640" s="7" t="str">
        <f>IFERROR(VLOOKUP(A640,'INDICADORES CUBO AGIR'!$A$2:$D$11,4,0),"NÃO")</f>
        <v>SIM</v>
      </c>
    </row>
    <row r="641" spans="1:10" x14ac:dyDescent="0.25">
      <c r="A641" t="str">
        <f t="shared" si="9"/>
        <v>PROGRAMA NACIONAL - Cliente em FocoPG_Recomendação (NPS) - pontos - Obter</v>
      </c>
      <c r="B641" t="s">
        <v>428</v>
      </c>
      <c r="C641" t="s">
        <v>315</v>
      </c>
      <c r="D641" t="s">
        <v>37</v>
      </c>
      <c r="E641" t="s">
        <v>22</v>
      </c>
      <c r="F641">
        <v>80</v>
      </c>
      <c r="G641">
        <v>78.7</v>
      </c>
      <c r="H641" s="7" t="str">
        <f>IFERROR(VLOOKUP(A641,'Indicadores PN obrigatorios'!$A$2:$G$350,6,0),"Sem Responsável Listado")</f>
        <v>Sebrae/NA</v>
      </c>
      <c r="I641" s="7" t="str">
        <f>IFERROR(VLOOKUP(A641,'Indicadores PN obrigatorios'!$A$2:$G$350,2,0),"Não")</f>
        <v>SIM</v>
      </c>
      <c r="J641" s="7" t="str">
        <f>IFERROR(VLOOKUP(A641,'INDICADORES CUBO AGIR'!$A$2:$D$11,4,0),"NÃO")</f>
        <v>NÃO</v>
      </c>
    </row>
    <row r="642" spans="1:10" x14ac:dyDescent="0.25">
      <c r="A642" t="str">
        <f t="shared" si="9"/>
        <v>PROGRAMA NACIONAL - Sebrae + FinançasPG_Clientes com garantia do Fampe assistidos na fase pós-crédito - % - Obter</v>
      </c>
      <c r="B642" t="s">
        <v>428</v>
      </c>
      <c r="C642" t="s">
        <v>316</v>
      </c>
      <c r="D642" t="s">
        <v>70</v>
      </c>
      <c r="E642" t="s">
        <v>71</v>
      </c>
      <c r="F642">
        <v>80</v>
      </c>
      <c r="G642">
        <v>82.5</v>
      </c>
      <c r="H642" s="7" t="str">
        <f>IFERROR(VLOOKUP(A642,'Indicadores PN obrigatorios'!$A$2:$G$350,6,0),"Sem Responsável Listado")</f>
        <v>Sebrae/NA</v>
      </c>
      <c r="I642" s="7" t="str">
        <f>IFERROR(VLOOKUP(A642,'Indicadores PN obrigatorios'!$A$2:$G$350,2,0),"Não")</f>
        <v>SIM</v>
      </c>
      <c r="J642" s="7" t="str">
        <f>IFERROR(VLOOKUP(A642,'INDICADORES CUBO AGIR'!$A$2:$D$11,4,0),"NÃO")</f>
        <v>SIM</v>
      </c>
    </row>
    <row r="643" spans="1:10" x14ac:dyDescent="0.25">
      <c r="A643" t="str">
        <f t="shared" ref="A643:A706" si="10">CONCATENATE(D643,E643)</f>
        <v>PROGRAMA NACIONAL - Brasil + InovadorContratos de Pesquisa e Desenvolvimento - Número - Aumentar</v>
      </c>
      <c r="B643" t="s">
        <v>428</v>
      </c>
      <c r="C643" t="s">
        <v>317</v>
      </c>
      <c r="D643" t="s">
        <v>38</v>
      </c>
      <c r="E643" t="s">
        <v>318</v>
      </c>
      <c r="F643">
        <v>20</v>
      </c>
      <c r="G643">
        <v>0</v>
      </c>
      <c r="H643" s="7" t="str">
        <f>IFERROR(VLOOKUP(A643,'Indicadores PN obrigatorios'!$A$2:$G$350,6,0),"Sem Responsável Listado")</f>
        <v>Sem Responsável Listado</v>
      </c>
      <c r="I643" s="7" t="str">
        <f>IFERROR(VLOOKUP(A643,'Indicadores PN obrigatorios'!$A$2:$G$350,2,0),"Não")</f>
        <v>Não</v>
      </c>
      <c r="J643" s="7" t="str">
        <f>IFERROR(VLOOKUP(A643,'INDICADORES CUBO AGIR'!$A$2:$D$11,4,0),"NÃO")</f>
        <v>NÃO</v>
      </c>
    </row>
    <row r="644" spans="1:10" x14ac:dyDescent="0.25">
      <c r="A644" t="str">
        <f t="shared" si="10"/>
        <v>PROGRAMA NACIONAL - Brasil + InovadorEcossistemas com planos de ação validados. - Número - Obter</v>
      </c>
      <c r="B644" t="s">
        <v>428</v>
      </c>
      <c r="C644" t="s">
        <v>317</v>
      </c>
      <c r="D644" t="s">
        <v>38</v>
      </c>
      <c r="E644" t="s">
        <v>319</v>
      </c>
      <c r="F644">
        <v>0</v>
      </c>
      <c r="G644">
        <v>0</v>
      </c>
      <c r="H644" s="7" t="str">
        <f>IFERROR(VLOOKUP(A644,'Indicadores PN obrigatorios'!$A$2:$G$350,6,0),"Sem Responsável Listado")</f>
        <v>Sem Responsável Listado</v>
      </c>
      <c r="I644" s="7" t="str">
        <f>IFERROR(VLOOKUP(A644,'Indicadores PN obrigatorios'!$A$2:$G$350,2,0),"Não")</f>
        <v>Não</v>
      </c>
      <c r="J644" s="7" t="str">
        <f>IFERROR(VLOOKUP(A644,'INDICADORES CUBO AGIR'!$A$2:$D$11,4,0),"NÃO")</f>
        <v>NÃO</v>
      </c>
    </row>
    <row r="645" spans="1:10" x14ac:dyDescent="0.25">
      <c r="A645" t="str">
        <f t="shared" si="10"/>
        <v>PROGRAMA NACIONAL - Brasil + InovadorEmpresas incubadas/aceleradas/instaladas - % - Aumentar</v>
      </c>
      <c r="B645" t="s">
        <v>428</v>
      </c>
      <c r="C645" t="s">
        <v>317</v>
      </c>
      <c r="D645" t="s">
        <v>38</v>
      </c>
      <c r="E645" t="s">
        <v>320</v>
      </c>
      <c r="F645">
        <v>8</v>
      </c>
      <c r="G645">
        <v>0</v>
      </c>
      <c r="H645" s="7" t="str">
        <f>IFERROR(VLOOKUP(A645,'Indicadores PN obrigatorios'!$A$2:$G$350,6,0),"Sem Responsável Listado")</f>
        <v>Sem Responsável Listado</v>
      </c>
      <c r="I645" s="7" t="str">
        <f>IFERROR(VLOOKUP(A645,'Indicadores PN obrigatorios'!$A$2:$G$350,2,0),"Não")</f>
        <v>Não</v>
      </c>
      <c r="J645" s="7" t="str">
        <f>IFERROR(VLOOKUP(A645,'INDICADORES CUBO AGIR'!$A$2:$D$11,4,0),"NÃO")</f>
        <v>NÃO</v>
      </c>
    </row>
    <row r="646" spans="1:10" x14ac:dyDescent="0.25">
      <c r="A646" t="str">
        <f t="shared" si="10"/>
        <v>PROGRAMA NACIONAL - Brasil + InovadorPG_Inovação e Modernização - % - Obter</v>
      </c>
      <c r="B646" t="s">
        <v>428</v>
      </c>
      <c r="C646" t="s">
        <v>317</v>
      </c>
      <c r="D646" t="s">
        <v>38</v>
      </c>
      <c r="E646" t="s">
        <v>23</v>
      </c>
      <c r="F646">
        <v>70</v>
      </c>
      <c r="G646">
        <v>0</v>
      </c>
      <c r="H646" s="7" t="str">
        <f>IFERROR(VLOOKUP(A646,'Indicadores PN obrigatorios'!$A$2:$G$350,6,0),"Sem Responsável Listado")</f>
        <v>Sebrae/NA</v>
      </c>
      <c r="I646" s="7" t="str">
        <f>IFERROR(VLOOKUP(A646,'Indicadores PN obrigatorios'!$A$2:$G$350,2,0),"Não")</f>
        <v>SIM</v>
      </c>
      <c r="J646" s="7" t="str">
        <f>IFERROR(VLOOKUP(A646,'INDICADORES CUBO AGIR'!$A$2:$D$11,4,0),"NÃO")</f>
        <v>NÃO</v>
      </c>
    </row>
    <row r="647" spans="1:10" x14ac:dyDescent="0.25">
      <c r="A647" t="str">
        <f t="shared" si="10"/>
        <v>PROGRAMA NACIONAL - Brasil + InovadorPG_Municípios com ecossistemas de inovação mapeados - Número - Obter</v>
      </c>
      <c r="B647" t="s">
        <v>428</v>
      </c>
      <c r="C647" t="s">
        <v>317</v>
      </c>
      <c r="D647" t="s">
        <v>38</v>
      </c>
      <c r="E647" t="s">
        <v>24</v>
      </c>
      <c r="F647">
        <v>0</v>
      </c>
      <c r="G647">
        <v>10</v>
      </c>
      <c r="H647" s="7" t="str">
        <f>IFERROR(VLOOKUP(A647,'Indicadores PN obrigatorios'!$A$2:$G$350,6,0),"Sem Responsável Listado")</f>
        <v>Sebrae/UF</v>
      </c>
      <c r="I647" s="7" t="str">
        <f>IFERROR(VLOOKUP(A647,'Indicadores PN obrigatorios'!$A$2:$G$350,2,0),"Não")</f>
        <v>SIM</v>
      </c>
      <c r="J647" s="7" t="str">
        <f>IFERROR(VLOOKUP(A647,'INDICADORES CUBO AGIR'!$A$2:$D$11,4,0),"NÃO")</f>
        <v>NÃO</v>
      </c>
    </row>
    <row r="648" spans="1:10" x14ac:dyDescent="0.25">
      <c r="A648" t="str">
        <f t="shared" si="10"/>
        <v>PROGRAMA NACIONAL - Brasil + InovadorPG_Pequenos Negócios atendidos com solução de Inovação - Número - Obter</v>
      </c>
      <c r="B648" t="s">
        <v>428</v>
      </c>
      <c r="C648" t="s">
        <v>317</v>
      </c>
      <c r="D648" t="s">
        <v>38</v>
      </c>
      <c r="E648" t="s">
        <v>25</v>
      </c>
      <c r="F648">
        <v>24000</v>
      </c>
      <c r="G648">
        <v>52600</v>
      </c>
      <c r="H648" s="7" t="str">
        <f>IFERROR(VLOOKUP(A648,'Indicadores PN obrigatorios'!$A$2:$G$350,6,0),"Sem Responsável Listado")</f>
        <v>Sem Responsável Listado</v>
      </c>
      <c r="I648" s="7" t="str">
        <f>IFERROR(VLOOKUP(A648,'Indicadores PN obrigatorios'!$A$2:$G$350,2,0),"Não")</f>
        <v>Não</v>
      </c>
      <c r="J648" s="7" t="str">
        <f>IFERROR(VLOOKUP(A648,'INDICADORES CUBO AGIR'!$A$2:$D$11,4,0),"NÃO")</f>
        <v>SIM</v>
      </c>
    </row>
    <row r="649" spans="1:10" x14ac:dyDescent="0.25">
      <c r="A649" t="str">
        <f t="shared" si="10"/>
        <v>PROGRAMA NACIONAL - Brasil + InovadorPG_Pequenos negócios formalizados - % - Obter</v>
      </c>
      <c r="B649" t="s">
        <v>428</v>
      </c>
      <c r="C649" t="s">
        <v>317</v>
      </c>
      <c r="D649" t="s">
        <v>38</v>
      </c>
      <c r="E649" t="s">
        <v>321</v>
      </c>
      <c r="F649">
        <v>10</v>
      </c>
      <c r="G649">
        <v>0</v>
      </c>
      <c r="H649" s="7" t="str">
        <f>IFERROR(VLOOKUP(A649,'Indicadores PN obrigatorios'!$A$2:$G$350,6,0),"Sem Responsável Listado")</f>
        <v>Sem Responsável Listado</v>
      </c>
      <c r="I649" s="7" t="str">
        <f>IFERROR(VLOOKUP(A649,'Indicadores PN obrigatorios'!$A$2:$G$350,2,0),"Não")</f>
        <v>Não</v>
      </c>
      <c r="J649" s="7" t="str">
        <f>IFERROR(VLOOKUP(A649,'INDICADORES CUBO AGIR'!$A$2:$D$11,4,0),"NÃO")</f>
        <v>NÃO</v>
      </c>
    </row>
    <row r="650" spans="1:10" x14ac:dyDescent="0.25">
      <c r="A650" t="str">
        <f t="shared" si="10"/>
        <v>PROGRAMA NACIONAL - Brasil + CompetitivoPG_Produtividade do Trabalho - % - Aumentar</v>
      </c>
      <c r="B650" t="s">
        <v>428</v>
      </c>
      <c r="C650" t="s">
        <v>322</v>
      </c>
      <c r="D650" t="s">
        <v>40</v>
      </c>
      <c r="E650" t="s">
        <v>27</v>
      </c>
      <c r="F650">
        <v>15</v>
      </c>
      <c r="G650">
        <v>12</v>
      </c>
      <c r="H650" s="7" t="str">
        <f>IFERROR(VLOOKUP(A650,'Indicadores PN obrigatorios'!$A$2:$G$350,6,0),"Sem Responsável Listado")</f>
        <v>Sebrae/NA</v>
      </c>
      <c r="I650" s="7" t="str">
        <f>IFERROR(VLOOKUP(A650,'Indicadores PN obrigatorios'!$A$2:$G$350,2,0),"Não")</f>
        <v>SIM</v>
      </c>
      <c r="J650" s="7" t="str">
        <f>IFERROR(VLOOKUP(A650,'INDICADORES CUBO AGIR'!$A$2:$D$11,4,0),"NÃO")</f>
        <v>NÃO</v>
      </c>
    </row>
    <row r="651" spans="1:10" x14ac:dyDescent="0.25">
      <c r="A651" t="str">
        <f t="shared" si="10"/>
        <v>PROGRAMA NACIONAL - Brasil + CompetitivoPG_Taxa de Alcance - Faturamento - % - Obter</v>
      </c>
      <c r="B651" t="s">
        <v>428</v>
      </c>
      <c r="C651" t="s">
        <v>322</v>
      </c>
      <c r="D651" t="s">
        <v>40</v>
      </c>
      <c r="E651" t="s">
        <v>28</v>
      </c>
      <c r="F651">
        <v>80</v>
      </c>
      <c r="G651">
        <v>80</v>
      </c>
      <c r="H651" s="7" t="str">
        <f>IFERROR(VLOOKUP(A651,'Indicadores PN obrigatorios'!$A$2:$G$350,6,0),"Sem Responsável Listado")</f>
        <v>Sebrae/UF</v>
      </c>
      <c r="I651" s="7" t="str">
        <f>IFERROR(VLOOKUP(A651,'Indicadores PN obrigatorios'!$A$2:$G$350,2,0),"Não")</f>
        <v>SIM</v>
      </c>
      <c r="J651" s="7" t="str">
        <f>IFERROR(VLOOKUP(A651,'INDICADORES CUBO AGIR'!$A$2:$D$11,4,0),"NÃO")</f>
        <v>SIM</v>
      </c>
    </row>
    <row r="652" spans="1:10" x14ac:dyDescent="0.25">
      <c r="A652" t="str">
        <f t="shared" si="10"/>
        <v>PROGRAMA NACIONAL - Transformação OrganizacionalPG_Data centers implantados - % - Obter</v>
      </c>
      <c r="B652" t="s">
        <v>428</v>
      </c>
      <c r="C652" t="s">
        <v>323</v>
      </c>
      <c r="D652" t="s">
        <v>73</v>
      </c>
      <c r="E652" t="s">
        <v>324</v>
      </c>
      <c r="F652">
        <v>100</v>
      </c>
      <c r="G652">
        <v>0</v>
      </c>
      <c r="H652" s="7" t="str">
        <f>IFERROR(VLOOKUP(A652,'Indicadores PN obrigatorios'!$A$2:$G$350,6,0),"Sem Responsável Listado")</f>
        <v>Sem Responsável Listado</v>
      </c>
      <c r="I652" s="7" t="str">
        <f>IFERROR(VLOOKUP(A652,'Indicadores PN obrigatorios'!$A$2:$G$350,2,0),"Não")</f>
        <v>Não</v>
      </c>
      <c r="J652" s="7" t="str">
        <f>IFERROR(VLOOKUP(A652,'INDICADORES CUBO AGIR'!$A$2:$D$11,4,0),"NÃO")</f>
        <v>NÃO</v>
      </c>
    </row>
    <row r="653" spans="1:10" x14ac:dyDescent="0.25">
      <c r="A653" t="str">
        <f t="shared" si="10"/>
        <v>PROGRAMA NACIONAL - Transformação OrganizacionalPG_Disponibilidade das aplicações - % - Obter</v>
      </c>
      <c r="B653" t="s">
        <v>428</v>
      </c>
      <c r="C653" t="s">
        <v>323</v>
      </c>
      <c r="D653" t="s">
        <v>73</v>
      </c>
      <c r="E653" t="s">
        <v>153</v>
      </c>
      <c r="F653">
        <v>99</v>
      </c>
      <c r="G653">
        <v>0</v>
      </c>
      <c r="H653" s="7" t="str">
        <f>IFERROR(VLOOKUP(A653,'Indicadores PN obrigatorios'!$A$2:$G$350,6,0),"Sem Responsável Listado")</f>
        <v>Sem Responsável Listado</v>
      </c>
      <c r="I653" s="7" t="str">
        <f>IFERROR(VLOOKUP(A653,'Indicadores PN obrigatorios'!$A$2:$G$350,2,0),"Não")</f>
        <v>Não</v>
      </c>
      <c r="J653" s="7" t="str">
        <f>IFERROR(VLOOKUP(A653,'INDICADORES CUBO AGIR'!$A$2:$D$11,4,0),"NÃO")</f>
        <v>NÃO</v>
      </c>
    </row>
    <row r="654" spans="1:10" x14ac:dyDescent="0.25">
      <c r="A654" t="str">
        <f t="shared" si="10"/>
        <v>PROGRAMA NACIONAL - Transformação OrganizacionalPG_Equipamentos de TI com vida útil exaurida - % - Obter</v>
      </c>
      <c r="B654" t="s">
        <v>428</v>
      </c>
      <c r="C654" t="s">
        <v>323</v>
      </c>
      <c r="D654" t="s">
        <v>73</v>
      </c>
      <c r="E654" t="s">
        <v>74</v>
      </c>
      <c r="F654">
        <v>10</v>
      </c>
      <c r="G654">
        <v>0</v>
      </c>
      <c r="H654" s="7" t="str">
        <f>IFERROR(VLOOKUP(A654,'Indicadores PN obrigatorios'!$A$2:$G$350,6,0),"Sem Responsável Listado")</f>
        <v>Sem Responsável Listado</v>
      </c>
      <c r="I654" s="7" t="str">
        <f>IFERROR(VLOOKUP(A654,'Indicadores PN obrigatorios'!$A$2:$G$350,2,0),"Não")</f>
        <v>Não</v>
      </c>
      <c r="J654" s="7" t="str">
        <f>IFERROR(VLOOKUP(A654,'INDICADORES CUBO AGIR'!$A$2:$D$11,4,0),"NÃO")</f>
        <v>NÃO</v>
      </c>
    </row>
    <row r="655" spans="1:10" x14ac:dyDescent="0.25">
      <c r="A655" t="str">
        <f t="shared" si="10"/>
        <v>PROGRAMA NACIONAL - Transformação OrganizacionalPG_Incidentes de segurança tratados - % - Obter</v>
      </c>
      <c r="B655" t="s">
        <v>428</v>
      </c>
      <c r="C655" t="s">
        <v>323</v>
      </c>
      <c r="D655" t="s">
        <v>73</v>
      </c>
      <c r="E655" t="s">
        <v>75</v>
      </c>
      <c r="F655">
        <v>95</v>
      </c>
      <c r="G655">
        <v>0</v>
      </c>
      <c r="H655" s="7" t="str">
        <f>IFERROR(VLOOKUP(A655,'Indicadores PN obrigatorios'!$A$2:$G$350,6,0),"Sem Responsável Listado")</f>
        <v>Sem Responsável Listado</v>
      </c>
      <c r="I655" s="7" t="str">
        <f>IFERROR(VLOOKUP(A655,'Indicadores PN obrigatorios'!$A$2:$G$350,2,0),"Não")</f>
        <v>Não</v>
      </c>
      <c r="J655" s="7" t="str">
        <f>IFERROR(VLOOKUP(A655,'INDICADORES CUBO AGIR'!$A$2:$D$11,4,0),"NÃO")</f>
        <v>NÃO</v>
      </c>
    </row>
    <row r="656" spans="1:10" x14ac:dyDescent="0.25">
      <c r="A656" t="str">
        <f t="shared" si="10"/>
        <v>PROGRAMA NACIONAL - Educação EmpreendedoraPG_Atendimento a estudantes em soluções de Educação Empreendedora - Número - Obter</v>
      </c>
      <c r="B656" t="s">
        <v>428</v>
      </c>
      <c r="C656" t="s">
        <v>325</v>
      </c>
      <c r="D656" t="s">
        <v>43</v>
      </c>
      <c r="E656" t="s">
        <v>32</v>
      </c>
      <c r="F656">
        <v>135000</v>
      </c>
      <c r="G656">
        <v>357928</v>
      </c>
      <c r="H656" s="7" t="str">
        <f>IFERROR(VLOOKUP(A656,'Indicadores PN obrigatorios'!$A$2:$G$350,6,0),"Sem Responsável Listado")</f>
        <v>Sebrae/NA</v>
      </c>
      <c r="I656" s="7" t="str">
        <f>IFERROR(VLOOKUP(A656,'Indicadores PN obrigatorios'!$A$2:$G$350,2,0),"Não")</f>
        <v>SIM</v>
      </c>
      <c r="J656" s="7" t="str">
        <f>IFERROR(VLOOKUP(A656,'INDICADORES CUBO AGIR'!$A$2:$D$11,4,0),"NÃO")</f>
        <v>SIM</v>
      </c>
    </row>
    <row r="657" spans="1:10" x14ac:dyDescent="0.25">
      <c r="A657" t="str">
        <f t="shared" si="10"/>
        <v>PROGRAMA NACIONAL - Educação EmpreendedoraPG_Escolas com projeto Escola Empreendedora implementado - Número - Obter</v>
      </c>
      <c r="B657" t="s">
        <v>428</v>
      </c>
      <c r="C657" t="s">
        <v>325</v>
      </c>
      <c r="D657" t="s">
        <v>43</v>
      </c>
      <c r="E657" t="s">
        <v>33</v>
      </c>
      <c r="F657">
        <v>5</v>
      </c>
      <c r="G657">
        <v>5</v>
      </c>
      <c r="H657" s="7" t="str">
        <f>IFERROR(VLOOKUP(A657,'Indicadores PN obrigatorios'!$A$2:$G$350,6,0),"Sem Responsável Listado")</f>
        <v>Sebrae/UF</v>
      </c>
      <c r="I657" s="7" t="str">
        <f>IFERROR(VLOOKUP(A657,'Indicadores PN obrigatorios'!$A$2:$G$350,2,0),"Não")</f>
        <v>SIM</v>
      </c>
      <c r="J657" s="7" t="str">
        <f>IFERROR(VLOOKUP(A657,'INDICADORES CUBO AGIR'!$A$2:$D$11,4,0),"NÃO")</f>
        <v>NÃO</v>
      </c>
    </row>
    <row r="658" spans="1:10" x14ac:dyDescent="0.25">
      <c r="A658" t="str">
        <f t="shared" si="10"/>
        <v>PROGRAMA NACIONAL - Educação EmpreendedoraPG_Professores atendidos em soluções de Educação Empreendedora - professores - Obter</v>
      </c>
      <c r="B658" t="s">
        <v>428</v>
      </c>
      <c r="C658" t="s">
        <v>325</v>
      </c>
      <c r="D658" t="s">
        <v>43</v>
      </c>
      <c r="E658" t="s">
        <v>34</v>
      </c>
      <c r="F658">
        <v>30000</v>
      </c>
      <c r="G658">
        <v>57408</v>
      </c>
      <c r="H658" s="7" t="str">
        <f>IFERROR(VLOOKUP(A658,'Indicadores PN obrigatorios'!$A$2:$G$350,6,0),"Sem Responsável Listado")</f>
        <v>Sebrae/NA</v>
      </c>
      <c r="I658" s="7" t="str">
        <f>IFERROR(VLOOKUP(A658,'Indicadores PN obrigatorios'!$A$2:$G$350,2,0),"Não")</f>
        <v>SIM</v>
      </c>
      <c r="J658" s="7" t="str">
        <f>IFERROR(VLOOKUP(A658,'INDICADORES CUBO AGIR'!$A$2:$D$11,4,0),"NÃO")</f>
        <v>SIM</v>
      </c>
    </row>
    <row r="659" spans="1:10" x14ac:dyDescent="0.25">
      <c r="A659" t="str">
        <f t="shared" si="10"/>
        <v>PROGRAMA NACIONAL - Educação EmpreendedoraPG_Recomendação (NPS) - Professores - pontos - Obter</v>
      </c>
      <c r="B659" t="s">
        <v>428</v>
      </c>
      <c r="C659" t="s">
        <v>325</v>
      </c>
      <c r="D659" t="s">
        <v>43</v>
      </c>
      <c r="E659" t="s">
        <v>35</v>
      </c>
      <c r="F659">
        <v>80</v>
      </c>
      <c r="G659">
        <v>78</v>
      </c>
      <c r="H659" s="7" t="str">
        <f>IFERROR(VLOOKUP(A659,'Indicadores PN obrigatorios'!$A$2:$G$350,6,0),"Sem Responsável Listado")</f>
        <v>Sebrae/NA</v>
      </c>
      <c r="I659" s="7" t="str">
        <f>IFERROR(VLOOKUP(A659,'Indicadores PN obrigatorios'!$A$2:$G$350,2,0),"Não")</f>
        <v>SIM</v>
      </c>
      <c r="J659" s="7" t="str">
        <f>IFERROR(VLOOKUP(A659,'INDICADORES CUBO AGIR'!$A$2:$D$11,4,0),"NÃO")</f>
        <v>NÃO</v>
      </c>
    </row>
    <row r="660" spans="1:10" x14ac:dyDescent="0.25">
      <c r="A660" t="str">
        <f t="shared" si="10"/>
        <v>PROGRAMA NACIONAL - Gestão da MarcaPG_Imagem junto à Sociedade - Pontos (0 a 10) - Obter</v>
      </c>
      <c r="B660" t="s">
        <v>428</v>
      </c>
      <c r="C660" t="s">
        <v>326</v>
      </c>
      <c r="D660" t="s">
        <v>42</v>
      </c>
      <c r="E660" t="s">
        <v>30</v>
      </c>
      <c r="F660">
        <v>9</v>
      </c>
      <c r="G660">
        <v>0</v>
      </c>
      <c r="H660" s="7" t="str">
        <f>IFERROR(VLOOKUP(A660,'Indicadores PN obrigatorios'!$A$2:$G$350,6,0),"Sem Responsável Listado")</f>
        <v>Sebrae/NA</v>
      </c>
      <c r="I660" s="7" t="str">
        <f>IFERROR(VLOOKUP(A660,'Indicadores PN obrigatorios'!$A$2:$G$350,2,0),"Não")</f>
        <v>SIM</v>
      </c>
      <c r="J660" s="7" t="str">
        <f>IFERROR(VLOOKUP(A660,'INDICADORES CUBO AGIR'!$A$2:$D$11,4,0),"NÃO")</f>
        <v>NÃO</v>
      </c>
    </row>
    <row r="661" spans="1:10" x14ac:dyDescent="0.25">
      <c r="A661" t="str">
        <f t="shared" si="10"/>
        <v>PROGRAMA NACIONAL - Gestão da MarcaPG_Imagem junto aos Pequenos Negócios - Pontos (0 a 10) - Obter</v>
      </c>
      <c r="B661" t="s">
        <v>428</v>
      </c>
      <c r="C661" t="s">
        <v>326</v>
      </c>
      <c r="D661" t="s">
        <v>42</v>
      </c>
      <c r="E661" t="s">
        <v>31</v>
      </c>
      <c r="F661">
        <v>8.8000000000000007</v>
      </c>
      <c r="G661">
        <v>0</v>
      </c>
      <c r="H661" s="7" t="str">
        <f>IFERROR(VLOOKUP(A661,'Indicadores PN obrigatorios'!$A$2:$G$350,6,0),"Sem Responsável Listado")</f>
        <v>Sebrae/NA</v>
      </c>
      <c r="I661" s="7" t="str">
        <f>IFERROR(VLOOKUP(A661,'Indicadores PN obrigatorios'!$A$2:$G$350,2,0),"Não")</f>
        <v>SIM</v>
      </c>
      <c r="J661" s="7" t="str">
        <f>IFERROR(VLOOKUP(A661,'INDICADORES CUBO AGIR'!$A$2:$D$11,4,0),"NÃO")</f>
        <v>NÃO</v>
      </c>
    </row>
    <row r="662" spans="1:10" x14ac:dyDescent="0.25">
      <c r="A662" t="str">
        <f t="shared" si="10"/>
        <v>PROGRAMA NACIONAL - Inteligência de DadosPG_Índice Gartner de Data &amp; Analytics - Pontos (1 a 5) - Aumentar</v>
      </c>
      <c r="B662" t="s">
        <v>428</v>
      </c>
      <c r="C662" t="s">
        <v>327</v>
      </c>
      <c r="D662" t="s">
        <v>39</v>
      </c>
      <c r="E662" t="s">
        <v>26</v>
      </c>
      <c r="F662">
        <v>2.33</v>
      </c>
      <c r="G662">
        <v>2.54</v>
      </c>
      <c r="H662" s="7" t="str">
        <f>IFERROR(VLOOKUP(A662,'Indicadores PN obrigatorios'!$A$2:$G$350,6,0),"Sem Responsável Listado")</f>
        <v>Sem Responsável Listado</v>
      </c>
      <c r="I662" s="7" t="str">
        <f>IFERROR(VLOOKUP(A662,'Indicadores PN obrigatorios'!$A$2:$G$350,2,0),"Não")</f>
        <v>Não</v>
      </c>
      <c r="J662" s="7" t="str">
        <f>IFERROR(VLOOKUP(A662,'INDICADORES CUBO AGIR'!$A$2:$D$11,4,0),"NÃO")</f>
        <v>NÃO</v>
      </c>
    </row>
    <row r="663" spans="1:10" x14ac:dyDescent="0.25">
      <c r="A663" t="str">
        <f t="shared" si="10"/>
        <v>PROGRAMA NACIONAL - Portfólio em RedePG_Aplicabilidade - Pontos (0 a 10) - Obter</v>
      </c>
      <c r="B663" t="s">
        <v>428</v>
      </c>
      <c r="C663" t="s">
        <v>328</v>
      </c>
      <c r="D663" t="s">
        <v>56</v>
      </c>
      <c r="E663" t="s">
        <v>57</v>
      </c>
      <c r="F663">
        <v>7</v>
      </c>
      <c r="G663">
        <v>7.9</v>
      </c>
      <c r="H663" s="7" t="str">
        <f>IFERROR(VLOOKUP(A663,'Indicadores PN obrigatorios'!$A$2:$G$350,6,0),"Sem Responsável Listado")</f>
        <v>Sebrae/NA</v>
      </c>
      <c r="I663" s="7" t="str">
        <f>IFERROR(VLOOKUP(A663,'Indicadores PN obrigatorios'!$A$2:$G$350,2,0),"Não")</f>
        <v>SIM</v>
      </c>
      <c r="J663" s="7" t="str">
        <f>IFERROR(VLOOKUP(A663,'INDICADORES CUBO AGIR'!$A$2:$D$11,4,0),"NÃO")</f>
        <v>NÃO</v>
      </c>
    </row>
    <row r="664" spans="1:10" x14ac:dyDescent="0.25">
      <c r="A664" t="str">
        <f t="shared" si="10"/>
        <v>PROGRAMA NACIONAL - Portfólio em RedePG_Efetividade - Pontos (0 a 10) - Obter</v>
      </c>
      <c r="B664" t="s">
        <v>428</v>
      </c>
      <c r="C664" t="s">
        <v>328</v>
      </c>
      <c r="D664" t="s">
        <v>56</v>
      </c>
      <c r="E664" t="s">
        <v>58</v>
      </c>
      <c r="F664">
        <v>7</v>
      </c>
      <c r="G664">
        <v>8.1999999999999993</v>
      </c>
      <c r="H664" s="7" t="str">
        <f>IFERROR(VLOOKUP(A664,'Indicadores PN obrigatorios'!$A$2:$G$350,6,0),"Sem Responsável Listado")</f>
        <v>Sebrae/NA</v>
      </c>
      <c r="I664" s="7" t="str">
        <f>IFERROR(VLOOKUP(A664,'Indicadores PN obrigatorios'!$A$2:$G$350,2,0),"Não")</f>
        <v>SIM</v>
      </c>
      <c r="J664" s="7" t="str">
        <f>IFERROR(VLOOKUP(A664,'INDICADORES CUBO AGIR'!$A$2:$D$11,4,0),"NÃO")</f>
        <v>NÃO</v>
      </c>
    </row>
    <row r="665" spans="1:10" x14ac:dyDescent="0.25">
      <c r="A665" t="str">
        <f t="shared" si="10"/>
        <v>PROGRAMA NACIONAL - Portfólio em RedePG_NPS (Net Promoter Score) de Produto ou Serviço - pontos - Obter</v>
      </c>
      <c r="B665" t="s">
        <v>428</v>
      </c>
      <c r="C665" t="s">
        <v>328</v>
      </c>
      <c r="D665" t="s">
        <v>56</v>
      </c>
      <c r="E665" t="s">
        <v>59</v>
      </c>
      <c r="F665">
        <v>60</v>
      </c>
      <c r="G665">
        <v>78.95</v>
      </c>
      <c r="H665" s="7" t="str">
        <f>IFERROR(VLOOKUP(A665,'Indicadores PN obrigatorios'!$A$2:$G$350,6,0),"Sem Responsável Listado")</f>
        <v>Sebrae/UF</v>
      </c>
      <c r="I665" s="7" t="str">
        <f>IFERROR(VLOOKUP(A665,'Indicadores PN obrigatorios'!$A$2:$G$350,2,0),"Não")</f>
        <v>SIM</v>
      </c>
      <c r="J665" s="7" t="str">
        <f>IFERROR(VLOOKUP(A665,'INDICADORES CUBO AGIR'!$A$2:$D$11,4,0),"NÃO")</f>
        <v>NÃO</v>
      </c>
    </row>
    <row r="666" spans="1:10" x14ac:dyDescent="0.25">
      <c r="A666" t="str">
        <f t="shared" si="10"/>
        <v>PROGRAMA NACIONAL - Sebrae + ReceitasPG_Geração de Receita Própria - % - Obter</v>
      </c>
      <c r="B666" t="s">
        <v>428</v>
      </c>
      <c r="C666" t="s">
        <v>329</v>
      </c>
      <c r="D666" t="s">
        <v>41</v>
      </c>
      <c r="E666" t="s">
        <v>29</v>
      </c>
      <c r="F666">
        <v>25.9</v>
      </c>
      <c r="G666">
        <v>33</v>
      </c>
      <c r="H666" s="7" t="str">
        <f>IFERROR(VLOOKUP(A666,'Indicadores PN obrigatorios'!$A$2:$G$350,6,0),"Sem Responsável Listado")</f>
        <v>Sebrae/NA</v>
      </c>
      <c r="I666" s="7" t="str">
        <f>IFERROR(VLOOKUP(A666,'Indicadores PN obrigatorios'!$A$2:$G$350,2,0),"Não")</f>
        <v>SIM</v>
      </c>
      <c r="J666" s="7" t="str">
        <f>IFERROR(VLOOKUP(A666,'INDICADORES CUBO AGIR'!$A$2:$D$11,4,0),"NÃO")</f>
        <v>NÃO</v>
      </c>
    </row>
    <row r="667" spans="1:10" x14ac:dyDescent="0.25">
      <c r="A667" t="str">
        <f t="shared" si="10"/>
        <v>PROGRAMA NACIONAL - Portfólio em RedeEntregas de Atividades - Número - Obter</v>
      </c>
      <c r="B667" t="s">
        <v>428</v>
      </c>
      <c r="C667" t="s">
        <v>330</v>
      </c>
      <c r="D667" t="s">
        <v>56</v>
      </c>
      <c r="E667" t="s">
        <v>101</v>
      </c>
      <c r="F667">
        <v>1</v>
      </c>
      <c r="G667">
        <v>0</v>
      </c>
      <c r="H667" s="7" t="str">
        <f>IFERROR(VLOOKUP(A667,'Indicadores PN obrigatorios'!$A$2:$G$350,6,0),"Sem Responsável Listado")</f>
        <v>Sem Responsável Listado</v>
      </c>
      <c r="I667" s="7" t="str">
        <f>IFERROR(VLOOKUP(A667,'Indicadores PN obrigatorios'!$A$2:$G$350,2,0),"Não")</f>
        <v>Não</v>
      </c>
      <c r="J667" s="7" t="str">
        <f>IFERROR(VLOOKUP(A667,'INDICADORES CUBO AGIR'!$A$2:$D$11,4,0),"NÃO")</f>
        <v>NÃO</v>
      </c>
    </row>
    <row r="668" spans="1:10" x14ac:dyDescent="0.25">
      <c r="A668" t="str">
        <f t="shared" si="10"/>
        <v>PROGRAMA NACIONAL - Gestão Estratégica de PessoasPG_Diagnóstico de Maturidade dos processos de gestão de pessoas - pontos - Obter</v>
      </c>
      <c r="B668" t="s">
        <v>429</v>
      </c>
      <c r="C668" t="s">
        <v>331</v>
      </c>
      <c r="D668" t="s">
        <v>66</v>
      </c>
      <c r="E668" t="s">
        <v>67</v>
      </c>
      <c r="F668">
        <v>4.3499999999999996</v>
      </c>
      <c r="G668">
        <v>4.08</v>
      </c>
      <c r="H668" s="7" t="str">
        <f>IFERROR(VLOOKUP(A668,'Indicadores PN obrigatorios'!$A$2:$G$350,6,0),"Sem Responsável Listado")</f>
        <v>Sebrae/UF</v>
      </c>
      <c r="I668" s="7" t="str">
        <f>IFERROR(VLOOKUP(A668,'Indicadores PN obrigatorios'!$A$2:$G$350,2,0),"Não")</f>
        <v>SIM</v>
      </c>
      <c r="J668" s="7" t="str">
        <f>IFERROR(VLOOKUP(A668,'INDICADORES CUBO AGIR'!$A$2:$D$11,4,0),"NÃO")</f>
        <v>NÃO</v>
      </c>
    </row>
    <row r="669" spans="1:10" x14ac:dyDescent="0.25">
      <c r="A669" t="str">
        <f t="shared" si="10"/>
        <v>PROGRAMA NACIONAL - Gestão Estratégica de PessoasPG_Grau de implementação do SGP 9.0 no Sistema Sebrae - % - Obter</v>
      </c>
      <c r="B669" t="s">
        <v>429</v>
      </c>
      <c r="C669" t="s">
        <v>331</v>
      </c>
      <c r="D669" t="s">
        <v>66</v>
      </c>
      <c r="E669" t="s">
        <v>68</v>
      </c>
      <c r="F669">
        <v>100</v>
      </c>
      <c r="G669">
        <v>100</v>
      </c>
      <c r="H669" s="7" t="str">
        <f>IFERROR(VLOOKUP(A669,'Indicadores PN obrigatorios'!$A$2:$G$350,6,0),"Sem Responsável Listado")</f>
        <v>Sebrae/NA</v>
      </c>
      <c r="I669" s="7" t="str">
        <f>IFERROR(VLOOKUP(A669,'Indicadores PN obrigatorios'!$A$2:$G$350,2,0),"Não")</f>
        <v>SIM</v>
      </c>
      <c r="J669" s="7" t="str">
        <f>IFERROR(VLOOKUP(A669,'INDICADORES CUBO AGIR'!$A$2:$D$11,4,0),"NÃO")</f>
        <v>NÃO</v>
      </c>
    </row>
    <row r="670" spans="1:10" x14ac:dyDescent="0.25">
      <c r="A670" t="str">
        <f t="shared" si="10"/>
        <v>PROGRAMA NACIONAL - Brasil + InovadorPG_Inovação e Modernização - % - Obter</v>
      </c>
      <c r="B670" t="s">
        <v>429</v>
      </c>
      <c r="C670" t="s">
        <v>332</v>
      </c>
      <c r="D670" t="s">
        <v>38</v>
      </c>
      <c r="E670" t="s">
        <v>23</v>
      </c>
      <c r="F670">
        <v>76</v>
      </c>
      <c r="G670">
        <v>100</v>
      </c>
      <c r="H670" s="7" t="str">
        <f>IFERROR(VLOOKUP(A670,'Indicadores PN obrigatorios'!$A$2:$G$350,6,0),"Sem Responsável Listado")</f>
        <v>Sebrae/NA</v>
      </c>
      <c r="I670" s="7" t="str">
        <f>IFERROR(VLOOKUP(A670,'Indicadores PN obrigatorios'!$A$2:$G$350,2,0),"Não")</f>
        <v>SIM</v>
      </c>
      <c r="J670" s="7" t="str">
        <f>IFERROR(VLOOKUP(A670,'INDICADORES CUBO AGIR'!$A$2:$D$11,4,0),"NÃO")</f>
        <v>NÃO</v>
      </c>
    </row>
    <row r="671" spans="1:10" x14ac:dyDescent="0.25">
      <c r="A671" t="str">
        <f t="shared" si="10"/>
        <v>PROGRAMA NACIONAL - Brasil + InovadorPG_Municípios com ecossistemas de inovação mapeados - Número - Obter</v>
      </c>
      <c r="B671" t="s">
        <v>429</v>
      </c>
      <c r="C671" t="s">
        <v>332</v>
      </c>
      <c r="D671" t="s">
        <v>38</v>
      </c>
      <c r="E671" t="s">
        <v>24</v>
      </c>
      <c r="F671">
        <v>5</v>
      </c>
      <c r="G671">
        <v>21</v>
      </c>
      <c r="H671" s="7" t="str">
        <f>IFERROR(VLOOKUP(A671,'Indicadores PN obrigatorios'!$A$2:$G$350,6,0),"Sem Responsável Listado")</f>
        <v>Sebrae/UF</v>
      </c>
      <c r="I671" s="7" t="str">
        <f>IFERROR(VLOOKUP(A671,'Indicadores PN obrigatorios'!$A$2:$G$350,2,0),"Não")</f>
        <v>SIM</v>
      </c>
      <c r="J671" s="7" t="str">
        <f>IFERROR(VLOOKUP(A671,'INDICADORES CUBO AGIR'!$A$2:$D$11,4,0),"NÃO")</f>
        <v>NÃO</v>
      </c>
    </row>
    <row r="672" spans="1:10" x14ac:dyDescent="0.25">
      <c r="A672" t="str">
        <f t="shared" si="10"/>
        <v>PROGRAMA NACIONAL - Brasil + InovadorPG_Pequenos Negócios atendidos com solução de Inovação - Número - Obter</v>
      </c>
      <c r="B672" t="s">
        <v>429</v>
      </c>
      <c r="C672" t="s">
        <v>332</v>
      </c>
      <c r="D672" t="s">
        <v>38</v>
      </c>
      <c r="E672" t="s">
        <v>25</v>
      </c>
      <c r="F672">
        <v>57000</v>
      </c>
      <c r="G672">
        <v>90421</v>
      </c>
      <c r="H672" s="7" t="str">
        <f>IFERROR(VLOOKUP(A672,'Indicadores PN obrigatorios'!$A$2:$G$350,6,0),"Sem Responsável Listado")</f>
        <v>Sem Responsável Listado</v>
      </c>
      <c r="I672" s="7" t="str">
        <f>IFERROR(VLOOKUP(A672,'Indicadores PN obrigatorios'!$A$2:$G$350,2,0),"Não")</f>
        <v>Não</v>
      </c>
      <c r="J672" s="7" t="str">
        <f>IFERROR(VLOOKUP(A672,'INDICADORES CUBO AGIR'!$A$2:$D$11,4,0),"NÃO")</f>
        <v>SIM</v>
      </c>
    </row>
    <row r="673" spans="1:10" x14ac:dyDescent="0.25">
      <c r="A673" t="str">
        <f t="shared" si="10"/>
        <v>PROGRAMA NACIONAL - Brasil + CompetitivoPG_Produtividade do Trabalho - % - Aumentar</v>
      </c>
      <c r="B673" t="s">
        <v>429</v>
      </c>
      <c r="C673" t="s">
        <v>333</v>
      </c>
      <c r="D673" t="s">
        <v>40</v>
      </c>
      <c r="E673" t="s">
        <v>27</v>
      </c>
      <c r="F673">
        <v>15</v>
      </c>
      <c r="G673">
        <v>16.43</v>
      </c>
      <c r="H673" s="7" t="str">
        <f>IFERROR(VLOOKUP(A673,'Indicadores PN obrigatorios'!$A$2:$G$350,6,0),"Sem Responsável Listado")</f>
        <v>Sebrae/NA</v>
      </c>
      <c r="I673" s="7" t="str">
        <f>IFERROR(VLOOKUP(A673,'Indicadores PN obrigatorios'!$A$2:$G$350,2,0),"Não")</f>
        <v>SIM</v>
      </c>
      <c r="J673" s="7" t="str">
        <f>IFERROR(VLOOKUP(A673,'INDICADORES CUBO AGIR'!$A$2:$D$11,4,0),"NÃO")</f>
        <v>NÃO</v>
      </c>
    </row>
    <row r="674" spans="1:10" x14ac:dyDescent="0.25">
      <c r="A674" t="str">
        <f t="shared" si="10"/>
        <v>PROGRAMA NACIONAL - Brasil + CompetitivoPG_Taxa de Alcance - Faturamento - % - Obter</v>
      </c>
      <c r="B674" t="s">
        <v>429</v>
      </c>
      <c r="C674" t="s">
        <v>333</v>
      </c>
      <c r="D674" t="s">
        <v>40</v>
      </c>
      <c r="E674" t="s">
        <v>28</v>
      </c>
      <c r="F674">
        <v>79</v>
      </c>
      <c r="G674">
        <v>0</v>
      </c>
      <c r="H674" s="7" t="str">
        <f>IFERROR(VLOOKUP(A674,'Indicadores PN obrigatorios'!$A$2:$G$350,6,0),"Sem Responsável Listado")</f>
        <v>Sebrae/UF</v>
      </c>
      <c r="I674" s="7" t="str">
        <f>IFERROR(VLOOKUP(A674,'Indicadores PN obrigatorios'!$A$2:$G$350,2,0),"Não")</f>
        <v>SIM</v>
      </c>
      <c r="J674" s="7" t="str">
        <f>IFERROR(VLOOKUP(A674,'INDICADORES CUBO AGIR'!$A$2:$D$11,4,0),"NÃO")</f>
        <v>SIM</v>
      </c>
    </row>
    <row r="675" spans="1:10" x14ac:dyDescent="0.25">
      <c r="A675" t="str">
        <f t="shared" si="10"/>
        <v>PROGRAMA NACIONAL - Cliente em FocoPG_Atendimento por cliente - Número - Obter</v>
      </c>
      <c r="B675" t="s">
        <v>429</v>
      </c>
      <c r="C675" t="s">
        <v>334</v>
      </c>
      <c r="D675" t="s">
        <v>37</v>
      </c>
      <c r="E675" t="s">
        <v>18</v>
      </c>
      <c r="F675">
        <v>2</v>
      </c>
      <c r="G675">
        <v>0</v>
      </c>
      <c r="H675" s="7" t="str">
        <f>IFERROR(VLOOKUP(A675,'Indicadores PN obrigatorios'!$A$2:$G$350,6,0),"Sem Responsável Listado")</f>
        <v>Sebrae/NA</v>
      </c>
      <c r="I675" s="7" t="str">
        <f>IFERROR(VLOOKUP(A675,'Indicadores PN obrigatorios'!$A$2:$G$350,2,0),"Não")</f>
        <v>SIM</v>
      </c>
      <c r="J675" s="7" t="str">
        <f>IFERROR(VLOOKUP(A675,'INDICADORES CUBO AGIR'!$A$2:$D$11,4,0),"NÃO")</f>
        <v>SIM</v>
      </c>
    </row>
    <row r="676" spans="1:10" x14ac:dyDescent="0.25">
      <c r="A676" t="str">
        <f t="shared" si="10"/>
        <v>PROGRAMA NACIONAL - Cliente em FocoPG_Clientes atendidos por serviços digitais - Número - Obter</v>
      </c>
      <c r="B676" t="s">
        <v>429</v>
      </c>
      <c r="C676" t="s">
        <v>334</v>
      </c>
      <c r="D676" t="s">
        <v>37</v>
      </c>
      <c r="E676" t="s">
        <v>19</v>
      </c>
      <c r="F676">
        <v>225000</v>
      </c>
      <c r="G676">
        <v>333228</v>
      </c>
      <c r="H676" s="7" t="str">
        <f>IFERROR(VLOOKUP(A676,'Indicadores PN obrigatorios'!$A$2:$G$350,6,0),"Sem Responsável Listado")</f>
        <v>Sebrae/NA</v>
      </c>
      <c r="I676" s="7" t="str">
        <f>IFERROR(VLOOKUP(A676,'Indicadores PN obrigatorios'!$A$2:$G$350,2,0),"Não")</f>
        <v>SIM</v>
      </c>
      <c r="J676" s="7" t="str">
        <f>IFERROR(VLOOKUP(A676,'INDICADORES CUBO AGIR'!$A$2:$D$11,4,0),"NÃO")</f>
        <v>SIM</v>
      </c>
    </row>
    <row r="677" spans="1:10" x14ac:dyDescent="0.25">
      <c r="A677" t="str">
        <f t="shared" si="10"/>
        <v>PROGRAMA NACIONAL - Cliente em FocoPG_Cobertura do Atendimento (microempresas e empresas de pequeno porte) - % - Obter</v>
      </c>
      <c r="B677" t="s">
        <v>429</v>
      </c>
      <c r="C677" t="s">
        <v>334</v>
      </c>
      <c r="D677" t="s">
        <v>37</v>
      </c>
      <c r="E677" t="s">
        <v>20</v>
      </c>
      <c r="F677">
        <v>23</v>
      </c>
      <c r="G677">
        <v>22.14</v>
      </c>
      <c r="H677" s="7" t="str">
        <f>IFERROR(VLOOKUP(A677,'Indicadores PN obrigatorios'!$A$2:$G$350,6,0),"Sem Responsável Listado")</f>
        <v>Sebrae/NA</v>
      </c>
      <c r="I677" s="7" t="str">
        <f>IFERROR(VLOOKUP(A677,'Indicadores PN obrigatorios'!$A$2:$G$350,2,0),"Não")</f>
        <v>SIM</v>
      </c>
      <c r="J677" s="7" t="str">
        <f>IFERROR(VLOOKUP(A677,'INDICADORES CUBO AGIR'!$A$2:$D$11,4,0),"NÃO")</f>
        <v>SIM</v>
      </c>
    </row>
    <row r="678" spans="1:10" x14ac:dyDescent="0.25">
      <c r="A678" t="str">
        <f t="shared" si="10"/>
        <v>PROGRAMA NACIONAL - Cliente em FocoPG_Pequenos Negócios Atendidos - Número - Obter</v>
      </c>
      <c r="B678" t="s">
        <v>429</v>
      </c>
      <c r="C678" t="s">
        <v>334</v>
      </c>
      <c r="D678" t="s">
        <v>37</v>
      </c>
      <c r="E678" t="s">
        <v>21</v>
      </c>
      <c r="F678">
        <v>151985</v>
      </c>
      <c r="G678">
        <v>231823</v>
      </c>
      <c r="H678" s="7" t="str">
        <f>IFERROR(VLOOKUP(A678,'Indicadores PN obrigatorios'!$A$2:$G$350,6,0),"Sem Responsável Listado")</f>
        <v>Sebrae/NA</v>
      </c>
      <c r="I678" s="7" t="str">
        <f>IFERROR(VLOOKUP(A678,'Indicadores PN obrigatorios'!$A$2:$G$350,2,0),"Não")</f>
        <v>SIM</v>
      </c>
      <c r="J678" s="7" t="str">
        <f>IFERROR(VLOOKUP(A678,'INDICADORES CUBO AGIR'!$A$2:$D$11,4,0),"NÃO")</f>
        <v>SIM</v>
      </c>
    </row>
    <row r="679" spans="1:10" x14ac:dyDescent="0.25">
      <c r="A679" t="str">
        <f t="shared" si="10"/>
        <v>PROGRAMA NACIONAL - Cliente em FocoPG_Recomendação (NPS) - pontos - Obter</v>
      </c>
      <c r="B679" t="s">
        <v>429</v>
      </c>
      <c r="C679" t="s">
        <v>334</v>
      </c>
      <c r="D679" t="s">
        <v>37</v>
      </c>
      <c r="E679" t="s">
        <v>22</v>
      </c>
      <c r="F679">
        <v>80</v>
      </c>
      <c r="G679">
        <v>83.45</v>
      </c>
      <c r="H679" s="7" t="str">
        <f>IFERROR(VLOOKUP(A679,'Indicadores PN obrigatorios'!$A$2:$G$350,6,0),"Sem Responsável Listado")</f>
        <v>Sebrae/NA</v>
      </c>
      <c r="I679" s="7" t="str">
        <f>IFERROR(VLOOKUP(A679,'Indicadores PN obrigatorios'!$A$2:$G$350,2,0),"Não")</f>
        <v>SIM</v>
      </c>
      <c r="J679" s="7" t="str">
        <f>IFERROR(VLOOKUP(A679,'INDICADORES CUBO AGIR'!$A$2:$D$11,4,0),"NÃO")</f>
        <v>NÃO</v>
      </c>
    </row>
    <row r="680" spans="1:10" x14ac:dyDescent="0.25">
      <c r="A680" t="str">
        <f t="shared" si="10"/>
        <v>PROGRAMA NACIONAL - Sebrae + FinançasPG_Clientes com garantia do Fampe assistidos na fase pós-crédito - % - Obter</v>
      </c>
      <c r="B680" t="s">
        <v>429</v>
      </c>
      <c r="C680" t="s">
        <v>335</v>
      </c>
      <c r="D680" t="s">
        <v>70</v>
      </c>
      <c r="E680" t="s">
        <v>71</v>
      </c>
      <c r="F680">
        <v>83</v>
      </c>
      <c r="G680">
        <v>83.76</v>
      </c>
      <c r="H680" s="7" t="str">
        <f>IFERROR(VLOOKUP(A680,'Indicadores PN obrigatorios'!$A$2:$G$350,6,0),"Sem Responsável Listado")</f>
        <v>Sebrae/NA</v>
      </c>
      <c r="I680" s="7" t="str">
        <f>IFERROR(VLOOKUP(A680,'Indicadores PN obrigatorios'!$A$2:$G$350,2,0),"Não")</f>
        <v>SIM</v>
      </c>
      <c r="J680" s="7" t="str">
        <f>IFERROR(VLOOKUP(A680,'INDICADORES CUBO AGIR'!$A$2:$D$11,4,0),"NÃO")</f>
        <v>SIM</v>
      </c>
    </row>
    <row r="681" spans="1:10" x14ac:dyDescent="0.25">
      <c r="A681" t="str">
        <f t="shared" si="10"/>
        <v>PROGRAMA NACIONAL - Ambiente de NegóciosPG_Município com presença continuada de técnico residente do Sebrae na microrregião. - Número - Obter</v>
      </c>
      <c r="B681" t="s">
        <v>429</v>
      </c>
      <c r="C681" t="s">
        <v>336</v>
      </c>
      <c r="D681" t="s">
        <v>36</v>
      </c>
      <c r="E681" t="s">
        <v>14</v>
      </c>
      <c r="F681">
        <v>150</v>
      </c>
      <c r="G681">
        <v>134</v>
      </c>
      <c r="H681" s="7" t="str">
        <f>IFERROR(VLOOKUP(A681,'Indicadores PN obrigatorios'!$A$2:$G$350,6,0),"Sem Responsável Listado")</f>
        <v>Sebrae/UF</v>
      </c>
      <c r="I681" s="7" t="str">
        <f>IFERROR(VLOOKUP(A681,'Indicadores PN obrigatorios'!$A$2:$G$350,2,0),"Não")</f>
        <v>SIM</v>
      </c>
      <c r="J681" s="7" t="str">
        <f>IFERROR(VLOOKUP(A681,'INDICADORES CUBO AGIR'!$A$2:$D$11,4,0),"NÃO")</f>
        <v>NÃO</v>
      </c>
    </row>
    <row r="682" spans="1:10" x14ac:dyDescent="0.25">
      <c r="A682" t="str">
        <f t="shared" si="10"/>
        <v>PROGRAMA NACIONAL - Ambiente de NegóciosPG_Municípios com conjunto de políticas públicas para melhoria do ambiente de negócios implementado - Número - Obter</v>
      </c>
      <c r="B682" t="s">
        <v>429</v>
      </c>
      <c r="C682" t="s">
        <v>336</v>
      </c>
      <c r="D682" t="s">
        <v>36</v>
      </c>
      <c r="E682" t="s">
        <v>15</v>
      </c>
      <c r="F682">
        <v>150</v>
      </c>
      <c r="G682">
        <v>134</v>
      </c>
      <c r="H682" s="7" t="str">
        <f>IFERROR(VLOOKUP(A682,'Indicadores PN obrigatorios'!$A$2:$G$350,6,0),"Sem Responsável Listado")</f>
        <v>Sebrae/UF</v>
      </c>
      <c r="I682" s="7" t="str">
        <f>IFERROR(VLOOKUP(A682,'Indicadores PN obrigatorios'!$A$2:$G$350,2,0),"Não")</f>
        <v>SIM</v>
      </c>
      <c r="J682" s="7" t="str">
        <f>IFERROR(VLOOKUP(A682,'INDICADORES CUBO AGIR'!$A$2:$D$11,4,0),"NÃO")</f>
        <v>NÃO</v>
      </c>
    </row>
    <row r="683" spans="1:10" x14ac:dyDescent="0.25">
      <c r="A683" t="str">
        <f t="shared" si="10"/>
        <v>PROGRAMA NACIONAL - Ambiente de NegóciosPG_Municípios com projetos de mobilização e articulação de lideranças implementados - Número - Obter</v>
      </c>
      <c r="B683" t="s">
        <v>429</v>
      </c>
      <c r="C683" t="s">
        <v>336</v>
      </c>
      <c r="D683" t="s">
        <v>36</v>
      </c>
      <c r="E683" t="s">
        <v>16</v>
      </c>
      <c r="F683">
        <v>150</v>
      </c>
      <c r="G683">
        <v>134</v>
      </c>
      <c r="H683" s="7" t="str">
        <f>IFERROR(VLOOKUP(A683,'Indicadores PN obrigatorios'!$A$2:$G$350,6,0),"Sem Responsável Listado")</f>
        <v>Sebrae/UF</v>
      </c>
      <c r="I683" s="7" t="str">
        <f>IFERROR(VLOOKUP(A683,'Indicadores PN obrigatorios'!$A$2:$G$350,2,0),"Não")</f>
        <v>SIM</v>
      </c>
      <c r="J683" s="7" t="str">
        <f>IFERROR(VLOOKUP(A683,'INDICADORES CUBO AGIR'!$A$2:$D$11,4,0),"NÃO")</f>
        <v>NÃO</v>
      </c>
    </row>
    <row r="684" spans="1:10" x14ac:dyDescent="0.25">
      <c r="A684" t="str">
        <f t="shared" si="10"/>
        <v>PROGRAMA NACIONAL - Ambiente de NegóciosPG_Tempo de abertura de empresas - horas - Obter</v>
      </c>
      <c r="B684" t="s">
        <v>429</v>
      </c>
      <c r="C684" t="s">
        <v>336</v>
      </c>
      <c r="D684" t="s">
        <v>36</v>
      </c>
      <c r="E684" t="s">
        <v>17</v>
      </c>
      <c r="F684">
        <v>75</v>
      </c>
      <c r="G684">
        <v>41</v>
      </c>
      <c r="H684" s="7" t="str">
        <f>IFERROR(VLOOKUP(A684,'Indicadores PN obrigatorios'!$A$2:$G$350,6,0),"Sem Responsável Listado")</f>
        <v>Sebrae/NA</v>
      </c>
      <c r="I684" s="7" t="str">
        <f>IFERROR(VLOOKUP(A684,'Indicadores PN obrigatorios'!$A$2:$G$350,2,0),"Não")</f>
        <v>SIM</v>
      </c>
      <c r="J684" s="7" t="str">
        <f>IFERROR(VLOOKUP(A684,'INDICADORES CUBO AGIR'!$A$2:$D$11,4,0),"NÃO")</f>
        <v>NÃO</v>
      </c>
    </row>
    <row r="685" spans="1:10" x14ac:dyDescent="0.25">
      <c r="A685" t="str">
        <f t="shared" si="10"/>
        <v>PROGRAMA NACIONAL - Transformação OrganizacionalProcessos mapeados e padronizados - Número - Aumentar</v>
      </c>
      <c r="B685" t="s">
        <v>429</v>
      </c>
      <c r="C685" t="s">
        <v>337</v>
      </c>
      <c r="D685" t="s">
        <v>73</v>
      </c>
      <c r="E685" t="s">
        <v>338</v>
      </c>
      <c r="F685">
        <v>10</v>
      </c>
      <c r="G685">
        <v>11</v>
      </c>
      <c r="H685" s="7" t="str">
        <f>IFERROR(VLOOKUP(A685,'Indicadores PN obrigatorios'!$A$2:$G$350,6,0),"Sem Responsável Listado")</f>
        <v>Sem Responsável Listado</v>
      </c>
      <c r="I685" s="7" t="str">
        <f>IFERROR(VLOOKUP(A685,'Indicadores PN obrigatorios'!$A$2:$G$350,2,0),"Não")</f>
        <v>Não</v>
      </c>
      <c r="J685" s="7" t="str">
        <f>IFERROR(VLOOKUP(A685,'INDICADORES CUBO AGIR'!$A$2:$D$11,4,0),"NÃO")</f>
        <v>NÃO</v>
      </c>
    </row>
    <row r="686" spans="1:10" x14ac:dyDescent="0.25">
      <c r="A686" t="str">
        <f t="shared" si="10"/>
        <v>PROGRAMA NACIONAL - Gestão da MarcaPG_Imagem junto à Sociedade - Pontos (0 a 10) - Obter</v>
      </c>
      <c r="B686" t="s">
        <v>429</v>
      </c>
      <c r="C686" t="s">
        <v>339</v>
      </c>
      <c r="D686" t="s">
        <v>42</v>
      </c>
      <c r="E686" t="s">
        <v>30</v>
      </c>
      <c r="F686">
        <v>8.1</v>
      </c>
      <c r="G686">
        <v>8</v>
      </c>
      <c r="H686" s="7" t="str">
        <f>IFERROR(VLOOKUP(A686,'Indicadores PN obrigatorios'!$A$2:$G$350,6,0),"Sem Responsável Listado")</f>
        <v>Sebrae/NA</v>
      </c>
      <c r="I686" s="7" t="str">
        <f>IFERROR(VLOOKUP(A686,'Indicadores PN obrigatorios'!$A$2:$G$350,2,0),"Não")</f>
        <v>SIM</v>
      </c>
      <c r="J686" s="7" t="str">
        <f>IFERROR(VLOOKUP(A686,'INDICADORES CUBO AGIR'!$A$2:$D$11,4,0),"NÃO")</f>
        <v>NÃO</v>
      </c>
    </row>
    <row r="687" spans="1:10" x14ac:dyDescent="0.25">
      <c r="A687" t="str">
        <f t="shared" si="10"/>
        <v>PROGRAMA NACIONAL - Gestão da MarcaPG_Imagem junto aos Pequenos Negócios - Pontos (0 a 10) - Obter</v>
      </c>
      <c r="B687" t="s">
        <v>429</v>
      </c>
      <c r="C687" t="s">
        <v>339</v>
      </c>
      <c r="D687" t="s">
        <v>42</v>
      </c>
      <c r="E687" t="s">
        <v>31</v>
      </c>
      <c r="F687">
        <v>8.6</v>
      </c>
      <c r="G687">
        <v>8.6</v>
      </c>
      <c r="H687" s="7" t="str">
        <f>IFERROR(VLOOKUP(A687,'Indicadores PN obrigatorios'!$A$2:$G$350,6,0),"Sem Responsável Listado")</f>
        <v>Sebrae/NA</v>
      </c>
      <c r="I687" s="7" t="str">
        <f>IFERROR(VLOOKUP(A687,'Indicadores PN obrigatorios'!$A$2:$G$350,2,0),"Não")</f>
        <v>SIM</v>
      </c>
      <c r="J687" s="7" t="str">
        <f>IFERROR(VLOOKUP(A687,'INDICADORES CUBO AGIR'!$A$2:$D$11,4,0),"NÃO")</f>
        <v>NÃO</v>
      </c>
    </row>
    <row r="688" spans="1:10" x14ac:dyDescent="0.25">
      <c r="A688" t="str">
        <f t="shared" si="10"/>
        <v>PROGRAMA NACIONAL - Educação EmpreendedoraPG_Atendimento a estudantes em soluções de Educação Empreendedora - Número - Obter</v>
      </c>
      <c r="B688" t="s">
        <v>429</v>
      </c>
      <c r="C688" t="s">
        <v>340</v>
      </c>
      <c r="D688" t="s">
        <v>43</v>
      </c>
      <c r="E688" t="s">
        <v>32</v>
      </c>
      <c r="F688">
        <v>60000</v>
      </c>
      <c r="G688">
        <v>102788</v>
      </c>
      <c r="H688" s="7" t="str">
        <f>IFERROR(VLOOKUP(A688,'Indicadores PN obrigatorios'!$A$2:$G$350,6,0),"Sem Responsável Listado")</f>
        <v>Sebrae/NA</v>
      </c>
      <c r="I688" s="7" t="str">
        <f>IFERROR(VLOOKUP(A688,'Indicadores PN obrigatorios'!$A$2:$G$350,2,0),"Não")</f>
        <v>SIM</v>
      </c>
      <c r="J688" s="7" t="str">
        <f>IFERROR(VLOOKUP(A688,'INDICADORES CUBO AGIR'!$A$2:$D$11,4,0),"NÃO")</f>
        <v>SIM</v>
      </c>
    </row>
    <row r="689" spans="1:10" x14ac:dyDescent="0.25">
      <c r="A689" t="str">
        <f t="shared" si="10"/>
        <v>PROGRAMA NACIONAL - Educação EmpreendedoraPG_Escolas com projeto Escola Empreendedora implementado - Número - Obter</v>
      </c>
      <c r="B689" t="s">
        <v>429</v>
      </c>
      <c r="C689" t="s">
        <v>340</v>
      </c>
      <c r="D689" t="s">
        <v>43</v>
      </c>
      <c r="E689" t="s">
        <v>33</v>
      </c>
      <c r="F689">
        <v>5</v>
      </c>
      <c r="G689">
        <v>5</v>
      </c>
      <c r="H689" s="7" t="str">
        <f>IFERROR(VLOOKUP(A689,'Indicadores PN obrigatorios'!$A$2:$G$350,6,0),"Sem Responsável Listado")</f>
        <v>Sebrae/UF</v>
      </c>
      <c r="I689" s="7" t="str">
        <f>IFERROR(VLOOKUP(A689,'Indicadores PN obrigatorios'!$A$2:$G$350,2,0),"Não")</f>
        <v>SIM</v>
      </c>
      <c r="J689" s="7" t="str">
        <f>IFERROR(VLOOKUP(A689,'INDICADORES CUBO AGIR'!$A$2:$D$11,4,0),"NÃO")</f>
        <v>NÃO</v>
      </c>
    </row>
    <row r="690" spans="1:10" x14ac:dyDescent="0.25">
      <c r="A690" t="str">
        <f t="shared" si="10"/>
        <v>PROGRAMA NACIONAL - Educação EmpreendedoraPG_Professores atendidos em soluções de Educação Empreendedora - professores - Obter</v>
      </c>
      <c r="B690" t="s">
        <v>429</v>
      </c>
      <c r="C690" t="s">
        <v>340</v>
      </c>
      <c r="D690" t="s">
        <v>43</v>
      </c>
      <c r="E690" t="s">
        <v>34</v>
      </c>
      <c r="F690">
        <v>6000</v>
      </c>
      <c r="G690">
        <v>6432</v>
      </c>
      <c r="H690" s="7" t="str">
        <f>IFERROR(VLOOKUP(A690,'Indicadores PN obrigatorios'!$A$2:$G$350,6,0),"Sem Responsável Listado")</f>
        <v>Sebrae/NA</v>
      </c>
      <c r="I690" s="7" t="str">
        <f>IFERROR(VLOOKUP(A690,'Indicadores PN obrigatorios'!$A$2:$G$350,2,0),"Não")</f>
        <v>SIM</v>
      </c>
      <c r="J690" s="7" t="str">
        <f>IFERROR(VLOOKUP(A690,'INDICADORES CUBO AGIR'!$A$2:$D$11,4,0),"NÃO")</f>
        <v>SIM</v>
      </c>
    </row>
    <row r="691" spans="1:10" x14ac:dyDescent="0.25">
      <c r="A691" t="str">
        <f t="shared" si="10"/>
        <v>PROGRAMA NACIONAL - Educação EmpreendedoraPG_Recomendação (NPS) - Professores - pontos - Obter</v>
      </c>
      <c r="B691" t="s">
        <v>429</v>
      </c>
      <c r="C691" t="s">
        <v>340</v>
      </c>
      <c r="D691" t="s">
        <v>43</v>
      </c>
      <c r="E691" t="s">
        <v>35</v>
      </c>
      <c r="F691">
        <v>80</v>
      </c>
      <c r="G691">
        <v>87</v>
      </c>
      <c r="H691" s="7" t="str">
        <f>IFERROR(VLOOKUP(A691,'Indicadores PN obrigatorios'!$A$2:$G$350,6,0),"Sem Responsável Listado")</f>
        <v>Sebrae/NA</v>
      </c>
      <c r="I691" s="7" t="str">
        <f>IFERROR(VLOOKUP(A691,'Indicadores PN obrigatorios'!$A$2:$G$350,2,0),"Não")</f>
        <v>SIM</v>
      </c>
      <c r="J691" s="7" t="str">
        <f>IFERROR(VLOOKUP(A691,'INDICADORES CUBO AGIR'!$A$2:$D$11,4,0),"NÃO")</f>
        <v>NÃO</v>
      </c>
    </row>
    <row r="692" spans="1:10" x14ac:dyDescent="0.25">
      <c r="A692" t="str">
        <f t="shared" si="10"/>
        <v>PROGRAMA NACIONAL - Inteligência de DadosPG_Índice Gartner de Data &amp; Analytics - Pontos (1 a 5) - Aumentar</v>
      </c>
      <c r="B692" t="s">
        <v>429</v>
      </c>
      <c r="C692" t="s">
        <v>341</v>
      </c>
      <c r="D692" t="s">
        <v>39</v>
      </c>
      <c r="E692" t="s">
        <v>26</v>
      </c>
      <c r="F692">
        <v>3</v>
      </c>
      <c r="G692">
        <v>3.52</v>
      </c>
      <c r="H692" s="7" t="str">
        <f>IFERROR(VLOOKUP(A692,'Indicadores PN obrigatorios'!$A$2:$G$350,6,0),"Sem Responsável Listado")</f>
        <v>Sem Responsável Listado</v>
      </c>
      <c r="I692" s="7" t="str">
        <f>IFERROR(VLOOKUP(A692,'Indicadores PN obrigatorios'!$A$2:$G$350,2,0),"Não")</f>
        <v>Não</v>
      </c>
      <c r="J692" s="7" t="str">
        <f>IFERROR(VLOOKUP(A692,'INDICADORES CUBO AGIR'!$A$2:$D$11,4,0),"NÃO")</f>
        <v>NÃO</v>
      </c>
    </row>
    <row r="693" spans="1:10" x14ac:dyDescent="0.25">
      <c r="A693" t="str">
        <f t="shared" si="10"/>
        <v>PROGRAMA NACIONAL - Transformação DigitalPG_Clientes atendidos por serviços digitais - Número - Obter</v>
      </c>
      <c r="B693" t="s">
        <v>429</v>
      </c>
      <c r="C693" t="s">
        <v>342</v>
      </c>
      <c r="D693" t="s">
        <v>51</v>
      </c>
      <c r="E693" t="s">
        <v>19</v>
      </c>
      <c r="F693">
        <v>225000</v>
      </c>
      <c r="G693">
        <v>333228</v>
      </c>
      <c r="H693" s="7" t="str">
        <f>IFERROR(VLOOKUP(A693,'Indicadores PN obrigatorios'!$A$2:$G$350,6,0),"Sem Responsável Listado")</f>
        <v>Sebrae/NA</v>
      </c>
      <c r="I693" s="7" t="str">
        <f>IFERROR(VLOOKUP(A693,'Indicadores PN obrigatorios'!$A$2:$G$350,2,0),"Não")</f>
        <v>SIM</v>
      </c>
      <c r="J693" s="7" t="str">
        <f>IFERROR(VLOOKUP(A693,'INDICADORES CUBO AGIR'!$A$2:$D$11,4,0),"NÃO")</f>
        <v>SIM</v>
      </c>
    </row>
    <row r="694" spans="1:10" x14ac:dyDescent="0.25">
      <c r="A694" t="str">
        <f t="shared" si="10"/>
        <v>PROGRAMA NACIONAL - Transformação DigitalPG_Downloads do aplicativo Sebrae - Número - Obter</v>
      </c>
      <c r="B694" t="s">
        <v>429</v>
      </c>
      <c r="C694" t="s">
        <v>342</v>
      </c>
      <c r="D694" t="s">
        <v>51</v>
      </c>
      <c r="E694" t="s">
        <v>52</v>
      </c>
      <c r="F694">
        <v>9000</v>
      </c>
      <c r="G694">
        <v>18827</v>
      </c>
      <c r="H694" s="7" t="str">
        <f>IFERROR(VLOOKUP(A694,'Indicadores PN obrigatorios'!$A$2:$G$350,6,0),"Sem Responsável Listado")</f>
        <v>Sem Responsável Listado</v>
      </c>
      <c r="I694" s="7" t="str">
        <f>IFERROR(VLOOKUP(A694,'Indicadores PN obrigatorios'!$A$2:$G$350,2,0),"Não")</f>
        <v>Não</v>
      </c>
      <c r="J694" s="7" t="str">
        <f>IFERROR(VLOOKUP(A694,'INDICADORES CUBO AGIR'!$A$2:$D$11,4,0),"NÃO")</f>
        <v>NÃO</v>
      </c>
    </row>
    <row r="695" spans="1:10" x14ac:dyDescent="0.25">
      <c r="A695" t="str">
        <f t="shared" si="10"/>
        <v>PROGRAMA NACIONAL - Transformação DigitalPG_Índice de Maturidade Digital do Sistema Sebrae - Pontos (1 a 5) - Obter</v>
      </c>
      <c r="B695" t="s">
        <v>429</v>
      </c>
      <c r="C695" t="s">
        <v>342</v>
      </c>
      <c r="D695" t="s">
        <v>51</v>
      </c>
      <c r="E695" t="s">
        <v>53</v>
      </c>
      <c r="F695">
        <v>3</v>
      </c>
      <c r="G695">
        <v>3.12</v>
      </c>
      <c r="H695" s="7" t="str">
        <f>IFERROR(VLOOKUP(A695,'Indicadores PN obrigatorios'!$A$2:$G$350,6,0),"Sem Responsável Listado")</f>
        <v>Sem Responsável Listado</v>
      </c>
      <c r="I695" s="7" t="str">
        <f>IFERROR(VLOOKUP(A695,'Indicadores PN obrigatorios'!$A$2:$G$350,2,0),"Não")</f>
        <v>Não</v>
      </c>
      <c r="J695" s="7" t="str">
        <f>IFERROR(VLOOKUP(A695,'INDICADORES CUBO AGIR'!$A$2:$D$11,4,0),"NÃO")</f>
        <v>NÃO</v>
      </c>
    </row>
    <row r="696" spans="1:10" x14ac:dyDescent="0.25">
      <c r="A696" t="str">
        <f t="shared" si="10"/>
        <v>PROGRAMA NACIONAL - Sebrae + ReceitasPG_Geração de Receita Própria - % - Obter</v>
      </c>
      <c r="B696" t="s">
        <v>429</v>
      </c>
      <c r="C696" t="s">
        <v>343</v>
      </c>
      <c r="D696" t="s">
        <v>41</v>
      </c>
      <c r="E696" t="s">
        <v>29</v>
      </c>
      <c r="F696">
        <v>30</v>
      </c>
      <c r="G696">
        <v>0</v>
      </c>
      <c r="H696" s="7" t="str">
        <f>IFERROR(VLOOKUP(A696,'Indicadores PN obrigatorios'!$A$2:$G$350,6,0),"Sem Responsável Listado")</f>
        <v>Sebrae/NA</v>
      </c>
      <c r="I696" s="7" t="str">
        <f>IFERROR(VLOOKUP(A696,'Indicadores PN obrigatorios'!$A$2:$G$350,2,0),"Não")</f>
        <v>SIM</v>
      </c>
      <c r="J696" s="7" t="str">
        <f>IFERROR(VLOOKUP(A696,'INDICADORES CUBO AGIR'!$A$2:$D$11,4,0),"NÃO")</f>
        <v>NÃO</v>
      </c>
    </row>
    <row r="697" spans="1:10" x14ac:dyDescent="0.25">
      <c r="A697" t="str">
        <f t="shared" si="10"/>
        <v>PROGRAMA NACIONAL - Portfólio em RedePG_Aplicabilidade - Pontos (0 a 10) - Obter</v>
      </c>
      <c r="B697" t="s">
        <v>429</v>
      </c>
      <c r="C697" t="s">
        <v>344</v>
      </c>
      <c r="D697" t="s">
        <v>56</v>
      </c>
      <c r="E697" t="s">
        <v>57</v>
      </c>
      <c r="F697">
        <v>8</v>
      </c>
      <c r="G697">
        <v>0</v>
      </c>
      <c r="H697" s="7" t="str">
        <f>IFERROR(VLOOKUP(A697,'Indicadores PN obrigatorios'!$A$2:$G$350,6,0),"Sem Responsável Listado")</f>
        <v>Sebrae/NA</v>
      </c>
      <c r="I697" s="7" t="str">
        <f>IFERROR(VLOOKUP(A697,'Indicadores PN obrigatorios'!$A$2:$G$350,2,0),"Não")</f>
        <v>SIM</v>
      </c>
      <c r="J697" s="7" t="str">
        <f>IFERROR(VLOOKUP(A697,'INDICADORES CUBO AGIR'!$A$2:$D$11,4,0),"NÃO")</f>
        <v>NÃO</v>
      </c>
    </row>
    <row r="698" spans="1:10" x14ac:dyDescent="0.25">
      <c r="A698" t="str">
        <f t="shared" si="10"/>
        <v>PROGRAMA NACIONAL - Portfólio em RedePG_Efetividade - Pontos (0 a 10) - Obter</v>
      </c>
      <c r="B698" t="s">
        <v>429</v>
      </c>
      <c r="C698" t="s">
        <v>344</v>
      </c>
      <c r="D698" t="s">
        <v>56</v>
      </c>
      <c r="E698" t="s">
        <v>58</v>
      </c>
      <c r="F698">
        <v>8</v>
      </c>
      <c r="G698">
        <v>0</v>
      </c>
      <c r="H698" s="7" t="str">
        <f>IFERROR(VLOOKUP(A698,'Indicadores PN obrigatorios'!$A$2:$G$350,6,0),"Sem Responsável Listado")</f>
        <v>Sebrae/NA</v>
      </c>
      <c r="I698" s="7" t="str">
        <f>IFERROR(VLOOKUP(A698,'Indicadores PN obrigatorios'!$A$2:$G$350,2,0),"Não")</f>
        <v>SIM</v>
      </c>
      <c r="J698" s="7" t="str">
        <f>IFERROR(VLOOKUP(A698,'INDICADORES CUBO AGIR'!$A$2:$D$11,4,0),"NÃO")</f>
        <v>NÃO</v>
      </c>
    </row>
    <row r="699" spans="1:10" x14ac:dyDescent="0.25">
      <c r="A699" t="str">
        <f t="shared" si="10"/>
        <v>PROGRAMA NACIONAL - Portfólio em RedePG_NPS (Net Promoter Score) de Produto ou Serviço - pontos - Obter</v>
      </c>
      <c r="B699" t="s">
        <v>429</v>
      </c>
      <c r="C699" t="s">
        <v>344</v>
      </c>
      <c r="D699" t="s">
        <v>56</v>
      </c>
      <c r="E699" t="s">
        <v>59</v>
      </c>
      <c r="F699">
        <v>60</v>
      </c>
      <c r="G699">
        <v>83.7</v>
      </c>
      <c r="H699" s="7" t="str">
        <f>IFERROR(VLOOKUP(A699,'Indicadores PN obrigatorios'!$A$2:$G$350,6,0),"Sem Responsável Listado")</f>
        <v>Sebrae/UF</v>
      </c>
      <c r="I699" s="7" t="str">
        <f>IFERROR(VLOOKUP(A699,'Indicadores PN obrigatorios'!$A$2:$G$350,2,0),"Não")</f>
        <v>SIM</v>
      </c>
      <c r="J699" s="7" t="str">
        <f>IFERROR(VLOOKUP(A699,'INDICADORES CUBO AGIR'!$A$2:$D$11,4,0),"NÃO")</f>
        <v>NÃO</v>
      </c>
    </row>
    <row r="700" spans="1:10" x14ac:dyDescent="0.25">
      <c r="A700" t="str">
        <f t="shared" si="10"/>
        <v>PROGRAMA NACIONAL - Gestão da MarcaPG_Imagem junto à Sociedade - Pontos (0 a 10) - Obter</v>
      </c>
      <c r="B700" t="s">
        <v>430</v>
      </c>
      <c r="C700" t="s">
        <v>345</v>
      </c>
      <c r="D700" t="s">
        <v>42</v>
      </c>
      <c r="E700" t="s">
        <v>30</v>
      </c>
      <c r="F700">
        <v>8.4</v>
      </c>
      <c r="G700">
        <v>8.6</v>
      </c>
      <c r="H700" s="7" t="str">
        <f>IFERROR(VLOOKUP(A700,'Indicadores PN obrigatorios'!$A$2:$G$350,6,0),"Sem Responsável Listado")</f>
        <v>Sebrae/NA</v>
      </c>
      <c r="I700" s="7" t="str">
        <f>IFERROR(VLOOKUP(A700,'Indicadores PN obrigatorios'!$A$2:$G$350,2,0),"Não")</f>
        <v>SIM</v>
      </c>
      <c r="J700" s="7" t="str">
        <f>IFERROR(VLOOKUP(A700,'INDICADORES CUBO AGIR'!$A$2:$D$11,4,0),"NÃO")</f>
        <v>NÃO</v>
      </c>
    </row>
    <row r="701" spans="1:10" x14ac:dyDescent="0.25">
      <c r="A701" t="str">
        <f t="shared" si="10"/>
        <v>PROGRAMA NACIONAL - Gestão da MarcaPG_Imagem junto aos Pequenos Negócios - Pontos (0 a 10) - Obter</v>
      </c>
      <c r="B701" t="s">
        <v>430</v>
      </c>
      <c r="C701" t="s">
        <v>345</v>
      </c>
      <c r="D701" t="s">
        <v>42</v>
      </c>
      <c r="E701" t="s">
        <v>31</v>
      </c>
      <c r="F701">
        <v>8.6999999999999993</v>
      </c>
      <c r="G701">
        <v>8.4</v>
      </c>
      <c r="H701" s="7" t="str">
        <f>IFERROR(VLOOKUP(A701,'Indicadores PN obrigatorios'!$A$2:$G$350,6,0),"Sem Responsável Listado")</f>
        <v>Sebrae/NA</v>
      </c>
      <c r="I701" s="7" t="str">
        <f>IFERROR(VLOOKUP(A701,'Indicadores PN obrigatorios'!$A$2:$G$350,2,0),"Não")</f>
        <v>SIM</v>
      </c>
      <c r="J701" s="7" t="str">
        <f>IFERROR(VLOOKUP(A701,'INDICADORES CUBO AGIR'!$A$2:$D$11,4,0),"NÃO")</f>
        <v>NÃO</v>
      </c>
    </row>
    <row r="702" spans="1:10" x14ac:dyDescent="0.25">
      <c r="A702" t="str">
        <f t="shared" si="10"/>
        <v>PROGRAMA NACIONAL - Gestão Estratégica de PessoasPG_Diagnóstico de Maturidade dos processos de gestão de pessoas - pontos - Obter</v>
      </c>
      <c r="B702" t="s">
        <v>430</v>
      </c>
      <c r="C702" t="s">
        <v>346</v>
      </c>
      <c r="D702" t="s">
        <v>66</v>
      </c>
      <c r="E702" t="s">
        <v>67</v>
      </c>
      <c r="F702">
        <v>3.3</v>
      </c>
      <c r="G702">
        <v>3.63</v>
      </c>
      <c r="H702" s="7" t="str">
        <f>IFERROR(VLOOKUP(A702,'Indicadores PN obrigatorios'!$A$2:$G$350,6,0),"Sem Responsável Listado")</f>
        <v>Sebrae/UF</v>
      </c>
      <c r="I702" s="7" t="str">
        <f>IFERROR(VLOOKUP(A702,'Indicadores PN obrigatorios'!$A$2:$G$350,2,0),"Não")</f>
        <v>SIM</v>
      </c>
      <c r="J702" s="7" t="str">
        <f>IFERROR(VLOOKUP(A702,'INDICADORES CUBO AGIR'!$A$2:$D$11,4,0),"NÃO")</f>
        <v>NÃO</v>
      </c>
    </row>
    <row r="703" spans="1:10" x14ac:dyDescent="0.25">
      <c r="A703" t="str">
        <f t="shared" si="10"/>
        <v>PROGRAMA NACIONAL - Gestão Estratégica de PessoasPG_Grau de implementação do SGP 9.0 no Sistema Sebrae - % - Obter</v>
      </c>
      <c r="B703" t="s">
        <v>430</v>
      </c>
      <c r="C703" t="s">
        <v>346</v>
      </c>
      <c r="D703" t="s">
        <v>66</v>
      </c>
      <c r="E703" t="s">
        <v>68</v>
      </c>
      <c r="F703">
        <v>77</v>
      </c>
      <c r="G703">
        <v>44.44</v>
      </c>
      <c r="H703" s="7" t="str">
        <f>IFERROR(VLOOKUP(A703,'Indicadores PN obrigatorios'!$A$2:$G$350,6,0),"Sem Responsável Listado")</f>
        <v>Sebrae/NA</v>
      </c>
      <c r="I703" s="7" t="str">
        <f>IFERROR(VLOOKUP(A703,'Indicadores PN obrigatorios'!$A$2:$G$350,2,0),"Não")</f>
        <v>SIM</v>
      </c>
      <c r="J703" s="7" t="str">
        <f>IFERROR(VLOOKUP(A703,'INDICADORES CUBO AGIR'!$A$2:$D$11,4,0),"NÃO")</f>
        <v>NÃO</v>
      </c>
    </row>
    <row r="704" spans="1:10" x14ac:dyDescent="0.25">
      <c r="A704" t="str">
        <f t="shared" si="10"/>
        <v>PROGRAMA NACIONAL - Ambiente de NegóciosPG_Município com presença continuada de técnico residente do Sebrae na microrregião. - Número - Obter</v>
      </c>
      <c r="B704" t="s">
        <v>430</v>
      </c>
      <c r="C704" t="s">
        <v>347</v>
      </c>
      <c r="D704" t="s">
        <v>36</v>
      </c>
      <c r="E704" t="s">
        <v>14</v>
      </c>
      <c r="F704">
        <v>4</v>
      </c>
      <c r="G704">
        <v>1</v>
      </c>
      <c r="H704" s="7" t="str">
        <f>IFERROR(VLOOKUP(A704,'Indicadores PN obrigatorios'!$A$2:$G$350,6,0),"Sem Responsável Listado")</f>
        <v>Sebrae/UF</v>
      </c>
      <c r="I704" s="7" t="str">
        <f>IFERROR(VLOOKUP(A704,'Indicadores PN obrigatorios'!$A$2:$G$350,2,0),"Não")</f>
        <v>SIM</v>
      </c>
      <c r="J704" s="7" t="str">
        <f>IFERROR(VLOOKUP(A704,'INDICADORES CUBO AGIR'!$A$2:$D$11,4,0),"NÃO")</f>
        <v>NÃO</v>
      </c>
    </row>
    <row r="705" spans="1:10" x14ac:dyDescent="0.25">
      <c r="A705" t="str">
        <f t="shared" si="10"/>
        <v>PROGRAMA NACIONAL - Ambiente de NegóciosPG_Municípios com conjunto de políticas públicas para melhoria do ambiente de negócios implementado - Número - Obter</v>
      </c>
      <c r="B705" t="s">
        <v>430</v>
      </c>
      <c r="C705" t="s">
        <v>347</v>
      </c>
      <c r="D705" t="s">
        <v>36</v>
      </c>
      <c r="E705" t="s">
        <v>15</v>
      </c>
      <c r="F705">
        <v>9</v>
      </c>
      <c r="G705">
        <v>10</v>
      </c>
      <c r="H705" s="7" t="str">
        <f>IFERROR(VLOOKUP(A705,'Indicadores PN obrigatorios'!$A$2:$G$350,6,0),"Sem Responsável Listado")</f>
        <v>Sebrae/UF</v>
      </c>
      <c r="I705" s="7" t="str">
        <f>IFERROR(VLOOKUP(A705,'Indicadores PN obrigatorios'!$A$2:$G$350,2,0),"Não")</f>
        <v>SIM</v>
      </c>
      <c r="J705" s="7" t="str">
        <f>IFERROR(VLOOKUP(A705,'INDICADORES CUBO AGIR'!$A$2:$D$11,4,0),"NÃO")</f>
        <v>NÃO</v>
      </c>
    </row>
    <row r="706" spans="1:10" x14ac:dyDescent="0.25">
      <c r="A706" t="str">
        <f t="shared" si="10"/>
        <v>PROGRAMA NACIONAL - Ambiente de NegóciosPG_Municípios com projetos de mobilização e articulação de lideranças implementados - Número - Obter</v>
      </c>
      <c r="B706" t="s">
        <v>430</v>
      </c>
      <c r="C706" t="s">
        <v>347</v>
      </c>
      <c r="D706" t="s">
        <v>36</v>
      </c>
      <c r="E706" t="s">
        <v>16</v>
      </c>
      <c r="F706">
        <v>4</v>
      </c>
      <c r="G706">
        <v>6</v>
      </c>
      <c r="H706" s="7" t="str">
        <f>IFERROR(VLOOKUP(A706,'Indicadores PN obrigatorios'!$A$2:$G$350,6,0),"Sem Responsável Listado")</f>
        <v>Sebrae/UF</v>
      </c>
      <c r="I706" s="7" t="str">
        <f>IFERROR(VLOOKUP(A706,'Indicadores PN obrigatorios'!$A$2:$G$350,2,0),"Não")</f>
        <v>SIM</v>
      </c>
      <c r="J706" s="7" t="str">
        <f>IFERROR(VLOOKUP(A706,'INDICADORES CUBO AGIR'!$A$2:$D$11,4,0),"NÃO")</f>
        <v>NÃO</v>
      </c>
    </row>
    <row r="707" spans="1:10" x14ac:dyDescent="0.25">
      <c r="A707" t="str">
        <f t="shared" ref="A707:A770" si="11">CONCATENATE(D707,E707)</f>
        <v>PROGRAMA NACIONAL - Ambiente de NegóciosPG_Tempo de abertura de empresas - horas - Obter</v>
      </c>
      <c r="B707" t="s">
        <v>430</v>
      </c>
      <c r="C707" t="s">
        <v>347</v>
      </c>
      <c r="D707" t="s">
        <v>36</v>
      </c>
      <c r="E707" t="s">
        <v>17</v>
      </c>
      <c r="F707">
        <v>24</v>
      </c>
      <c r="G707">
        <v>13.75</v>
      </c>
      <c r="H707" s="7" t="str">
        <f>IFERROR(VLOOKUP(A707,'Indicadores PN obrigatorios'!$A$2:$G$350,6,0),"Sem Responsável Listado")</f>
        <v>Sebrae/NA</v>
      </c>
      <c r="I707" s="7" t="str">
        <f>IFERROR(VLOOKUP(A707,'Indicadores PN obrigatorios'!$A$2:$G$350,2,0),"Não")</f>
        <v>SIM</v>
      </c>
      <c r="J707" s="7" t="str">
        <f>IFERROR(VLOOKUP(A707,'INDICADORES CUBO AGIR'!$A$2:$D$11,4,0),"NÃO")</f>
        <v>NÃO</v>
      </c>
    </row>
    <row r="708" spans="1:10" x14ac:dyDescent="0.25">
      <c r="A708" t="str">
        <f t="shared" si="11"/>
        <v>PROGRAMA NACIONAL - Educação EmpreendedoraPG_Atendimento a estudantes em soluções de Educação Empreendedora - Número - Obter</v>
      </c>
      <c r="B708" t="s">
        <v>430</v>
      </c>
      <c r="C708" t="s">
        <v>348</v>
      </c>
      <c r="D708" t="s">
        <v>43</v>
      </c>
      <c r="E708" t="s">
        <v>32</v>
      </c>
      <c r="F708">
        <v>25000</v>
      </c>
      <c r="G708">
        <v>46526</v>
      </c>
      <c r="H708" s="7" t="str">
        <f>IFERROR(VLOOKUP(A708,'Indicadores PN obrigatorios'!$A$2:$G$350,6,0),"Sem Responsável Listado")</f>
        <v>Sebrae/NA</v>
      </c>
      <c r="I708" s="7" t="str">
        <f>IFERROR(VLOOKUP(A708,'Indicadores PN obrigatorios'!$A$2:$G$350,2,0),"Não")</f>
        <v>SIM</v>
      </c>
      <c r="J708" s="7" t="str">
        <f>IFERROR(VLOOKUP(A708,'INDICADORES CUBO AGIR'!$A$2:$D$11,4,0),"NÃO")</f>
        <v>SIM</v>
      </c>
    </row>
    <row r="709" spans="1:10" x14ac:dyDescent="0.25">
      <c r="A709" t="str">
        <f t="shared" si="11"/>
        <v>PROGRAMA NACIONAL - Educação EmpreendedoraPG_Escolas com projeto Escola Empreendedora implementado - Número - Obter</v>
      </c>
      <c r="B709" t="s">
        <v>430</v>
      </c>
      <c r="C709" t="s">
        <v>348</v>
      </c>
      <c r="D709" t="s">
        <v>43</v>
      </c>
      <c r="E709" t="s">
        <v>33</v>
      </c>
      <c r="F709">
        <v>5</v>
      </c>
      <c r="G709">
        <v>5</v>
      </c>
      <c r="H709" s="7" t="str">
        <f>IFERROR(VLOOKUP(A709,'Indicadores PN obrigatorios'!$A$2:$G$350,6,0),"Sem Responsável Listado")</f>
        <v>Sebrae/UF</v>
      </c>
      <c r="I709" s="7" t="str">
        <f>IFERROR(VLOOKUP(A709,'Indicadores PN obrigatorios'!$A$2:$G$350,2,0),"Não")</f>
        <v>SIM</v>
      </c>
      <c r="J709" s="7" t="str">
        <f>IFERROR(VLOOKUP(A709,'INDICADORES CUBO AGIR'!$A$2:$D$11,4,0),"NÃO")</f>
        <v>NÃO</v>
      </c>
    </row>
    <row r="710" spans="1:10" x14ac:dyDescent="0.25">
      <c r="A710" t="str">
        <f t="shared" si="11"/>
        <v>PROGRAMA NACIONAL - Educação EmpreendedoraPG_Professores atendidos em soluções de Educação Empreendedora - professores - Obter</v>
      </c>
      <c r="B710" t="s">
        <v>430</v>
      </c>
      <c r="C710" t="s">
        <v>348</v>
      </c>
      <c r="D710" t="s">
        <v>43</v>
      </c>
      <c r="E710" t="s">
        <v>34</v>
      </c>
      <c r="F710">
        <v>3500</v>
      </c>
      <c r="G710">
        <v>4953</v>
      </c>
      <c r="H710" s="7" t="str">
        <f>IFERROR(VLOOKUP(A710,'Indicadores PN obrigatorios'!$A$2:$G$350,6,0),"Sem Responsável Listado")</f>
        <v>Sebrae/NA</v>
      </c>
      <c r="I710" s="7" t="str">
        <f>IFERROR(VLOOKUP(A710,'Indicadores PN obrigatorios'!$A$2:$G$350,2,0),"Não")</f>
        <v>SIM</v>
      </c>
      <c r="J710" s="7" t="str">
        <f>IFERROR(VLOOKUP(A710,'INDICADORES CUBO AGIR'!$A$2:$D$11,4,0),"NÃO")</f>
        <v>SIM</v>
      </c>
    </row>
    <row r="711" spans="1:10" x14ac:dyDescent="0.25">
      <c r="A711" t="str">
        <f t="shared" si="11"/>
        <v>PROGRAMA NACIONAL - Educação EmpreendedoraPG_Recomendação (NPS) - Professores - pontos - Obter</v>
      </c>
      <c r="B711" t="s">
        <v>430</v>
      </c>
      <c r="C711" t="s">
        <v>348</v>
      </c>
      <c r="D711" t="s">
        <v>43</v>
      </c>
      <c r="E711" t="s">
        <v>35</v>
      </c>
      <c r="F711">
        <v>80</v>
      </c>
      <c r="G711">
        <v>73.400000000000006</v>
      </c>
      <c r="H711" s="7" t="str">
        <f>IFERROR(VLOOKUP(A711,'Indicadores PN obrigatorios'!$A$2:$G$350,6,0),"Sem Responsável Listado")</f>
        <v>Sebrae/NA</v>
      </c>
      <c r="I711" s="7" t="str">
        <f>IFERROR(VLOOKUP(A711,'Indicadores PN obrigatorios'!$A$2:$G$350,2,0),"Não")</f>
        <v>SIM</v>
      </c>
      <c r="J711" s="7" t="str">
        <f>IFERROR(VLOOKUP(A711,'INDICADORES CUBO AGIR'!$A$2:$D$11,4,0),"NÃO")</f>
        <v>NÃO</v>
      </c>
    </row>
    <row r="712" spans="1:10" x14ac:dyDescent="0.25">
      <c r="A712" t="str">
        <f t="shared" si="11"/>
        <v>PROGRAMA NACIONAL - Cliente em FocoPG_Atendimento por cliente - Número - Obter</v>
      </c>
      <c r="B712" t="s">
        <v>430</v>
      </c>
      <c r="C712" t="s">
        <v>349</v>
      </c>
      <c r="D712" t="s">
        <v>37</v>
      </c>
      <c r="E712" t="s">
        <v>18</v>
      </c>
      <c r="F712">
        <v>2.2000000000000002</v>
      </c>
      <c r="G712">
        <v>2.17</v>
      </c>
      <c r="H712" s="7" t="str">
        <f>IFERROR(VLOOKUP(A712,'Indicadores PN obrigatorios'!$A$2:$G$350,6,0),"Sem Responsável Listado")</f>
        <v>Sebrae/NA</v>
      </c>
      <c r="I712" s="7" t="str">
        <f>IFERROR(VLOOKUP(A712,'Indicadores PN obrigatorios'!$A$2:$G$350,2,0),"Não")</f>
        <v>SIM</v>
      </c>
      <c r="J712" s="7" t="str">
        <f>IFERROR(VLOOKUP(A712,'INDICADORES CUBO AGIR'!$A$2:$D$11,4,0),"NÃO")</f>
        <v>SIM</v>
      </c>
    </row>
    <row r="713" spans="1:10" x14ac:dyDescent="0.25">
      <c r="A713" t="str">
        <f t="shared" si="11"/>
        <v>PROGRAMA NACIONAL - Cliente em FocoPG_Clientes atendidos por serviços digitais - Número - Obter</v>
      </c>
      <c r="B713" t="s">
        <v>430</v>
      </c>
      <c r="C713" t="s">
        <v>349</v>
      </c>
      <c r="D713" t="s">
        <v>37</v>
      </c>
      <c r="E713" t="s">
        <v>19</v>
      </c>
      <c r="F713">
        <v>28392</v>
      </c>
      <c r="G713">
        <v>23703</v>
      </c>
      <c r="H713" s="7" t="str">
        <f>IFERROR(VLOOKUP(A713,'Indicadores PN obrigatorios'!$A$2:$G$350,6,0),"Sem Responsável Listado")</f>
        <v>Sebrae/NA</v>
      </c>
      <c r="I713" s="7" t="str">
        <f>IFERROR(VLOOKUP(A713,'Indicadores PN obrigatorios'!$A$2:$G$350,2,0),"Não")</f>
        <v>SIM</v>
      </c>
      <c r="J713" s="7" t="str">
        <f>IFERROR(VLOOKUP(A713,'INDICADORES CUBO AGIR'!$A$2:$D$11,4,0),"NÃO")</f>
        <v>SIM</v>
      </c>
    </row>
    <row r="714" spans="1:10" x14ac:dyDescent="0.25">
      <c r="A714" t="str">
        <f t="shared" si="11"/>
        <v>PROGRAMA NACIONAL - Cliente em FocoPG_Cobertura do Atendimento (microempresas e empresas de pequeno porte) - % - Obter</v>
      </c>
      <c r="B714" t="s">
        <v>430</v>
      </c>
      <c r="C714" t="s">
        <v>349</v>
      </c>
      <c r="D714" t="s">
        <v>37</v>
      </c>
      <c r="E714" t="s">
        <v>20</v>
      </c>
      <c r="F714">
        <v>25</v>
      </c>
      <c r="G714">
        <v>21.25</v>
      </c>
      <c r="H714" s="7" t="str">
        <f>IFERROR(VLOOKUP(A714,'Indicadores PN obrigatorios'!$A$2:$G$350,6,0),"Sem Responsável Listado")</f>
        <v>Sebrae/NA</v>
      </c>
      <c r="I714" s="7" t="str">
        <f>IFERROR(VLOOKUP(A714,'Indicadores PN obrigatorios'!$A$2:$G$350,2,0),"Não")</f>
        <v>SIM</v>
      </c>
      <c r="J714" s="7" t="str">
        <f>IFERROR(VLOOKUP(A714,'INDICADORES CUBO AGIR'!$A$2:$D$11,4,0),"NÃO")</f>
        <v>SIM</v>
      </c>
    </row>
    <row r="715" spans="1:10" x14ac:dyDescent="0.25">
      <c r="A715" t="str">
        <f t="shared" si="11"/>
        <v>PROGRAMA NACIONAL - Cliente em FocoPG_Pequenos Negócios Atendidos - Número - Obter</v>
      </c>
      <c r="B715" t="s">
        <v>430</v>
      </c>
      <c r="C715" t="s">
        <v>349</v>
      </c>
      <c r="D715" t="s">
        <v>37</v>
      </c>
      <c r="E715" t="s">
        <v>21</v>
      </c>
      <c r="F715">
        <v>21885</v>
      </c>
      <c r="G715">
        <v>24402</v>
      </c>
      <c r="H715" s="7" t="str">
        <f>IFERROR(VLOOKUP(A715,'Indicadores PN obrigatorios'!$A$2:$G$350,6,0),"Sem Responsável Listado")</f>
        <v>Sebrae/NA</v>
      </c>
      <c r="I715" s="7" t="str">
        <f>IFERROR(VLOOKUP(A715,'Indicadores PN obrigatorios'!$A$2:$G$350,2,0),"Não")</f>
        <v>SIM</v>
      </c>
      <c r="J715" s="7" t="str">
        <f>IFERROR(VLOOKUP(A715,'INDICADORES CUBO AGIR'!$A$2:$D$11,4,0),"NÃO")</f>
        <v>SIM</v>
      </c>
    </row>
    <row r="716" spans="1:10" x14ac:dyDescent="0.25">
      <c r="A716" t="str">
        <f t="shared" si="11"/>
        <v>PROGRAMA NACIONAL - Cliente em FocoPG_Recomendação (NPS) - pontos - Obter</v>
      </c>
      <c r="B716" t="s">
        <v>430</v>
      </c>
      <c r="C716" t="s">
        <v>349</v>
      </c>
      <c r="D716" t="s">
        <v>37</v>
      </c>
      <c r="E716" t="s">
        <v>22</v>
      </c>
      <c r="F716">
        <v>80</v>
      </c>
      <c r="G716">
        <v>84.12</v>
      </c>
      <c r="H716" s="7" t="str">
        <f>IFERROR(VLOOKUP(A716,'Indicadores PN obrigatorios'!$A$2:$G$350,6,0),"Sem Responsável Listado")</f>
        <v>Sebrae/NA</v>
      </c>
      <c r="I716" s="7" t="str">
        <f>IFERROR(VLOOKUP(A716,'Indicadores PN obrigatorios'!$A$2:$G$350,2,0),"Não")</f>
        <v>SIM</v>
      </c>
      <c r="J716" s="7" t="str">
        <f>IFERROR(VLOOKUP(A716,'INDICADORES CUBO AGIR'!$A$2:$D$11,4,0),"NÃO")</f>
        <v>NÃO</v>
      </c>
    </row>
    <row r="717" spans="1:10" x14ac:dyDescent="0.25">
      <c r="A717" t="str">
        <f t="shared" si="11"/>
        <v>PROGRAMA NACIONAL - Brasil + CompetitivoPG_Produtividade do Trabalho - % - Aumentar</v>
      </c>
      <c r="B717" t="s">
        <v>430</v>
      </c>
      <c r="C717" t="s">
        <v>350</v>
      </c>
      <c r="D717" t="s">
        <v>40</v>
      </c>
      <c r="E717" t="s">
        <v>27</v>
      </c>
      <c r="F717">
        <v>10</v>
      </c>
      <c r="G717">
        <v>28.5</v>
      </c>
      <c r="H717" s="7" t="str">
        <f>IFERROR(VLOOKUP(A717,'Indicadores PN obrigatorios'!$A$2:$G$350,6,0),"Sem Responsável Listado")</f>
        <v>Sebrae/NA</v>
      </c>
      <c r="I717" s="7" t="str">
        <f>IFERROR(VLOOKUP(A717,'Indicadores PN obrigatorios'!$A$2:$G$350,2,0),"Não")</f>
        <v>SIM</v>
      </c>
      <c r="J717" s="7" t="str">
        <f>IFERROR(VLOOKUP(A717,'INDICADORES CUBO AGIR'!$A$2:$D$11,4,0),"NÃO")</f>
        <v>NÃO</v>
      </c>
    </row>
    <row r="718" spans="1:10" x14ac:dyDescent="0.25">
      <c r="A718" t="str">
        <f t="shared" si="11"/>
        <v>PROGRAMA NACIONAL - Brasil + CompetitivoPG_Taxa de Alcance - Faturamento - % - Obter</v>
      </c>
      <c r="B718" t="s">
        <v>430</v>
      </c>
      <c r="C718" t="s">
        <v>350</v>
      </c>
      <c r="D718" t="s">
        <v>40</v>
      </c>
      <c r="E718" t="s">
        <v>28</v>
      </c>
      <c r="F718">
        <v>75</v>
      </c>
      <c r="G718">
        <v>100</v>
      </c>
      <c r="H718" s="7" t="str">
        <f>IFERROR(VLOOKUP(A718,'Indicadores PN obrigatorios'!$A$2:$G$350,6,0),"Sem Responsável Listado")</f>
        <v>Sebrae/UF</v>
      </c>
      <c r="I718" s="7" t="str">
        <f>IFERROR(VLOOKUP(A718,'Indicadores PN obrigatorios'!$A$2:$G$350,2,0),"Não")</f>
        <v>SIM</v>
      </c>
      <c r="J718" s="7" t="str">
        <f>IFERROR(VLOOKUP(A718,'INDICADORES CUBO AGIR'!$A$2:$D$11,4,0),"NÃO")</f>
        <v>SIM</v>
      </c>
    </row>
    <row r="719" spans="1:10" x14ac:dyDescent="0.25">
      <c r="A719" t="str">
        <f t="shared" si="11"/>
        <v>PROGRAMA NACIONAL - Brasil + InovadorPG_Inovação e Modernização - % - Obter</v>
      </c>
      <c r="B719" t="s">
        <v>430</v>
      </c>
      <c r="C719" t="s">
        <v>351</v>
      </c>
      <c r="D719" t="s">
        <v>38</v>
      </c>
      <c r="E719" t="s">
        <v>23</v>
      </c>
      <c r="F719">
        <v>70</v>
      </c>
      <c r="G719">
        <v>0</v>
      </c>
      <c r="H719" s="7" t="str">
        <f>IFERROR(VLOOKUP(A719,'Indicadores PN obrigatorios'!$A$2:$G$350,6,0),"Sem Responsável Listado")</f>
        <v>Sebrae/NA</v>
      </c>
      <c r="I719" s="7" t="str">
        <f>IFERROR(VLOOKUP(A719,'Indicadores PN obrigatorios'!$A$2:$G$350,2,0),"Não")</f>
        <v>SIM</v>
      </c>
      <c r="J719" s="7" t="str">
        <f>IFERROR(VLOOKUP(A719,'INDICADORES CUBO AGIR'!$A$2:$D$11,4,0),"NÃO")</f>
        <v>NÃO</v>
      </c>
    </row>
    <row r="720" spans="1:10" x14ac:dyDescent="0.25">
      <c r="A720" t="str">
        <f t="shared" si="11"/>
        <v>PROGRAMA NACIONAL - Brasil + InovadorPG_Municípios com ecossistemas de inovação mapeados - Número - Obter</v>
      </c>
      <c r="B720" t="s">
        <v>430</v>
      </c>
      <c r="C720" t="s">
        <v>351</v>
      </c>
      <c r="D720" t="s">
        <v>38</v>
      </c>
      <c r="E720" t="s">
        <v>24</v>
      </c>
      <c r="F720">
        <v>2</v>
      </c>
      <c r="G720">
        <v>0</v>
      </c>
      <c r="H720" s="7" t="str">
        <f>IFERROR(VLOOKUP(A720,'Indicadores PN obrigatorios'!$A$2:$G$350,6,0),"Sem Responsável Listado")</f>
        <v>Sebrae/UF</v>
      </c>
      <c r="I720" s="7" t="str">
        <f>IFERROR(VLOOKUP(A720,'Indicadores PN obrigatorios'!$A$2:$G$350,2,0),"Não")</f>
        <v>SIM</v>
      </c>
      <c r="J720" s="7" t="str">
        <f>IFERROR(VLOOKUP(A720,'INDICADORES CUBO AGIR'!$A$2:$D$11,4,0),"NÃO")</f>
        <v>NÃO</v>
      </c>
    </row>
    <row r="721" spans="1:10" x14ac:dyDescent="0.25">
      <c r="A721" t="str">
        <f t="shared" si="11"/>
        <v>PROGRAMA NACIONAL - Brasil + InovadorPG_Pequenos Negócios atendidos com solução de Inovação - Número - Obter</v>
      </c>
      <c r="B721" t="s">
        <v>430</v>
      </c>
      <c r="C721" t="s">
        <v>351</v>
      </c>
      <c r="D721" t="s">
        <v>38</v>
      </c>
      <c r="E721" t="s">
        <v>25</v>
      </c>
      <c r="F721">
        <v>2350</v>
      </c>
      <c r="G721">
        <v>5093</v>
      </c>
      <c r="H721" s="7" t="str">
        <f>IFERROR(VLOOKUP(A721,'Indicadores PN obrigatorios'!$A$2:$G$350,6,0),"Sem Responsável Listado")</f>
        <v>Sem Responsável Listado</v>
      </c>
      <c r="I721" s="7" t="str">
        <f>IFERROR(VLOOKUP(A721,'Indicadores PN obrigatorios'!$A$2:$G$350,2,0),"Não")</f>
        <v>Não</v>
      </c>
      <c r="J721" s="7" t="str">
        <f>IFERROR(VLOOKUP(A721,'INDICADORES CUBO AGIR'!$A$2:$D$11,4,0),"NÃO")</f>
        <v>SIM</v>
      </c>
    </row>
    <row r="722" spans="1:10" x14ac:dyDescent="0.25">
      <c r="A722" t="str">
        <f t="shared" si="11"/>
        <v>PROGRAMA NACIONAL - Inteligência de DadosPG_Índice Gartner de Data &amp; Analytics - Pontos (1 a 5) - Aumentar</v>
      </c>
      <c r="B722" t="s">
        <v>430</v>
      </c>
      <c r="C722" t="s">
        <v>352</v>
      </c>
      <c r="D722" t="s">
        <v>39</v>
      </c>
      <c r="E722" t="s">
        <v>26</v>
      </c>
      <c r="F722">
        <v>1.7</v>
      </c>
      <c r="G722">
        <v>1.31</v>
      </c>
      <c r="H722" s="7" t="str">
        <f>IFERROR(VLOOKUP(A722,'Indicadores PN obrigatorios'!$A$2:$G$350,6,0),"Sem Responsável Listado")</f>
        <v>Sem Responsável Listado</v>
      </c>
      <c r="I722" s="7" t="str">
        <f>IFERROR(VLOOKUP(A722,'Indicadores PN obrigatorios'!$A$2:$G$350,2,0),"Não")</f>
        <v>Não</v>
      </c>
      <c r="J722" s="7" t="str">
        <f>IFERROR(VLOOKUP(A722,'INDICADORES CUBO AGIR'!$A$2:$D$11,4,0),"NÃO")</f>
        <v>NÃO</v>
      </c>
    </row>
    <row r="723" spans="1:10" x14ac:dyDescent="0.25">
      <c r="A723" t="str">
        <f t="shared" si="11"/>
        <v>PROGRAMA NACIONAL - Transformação DigitalPG_Clientes atendidos por serviços digitais - Número - Obter</v>
      </c>
      <c r="B723" t="s">
        <v>430</v>
      </c>
      <c r="C723" t="s">
        <v>353</v>
      </c>
      <c r="D723" t="s">
        <v>51</v>
      </c>
      <c r="E723" t="s">
        <v>19</v>
      </c>
      <c r="F723">
        <v>28392</v>
      </c>
      <c r="G723">
        <v>23703</v>
      </c>
      <c r="H723" s="7" t="str">
        <f>IFERROR(VLOOKUP(A723,'Indicadores PN obrigatorios'!$A$2:$G$350,6,0),"Sem Responsável Listado")</f>
        <v>Sebrae/NA</v>
      </c>
      <c r="I723" s="7" t="str">
        <f>IFERROR(VLOOKUP(A723,'Indicadores PN obrigatorios'!$A$2:$G$350,2,0),"Não")</f>
        <v>SIM</v>
      </c>
      <c r="J723" s="7" t="str">
        <f>IFERROR(VLOOKUP(A723,'INDICADORES CUBO AGIR'!$A$2:$D$11,4,0),"NÃO")</f>
        <v>SIM</v>
      </c>
    </row>
    <row r="724" spans="1:10" x14ac:dyDescent="0.25">
      <c r="A724" t="str">
        <f t="shared" si="11"/>
        <v>PROGRAMA NACIONAL - Transformação DigitalPG_Downloads do aplicativo Sebrae - Número - Obter</v>
      </c>
      <c r="B724" t="s">
        <v>430</v>
      </c>
      <c r="C724" t="s">
        <v>353</v>
      </c>
      <c r="D724" t="s">
        <v>51</v>
      </c>
      <c r="E724" t="s">
        <v>52</v>
      </c>
      <c r="F724">
        <v>9000</v>
      </c>
      <c r="G724">
        <v>7323</v>
      </c>
      <c r="H724" s="7" t="str">
        <f>IFERROR(VLOOKUP(A724,'Indicadores PN obrigatorios'!$A$2:$G$350,6,0),"Sem Responsável Listado")</f>
        <v>Sem Responsável Listado</v>
      </c>
      <c r="I724" s="7" t="str">
        <f>IFERROR(VLOOKUP(A724,'Indicadores PN obrigatorios'!$A$2:$G$350,2,0),"Não")</f>
        <v>Não</v>
      </c>
      <c r="J724" s="7" t="str">
        <f>IFERROR(VLOOKUP(A724,'INDICADORES CUBO AGIR'!$A$2:$D$11,4,0),"NÃO")</f>
        <v>NÃO</v>
      </c>
    </row>
    <row r="725" spans="1:10" x14ac:dyDescent="0.25">
      <c r="A725" t="str">
        <f t="shared" si="11"/>
        <v>PROGRAMA NACIONAL - Transformação DigitalPG_Índice de Maturidade Digital do Sistema Sebrae - Pontos (1 a 5) - Obter</v>
      </c>
      <c r="B725" t="s">
        <v>430</v>
      </c>
      <c r="C725" t="s">
        <v>353</v>
      </c>
      <c r="D725" t="s">
        <v>51</v>
      </c>
      <c r="E725" t="s">
        <v>53</v>
      </c>
      <c r="F725">
        <v>1.9</v>
      </c>
      <c r="G725">
        <v>1.64</v>
      </c>
      <c r="H725" s="7" t="str">
        <f>IFERROR(VLOOKUP(A725,'Indicadores PN obrigatorios'!$A$2:$G$350,6,0),"Sem Responsável Listado")</f>
        <v>Sem Responsável Listado</v>
      </c>
      <c r="I725" s="7" t="str">
        <f>IFERROR(VLOOKUP(A725,'Indicadores PN obrigatorios'!$A$2:$G$350,2,0),"Não")</f>
        <v>Não</v>
      </c>
      <c r="J725" s="7" t="str">
        <f>IFERROR(VLOOKUP(A725,'INDICADORES CUBO AGIR'!$A$2:$D$11,4,0),"NÃO")</f>
        <v>NÃO</v>
      </c>
    </row>
    <row r="726" spans="1:10" x14ac:dyDescent="0.25">
      <c r="A726" t="str">
        <f t="shared" si="11"/>
        <v>PROGRAMA NACIONAL - Transformação OrganizacionalPG_Incidentes de segurança tratados - % - Obter</v>
      </c>
      <c r="B726" t="s">
        <v>430</v>
      </c>
      <c r="C726" t="s">
        <v>354</v>
      </c>
      <c r="D726" t="s">
        <v>73</v>
      </c>
      <c r="E726" t="s">
        <v>75</v>
      </c>
      <c r="F726">
        <v>90</v>
      </c>
      <c r="G726">
        <v>75</v>
      </c>
      <c r="H726" s="7" t="str">
        <f>IFERROR(VLOOKUP(A726,'Indicadores PN obrigatorios'!$A$2:$G$350,6,0),"Sem Responsável Listado")</f>
        <v>Sem Responsável Listado</v>
      </c>
      <c r="I726" s="7" t="str">
        <f>IFERROR(VLOOKUP(A726,'Indicadores PN obrigatorios'!$A$2:$G$350,2,0),"Não")</f>
        <v>Não</v>
      </c>
      <c r="J726" s="7" t="str">
        <f>IFERROR(VLOOKUP(A726,'INDICADORES CUBO AGIR'!$A$2:$D$11,4,0),"NÃO")</f>
        <v>NÃO</v>
      </c>
    </row>
    <row r="727" spans="1:10" x14ac:dyDescent="0.25">
      <c r="A727" t="str">
        <f t="shared" si="11"/>
        <v>PROGRAMA NACIONAL - Sebrae + ReceitasPG_Geração de Receita Própria - % - Obter</v>
      </c>
      <c r="B727" t="s">
        <v>430</v>
      </c>
      <c r="C727" t="s">
        <v>355</v>
      </c>
      <c r="D727" t="s">
        <v>41</v>
      </c>
      <c r="E727" t="s">
        <v>29</v>
      </c>
      <c r="F727">
        <v>5</v>
      </c>
      <c r="G727">
        <v>2.34</v>
      </c>
      <c r="H727" s="7" t="str">
        <f>IFERROR(VLOOKUP(A727,'Indicadores PN obrigatorios'!$A$2:$G$350,6,0),"Sem Responsável Listado")</f>
        <v>Sebrae/NA</v>
      </c>
      <c r="I727" s="7" t="str">
        <f>IFERROR(VLOOKUP(A727,'Indicadores PN obrigatorios'!$A$2:$G$350,2,0),"Não")</f>
        <v>SIM</v>
      </c>
      <c r="J727" s="7" t="str">
        <f>IFERROR(VLOOKUP(A727,'INDICADORES CUBO AGIR'!$A$2:$D$11,4,0),"NÃO")</f>
        <v>NÃO</v>
      </c>
    </row>
    <row r="728" spans="1:10" x14ac:dyDescent="0.25">
      <c r="A728" t="str">
        <f t="shared" si="11"/>
        <v>PROGRAMA NACIONAL - Educação EmpreendedoraPG_Atendimento a estudantes em soluções de Educação Empreendedora - Número - Obter</v>
      </c>
      <c r="B728" t="s">
        <v>431</v>
      </c>
      <c r="C728" t="s">
        <v>356</v>
      </c>
      <c r="D728" t="s">
        <v>43</v>
      </c>
      <c r="E728" t="s">
        <v>32</v>
      </c>
      <c r="F728">
        <v>460000</v>
      </c>
      <c r="G728">
        <v>0</v>
      </c>
      <c r="H728" s="7" t="str">
        <f>IFERROR(VLOOKUP(A728,'Indicadores PN obrigatorios'!$A$2:$G$350,6,0),"Sem Responsável Listado")</f>
        <v>Sebrae/NA</v>
      </c>
      <c r="I728" s="7" t="str">
        <f>IFERROR(VLOOKUP(A728,'Indicadores PN obrigatorios'!$A$2:$G$350,2,0),"Não")</f>
        <v>SIM</v>
      </c>
      <c r="J728" s="7" t="str">
        <f>IFERROR(VLOOKUP(A728,'INDICADORES CUBO AGIR'!$A$2:$D$11,4,0),"NÃO")</f>
        <v>SIM</v>
      </c>
    </row>
    <row r="729" spans="1:10" x14ac:dyDescent="0.25">
      <c r="A729" t="str">
        <f t="shared" si="11"/>
        <v>PROGRAMA NACIONAL - Educação EmpreendedoraPG_Escolas com projeto Escola Empreendedora implementado - Número - Obter</v>
      </c>
      <c r="B729" t="s">
        <v>431</v>
      </c>
      <c r="C729" t="s">
        <v>356</v>
      </c>
      <c r="D729" t="s">
        <v>43</v>
      </c>
      <c r="E729" t="s">
        <v>33</v>
      </c>
      <c r="F729">
        <v>5</v>
      </c>
      <c r="G729">
        <v>0</v>
      </c>
      <c r="H729" s="7" t="str">
        <f>IFERROR(VLOOKUP(A729,'Indicadores PN obrigatorios'!$A$2:$G$350,6,0),"Sem Responsável Listado")</f>
        <v>Sebrae/UF</v>
      </c>
      <c r="I729" s="7" t="str">
        <f>IFERROR(VLOOKUP(A729,'Indicadores PN obrigatorios'!$A$2:$G$350,2,0),"Não")</f>
        <v>SIM</v>
      </c>
      <c r="J729" s="7" t="str">
        <f>IFERROR(VLOOKUP(A729,'INDICADORES CUBO AGIR'!$A$2:$D$11,4,0),"NÃO")</f>
        <v>NÃO</v>
      </c>
    </row>
    <row r="730" spans="1:10" x14ac:dyDescent="0.25">
      <c r="A730" t="str">
        <f t="shared" si="11"/>
        <v>PROGRAMA NACIONAL - Educação EmpreendedoraPG_Professores atendidos em soluções de Educação Empreendedora - professores - Obter</v>
      </c>
      <c r="B730" t="s">
        <v>431</v>
      </c>
      <c r="C730" t="s">
        <v>356</v>
      </c>
      <c r="D730" t="s">
        <v>43</v>
      </c>
      <c r="E730" t="s">
        <v>34</v>
      </c>
      <c r="F730">
        <v>7000</v>
      </c>
      <c r="G730">
        <v>0</v>
      </c>
      <c r="H730" s="7" t="str">
        <f>IFERROR(VLOOKUP(A730,'Indicadores PN obrigatorios'!$A$2:$G$350,6,0),"Sem Responsável Listado")</f>
        <v>Sebrae/NA</v>
      </c>
      <c r="I730" s="7" t="str">
        <f>IFERROR(VLOOKUP(A730,'Indicadores PN obrigatorios'!$A$2:$G$350,2,0),"Não")</f>
        <v>SIM</v>
      </c>
      <c r="J730" s="7" t="str">
        <f>IFERROR(VLOOKUP(A730,'INDICADORES CUBO AGIR'!$A$2:$D$11,4,0),"NÃO")</f>
        <v>SIM</v>
      </c>
    </row>
    <row r="731" spans="1:10" x14ac:dyDescent="0.25">
      <c r="A731" t="str">
        <f t="shared" si="11"/>
        <v>PROGRAMA NACIONAL - Educação EmpreendedoraPG_Recomendação (NPS) - Professores - pontos - Obter</v>
      </c>
      <c r="B731" t="s">
        <v>431</v>
      </c>
      <c r="C731" t="s">
        <v>356</v>
      </c>
      <c r="D731" t="s">
        <v>43</v>
      </c>
      <c r="E731" t="s">
        <v>35</v>
      </c>
      <c r="F731">
        <v>75</v>
      </c>
      <c r="G731">
        <v>0</v>
      </c>
      <c r="H731" s="7" t="str">
        <f>IFERROR(VLOOKUP(A731,'Indicadores PN obrigatorios'!$A$2:$G$350,6,0),"Sem Responsável Listado")</f>
        <v>Sebrae/NA</v>
      </c>
      <c r="I731" s="7" t="str">
        <f>IFERROR(VLOOKUP(A731,'Indicadores PN obrigatorios'!$A$2:$G$350,2,0),"Não")</f>
        <v>SIM</v>
      </c>
      <c r="J731" s="7" t="str">
        <f>IFERROR(VLOOKUP(A731,'INDICADORES CUBO AGIR'!$A$2:$D$11,4,0),"NÃO")</f>
        <v>NÃO</v>
      </c>
    </row>
    <row r="732" spans="1:10" x14ac:dyDescent="0.25">
      <c r="A732" t="str">
        <f t="shared" si="11"/>
        <v>PROGRAMA NACIONAL - Gestão da MarcaPG_Imagem junto à Sociedade - Pontos (0 a 10) - Obter</v>
      </c>
      <c r="B732" t="s">
        <v>431</v>
      </c>
      <c r="C732" t="s">
        <v>357</v>
      </c>
      <c r="D732" t="s">
        <v>42</v>
      </c>
      <c r="E732" t="s">
        <v>30</v>
      </c>
      <c r="F732">
        <v>7.9</v>
      </c>
      <c r="G732">
        <v>0</v>
      </c>
      <c r="H732" s="7" t="str">
        <f>IFERROR(VLOOKUP(A732,'Indicadores PN obrigatorios'!$A$2:$G$350,6,0),"Sem Responsável Listado")</f>
        <v>Sebrae/NA</v>
      </c>
      <c r="I732" s="7" t="str">
        <f>IFERROR(VLOOKUP(A732,'Indicadores PN obrigatorios'!$A$2:$G$350,2,0),"Não")</f>
        <v>SIM</v>
      </c>
      <c r="J732" s="7" t="str">
        <f>IFERROR(VLOOKUP(A732,'INDICADORES CUBO AGIR'!$A$2:$D$11,4,0),"NÃO")</f>
        <v>NÃO</v>
      </c>
    </row>
    <row r="733" spans="1:10" x14ac:dyDescent="0.25">
      <c r="A733" t="str">
        <f t="shared" si="11"/>
        <v>PROGRAMA NACIONAL - Gestão da MarcaPG_Imagem junto aos Pequenos Negócios - Pontos (0 a 10) - Obter</v>
      </c>
      <c r="B733" t="s">
        <v>431</v>
      </c>
      <c r="C733" t="s">
        <v>357</v>
      </c>
      <c r="D733" t="s">
        <v>42</v>
      </c>
      <c r="E733" t="s">
        <v>31</v>
      </c>
      <c r="F733">
        <v>8.6999999999999993</v>
      </c>
      <c r="G733">
        <v>0</v>
      </c>
      <c r="H733" s="7" t="str">
        <f>IFERROR(VLOOKUP(A733,'Indicadores PN obrigatorios'!$A$2:$G$350,6,0),"Sem Responsável Listado")</f>
        <v>Sebrae/NA</v>
      </c>
      <c r="I733" s="7" t="str">
        <f>IFERROR(VLOOKUP(A733,'Indicadores PN obrigatorios'!$A$2:$G$350,2,0),"Não")</f>
        <v>SIM</v>
      </c>
      <c r="J733" s="7" t="str">
        <f>IFERROR(VLOOKUP(A733,'INDICADORES CUBO AGIR'!$A$2:$D$11,4,0),"NÃO")</f>
        <v>NÃO</v>
      </c>
    </row>
    <row r="734" spans="1:10" x14ac:dyDescent="0.25">
      <c r="A734" t="str">
        <f t="shared" si="11"/>
        <v>PROGRAMA NACIONAL - Gestão Estratégica de PessoasPG_Diagnóstico de Maturidade dos processos de gestão de pessoas - pontos - Obter</v>
      </c>
      <c r="B734" t="s">
        <v>431</v>
      </c>
      <c r="C734" t="s">
        <v>358</v>
      </c>
      <c r="D734" t="s">
        <v>66</v>
      </c>
      <c r="E734" t="s">
        <v>67</v>
      </c>
      <c r="F734">
        <v>3</v>
      </c>
      <c r="G734">
        <v>3.63</v>
      </c>
      <c r="H734" s="7" t="str">
        <f>IFERROR(VLOOKUP(A734,'Indicadores PN obrigatorios'!$A$2:$G$350,6,0),"Sem Responsável Listado")</f>
        <v>Sebrae/UF</v>
      </c>
      <c r="I734" s="7" t="str">
        <f>IFERROR(VLOOKUP(A734,'Indicadores PN obrigatorios'!$A$2:$G$350,2,0),"Não")</f>
        <v>SIM</v>
      </c>
      <c r="J734" s="7" t="str">
        <f>IFERROR(VLOOKUP(A734,'INDICADORES CUBO AGIR'!$A$2:$D$11,4,0),"NÃO")</f>
        <v>NÃO</v>
      </c>
    </row>
    <row r="735" spans="1:10" x14ac:dyDescent="0.25">
      <c r="A735" t="str">
        <f t="shared" si="11"/>
        <v>PROGRAMA NACIONAL - Gestão Estratégica de PessoasPG_Grau de implementação do SGP 9.0 no Sistema Sebrae - % - Obter</v>
      </c>
      <c r="B735" t="s">
        <v>431</v>
      </c>
      <c r="C735" t="s">
        <v>358</v>
      </c>
      <c r="D735" t="s">
        <v>66</v>
      </c>
      <c r="E735" t="s">
        <v>68</v>
      </c>
      <c r="F735">
        <v>100</v>
      </c>
      <c r="G735">
        <v>100</v>
      </c>
      <c r="H735" s="7" t="str">
        <f>IFERROR(VLOOKUP(A735,'Indicadores PN obrigatorios'!$A$2:$G$350,6,0),"Sem Responsável Listado")</f>
        <v>Sebrae/NA</v>
      </c>
      <c r="I735" s="7" t="str">
        <f>IFERROR(VLOOKUP(A735,'Indicadores PN obrigatorios'!$A$2:$G$350,2,0),"Não")</f>
        <v>SIM</v>
      </c>
      <c r="J735" s="7" t="str">
        <f>IFERROR(VLOOKUP(A735,'INDICADORES CUBO AGIR'!$A$2:$D$11,4,0),"NÃO")</f>
        <v>NÃO</v>
      </c>
    </row>
    <row r="736" spans="1:10" x14ac:dyDescent="0.25">
      <c r="A736" t="str">
        <f t="shared" si="11"/>
        <v>PROGRAMA NACIONAL - Transformação OrganizacionalPG_Aumentar a Maturidade informacional a partir do ambiente colaborativo de dados - pontos - Aumentar</v>
      </c>
      <c r="B736" t="s">
        <v>431</v>
      </c>
      <c r="C736" t="s">
        <v>359</v>
      </c>
      <c r="D736" t="s">
        <v>73</v>
      </c>
      <c r="E736" t="s">
        <v>360</v>
      </c>
      <c r="F736">
        <v>0</v>
      </c>
      <c r="G736">
        <v>0</v>
      </c>
      <c r="H736" s="7" t="str">
        <f>IFERROR(VLOOKUP(A736,'Indicadores PN obrigatorios'!$A$2:$G$350,6,0),"Sem Responsável Listado")</f>
        <v>Sem Responsável Listado</v>
      </c>
      <c r="I736" s="7" t="str">
        <f>IFERROR(VLOOKUP(A736,'Indicadores PN obrigatorios'!$A$2:$G$350,2,0),"Não")</f>
        <v>Não</v>
      </c>
      <c r="J736" s="7" t="str">
        <f>IFERROR(VLOOKUP(A736,'INDICADORES CUBO AGIR'!$A$2:$D$11,4,0),"NÃO")</f>
        <v>NÃO</v>
      </c>
    </row>
    <row r="737" spans="1:10" x14ac:dyDescent="0.25">
      <c r="A737" t="str">
        <f t="shared" si="11"/>
        <v>PROGRAMA NACIONAL - Portfólio em RedePG_Aplicabilidade - Pontos (0 a 10) - Obter</v>
      </c>
      <c r="B737" t="s">
        <v>431</v>
      </c>
      <c r="C737" t="s">
        <v>361</v>
      </c>
      <c r="D737" t="s">
        <v>56</v>
      </c>
      <c r="E737" t="s">
        <v>57</v>
      </c>
      <c r="F737">
        <v>7</v>
      </c>
      <c r="G737">
        <v>0</v>
      </c>
      <c r="H737" s="7" t="str">
        <f>IFERROR(VLOOKUP(A737,'Indicadores PN obrigatorios'!$A$2:$G$350,6,0),"Sem Responsável Listado")</f>
        <v>Sebrae/NA</v>
      </c>
      <c r="I737" s="7" t="str">
        <f>IFERROR(VLOOKUP(A737,'Indicadores PN obrigatorios'!$A$2:$G$350,2,0),"Não")</f>
        <v>SIM</v>
      </c>
      <c r="J737" s="7" t="str">
        <f>IFERROR(VLOOKUP(A737,'INDICADORES CUBO AGIR'!$A$2:$D$11,4,0),"NÃO")</f>
        <v>NÃO</v>
      </c>
    </row>
    <row r="738" spans="1:10" x14ac:dyDescent="0.25">
      <c r="A738" t="str">
        <f t="shared" si="11"/>
        <v>PROGRAMA NACIONAL - Portfólio em RedePG_Efetividade - Pontos (0 a 10) - Obter</v>
      </c>
      <c r="B738" t="s">
        <v>431</v>
      </c>
      <c r="C738" t="s">
        <v>361</v>
      </c>
      <c r="D738" t="s">
        <v>56</v>
      </c>
      <c r="E738" t="s">
        <v>58</v>
      </c>
      <c r="F738">
        <v>7</v>
      </c>
      <c r="G738">
        <v>0</v>
      </c>
      <c r="H738" s="7" t="str">
        <f>IFERROR(VLOOKUP(A738,'Indicadores PN obrigatorios'!$A$2:$G$350,6,0),"Sem Responsável Listado")</f>
        <v>Sebrae/NA</v>
      </c>
      <c r="I738" s="7" t="str">
        <f>IFERROR(VLOOKUP(A738,'Indicadores PN obrigatorios'!$A$2:$G$350,2,0),"Não")</f>
        <v>SIM</v>
      </c>
      <c r="J738" s="7" t="str">
        <f>IFERROR(VLOOKUP(A738,'INDICADORES CUBO AGIR'!$A$2:$D$11,4,0),"NÃO")</f>
        <v>NÃO</v>
      </c>
    </row>
    <row r="739" spans="1:10" x14ac:dyDescent="0.25">
      <c r="A739" t="str">
        <f t="shared" si="11"/>
        <v>PROGRAMA NACIONAL - Portfólio em RedePG_NPS (Net Promoter Score) de Produto ou Serviço - pontos - Obter</v>
      </c>
      <c r="B739" t="s">
        <v>431</v>
      </c>
      <c r="C739" t="s">
        <v>361</v>
      </c>
      <c r="D739" t="s">
        <v>56</v>
      </c>
      <c r="E739" t="s">
        <v>59</v>
      </c>
      <c r="F739">
        <v>60</v>
      </c>
      <c r="G739">
        <v>0</v>
      </c>
      <c r="H739" s="7" t="str">
        <f>IFERROR(VLOOKUP(A739,'Indicadores PN obrigatorios'!$A$2:$G$350,6,0),"Sem Responsável Listado")</f>
        <v>Sebrae/UF</v>
      </c>
      <c r="I739" s="7" t="str">
        <f>IFERROR(VLOOKUP(A739,'Indicadores PN obrigatorios'!$A$2:$G$350,2,0),"Não")</f>
        <v>SIM</v>
      </c>
      <c r="J739" s="7" t="str">
        <f>IFERROR(VLOOKUP(A739,'INDICADORES CUBO AGIR'!$A$2:$D$11,4,0),"NÃO")</f>
        <v>NÃO</v>
      </c>
    </row>
    <row r="740" spans="1:10" x14ac:dyDescent="0.25">
      <c r="A740" t="str">
        <f t="shared" si="11"/>
        <v>PROGRAMA NACIONAL - Inteligência de DadosPG_Índice Gartner de Data &amp; Analytics - Pontos (1 a 5) - Aumentar</v>
      </c>
      <c r="B740" t="s">
        <v>431</v>
      </c>
      <c r="C740" t="s">
        <v>362</v>
      </c>
      <c r="D740" t="s">
        <v>39</v>
      </c>
      <c r="E740" t="s">
        <v>26</v>
      </c>
      <c r="F740">
        <v>2.1</v>
      </c>
      <c r="G740">
        <v>0</v>
      </c>
      <c r="H740" s="7" t="str">
        <f>IFERROR(VLOOKUP(A740,'Indicadores PN obrigatorios'!$A$2:$G$350,6,0),"Sem Responsável Listado")</f>
        <v>Sem Responsável Listado</v>
      </c>
      <c r="I740" s="7" t="str">
        <f>IFERROR(VLOOKUP(A740,'Indicadores PN obrigatorios'!$A$2:$G$350,2,0),"Não")</f>
        <v>Não</v>
      </c>
      <c r="J740" s="7" t="str">
        <f>IFERROR(VLOOKUP(A740,'INDICADORES CUBO AGIR'!$A$2:$D$11,4,0),"NÃO")</f>
        <v>NÃO</v>
      </c>
    </row>
    <row r="741" spans="1:10" x14ac:dyDescent="0.25">
      <c r="A741" t="str">
        <f t="shared" si="11"/>
        <v>PROGRAMA NACIONAL - Brasil + InovadorPG_Inovação e Modernização - % - Obter</v>
      </c>
      <c r="B741" t="s">
        <v>431</v>
      </c>
      <c r="C741" t="s">
        <v>363</v>
      </c>
      <c r="D741" t="s">
        <v>38</v>
      </c>
      <c r="E741" t="s">
        <v>23</v>
      </c>
      <c r="F741">
        <v>70</v>
      </c>
      <c r="G741">
        <v>0</v>
      </c>
      <c r="H741" s="7" t="str">
        <f>IFERROR(VLOOKUP(A741,'Indicadores PN obrigatorios'!$A$2:$G$350,6,0),"Sem Responsável Listado")</f>
        <v>Sebrae/NA</v>
      </c>
      <c r="I741" s="7" t="str">
        <f>IFERROR(VLOOKUP(A741,'Indicadores PN obrigatorios'!$A$2:$G$350,2,0),"Não")</f>
        <v>SIM</v>
      </c>
      <c r="J741" s="7" t="str">
        <f>IFERROR(VLOOKUP(A741,'INDICADORES CUBO AGIR'!$A$2:$D$11,4,0),"NÃO")</f>
        <v>NÃO</v>
      </c>
    </row>
    <row r="742" spans="1:10" x14ac:dyDescent="0.25">
      <c r="A742" t="str">
        <f t="shared" si="11"/>
        <v>PROGRAMA NACIONAL - Brasil + InovadorPG_Municípios com ecossistemas de inovação mapeados - Número - Obter</v>
      </c>
      <c r="B742" t="s">
        <v>431</v>
      </c>
      <c r="C742" t="s">
        <v>363</v>
      </c>
      <c r="D742" t="s">
        <v>38</v>
      </c>
      <c r="E742" t="s">
        <v>24</v>
      </c>
      <c r="F742">
        <v>0</v>
      </c>
      <c r="G742">
        <v>10</v>
      </c>
      <c r="H742" s="7" t="str">
        <f>IFERROR(VLOOKUP(A742,'Indicadores PN obrigatorios'!$A$2:$G$350,6,0),"Sem Responsável Listado")</f>
        <v>Sebrae/UF</v>
      </c>
      <c r="I742" s="7" t="str">
        <f>IFERROR(VLOOKUP(A742,'Indicadores PN obrigatorios'!$A$2:$G$350,2,0),"Não")</f>
        <v>SIM</v>
      </c>
      <c r="J742" s="7" t="str">
        <f>IFERROR(VLOOKUP(A742,'INDICADORES CUBO AGIR'!$A$2:$D$11,4,0),"NÃO")</f>
        <v>NÃO</v>
      </c>
    </row>
    <row r="743" spans="1:10" x14ac:dyDescent="0.25">
      <c r="A743" t="str">
        <f t="shared" si="11"/>
        <v>PROGRAMA NACIONAL - Brasil + InovadorPG_Pequenos Negócios atendidos com solução de Inovação - Número - Obter</v>
      </c>
      <c r="B743" t="s">
        <v>431</v>
      </c>
      <c r="C743" t="s">
        <v>363</v>
      </c>
      <c r="D743" t="s">
        <v>38</v>
      </c>
      <c r="E743" t="s">
        <v>25</v>
      </c>
      <c r="F743">
        <v>66000</v>
      </c>
      <c r="G743">
        <v>0</v>
      </c>
      <c r="H743" s="7" t="str">
        <f>IFERROR(VLOOKUP(A743,'Indicadores PN obrigatorios'!$A$2:$G$350,6,0),"Sem Responsável Listado")</f>
        <v>Sem Responsável Listado</v>
      </c>
      <c r="I743" s="7" t="str">
        <f>IFERROR(VLOOKUP(A743,'Indicadores PN obrigatorios'!$A$2:$G$350,2,0),"Não")</f>
        <v>Não</v>
      </c>
      <c r="J743" s="7" t="str">
        <f>IFERROR(VLOOKUP(A743,'INDICADORES CUBO AGIR'!$A$2:$D$11,4,0),"NÃO")</f>
        <v>SIM</v>
      </c>
    </row>
    <row r="744" spans="1:10" x14ac:dyDescent="0.25">
      <c r="A744" t="str">
        <f t="shared" si="11"/>
        <v>PROGRAMA NACIONAL - Cliente em FocoPG_Atendimento por cliente - Número - Obter</v>
      </c>
      <c r="B744" t="s">
        <v>431</v>
      </c>
      <c r="C744" t="s">
        <v>364</v>
      </c>
      <c r="D744" t="s">
        <v>37</v>
      </c>
      <c r="E744" t="s">
        <v>18</v>
      </c>
      <c r="F744">
        <v>2</v>
      </c>
      <c r="G744">
        <v>0</v>
      </c>
      <c r="H744" s="7" t="str">
        <f>IFERROR(VLOOKUP(A744,'Indicadores PN obrigatorios'!$A$2:$G$350,6,0),"Sem Responsável Listado")</f>
        <v>Sebrae/NA</v>
      </c>
      <c r="I744" s="7" t="str">
        <f>IFERROR(VLOOKUP(A744,'Indicadores PN obrigatorios'!$A$2:$G$350,2,0),"Não")</f>
        <v>SIM</v>
      </c>
      <c r="J744" s="7" t="str">
        <f>IFERROR(VLOOKUP(A744,'INDICADORES CUBO AGIR'!$A$2:$D$11,4,0),"NÃO")</f>
        <v>SIM</v>
      </c>
    </row>
    <row r="745" spans="1:10" x14ac:dyDescent="0.25">
      <c r="A745" t="str">
        <f t="shared" si="11"/>
        <v>PROGRAMA NACIONAL - Cliente em FocoPG_Clientes atendidos por serviços digitais - Número - Obter</v>
      </c>
      <c r="B745" t="s">
        <v>431</v>
      </c>
      <c r="C745" t="s">
        <v>364</v>
      </c>
      <c r="D745" t="s">
        <v>37</v>
      </c>
      <c r="E745" t="s">
        <v>19</v>
      </c>
      <c r="F745">
        <v>950000</v>
      </c>
      <c r="G745">
        <v>0</v>
      </c>
      <c r="H745" s="7" t="str">
        <f>IFERROR(VLOOKUP(A745,'Indicadores PN obrigatorios'!$A$2:$G$350,6,0),"Sem Responsável Listado")</f>
        <v>Sebrae/NA</v>
      </c>
      <c r="I745" s="7" t="str">
        <f>IFERROR(VLOOKUP(A745,'Indicadores PN obrigatorios'!$A$2:$G$350,2,0),"Não")</f>
        <v>SIM</v>
      </c>
      <c r="J745" s="7" t="str">
        <f>IFERROR(VLOOKUP(A745,'INDICADORES CUBO AGIR'!$A$2:$D$11,4,0),"NÃO")</f>
        <v>SIM</v>
      </c>
    </row>
    <row r="746" spans="1:10" x14ac:dyDescent="0.25">
      <c r="A746" t="str">
        <f t="shared" si="11"/>
        <v>PROGRAMA NACIONAL - Cliente em FocoPG_Cobertura do Atendimento (microempresas e empresas de pequeno porte) - % - Obter</v>
      </c>
      <c r="B746" t="s">
        <v>431</v>
      </c>
      <c r="C746" t="s">
        <v>364</v>
      </c>
      <c r="D746" t="s">
        <v>37</v>
      </c>
      <c r="E746" t="s">
        <v>20</v>
      </c>
      <c r="F746">
        <v>18</v>
      </c>
      <c r="G746">
        <v>0</v>
      </c>
      <c r="H746" s="7" t="str">
        <f>IFERROR(VLOOKUP(A746,'Indicadores PN obrigatorios'!$A$2:$G$350,6,0),"Sem Responsável Listado")</f>
        <v>Sebrae/NA</v>
      </c>
      <c r="I746" s="7" t="str">
        <f>IFERROR(VLOOKUP(A746,'Indicadores PN obrigatorios'!$A$2:$G$350,2,0),"Não")</f>
        <v>SIM</v>
      </c>
      <c r="J746" s="7" t="str">
        <f>IFERROR(VLOOKUP(A746,'INDICADORES CUBO AGIR'!$A$2:$D$11,4,0),"NÃO")</f>
        <v>SIM</v>
      </c>
    </row>
    <row r="747" spans="1:10" x14ac:dyDescent="0.25">
      <c r="A747" t="str">
        <f t="shared" si="11"/>
        <v>PROGRAMA NACIONAL - Cliente em FocoPG_Pequenos Negócios Atendidos - Número - Obter</v>
      </c>
      <c r="B747" t="s">
        <v>431</v>
      </c>
      <c r="C747" t="s">
        <v>364</v>
      </c>
      <c r="D747" t="s">
        <v>37</v>
      </c>
      <c r="E747" t="s">
        <v>21</v>
      </c>
      <c r="F747">
        <v>939904</v>
      </c>
      <c r="G747">
        <v>0</v>
      </c>
      <c r="H747" s="7" t="str">
        <f>IFERROR(VLOOKUP(A747,'Indicadores PN obrigatorios'!$A$2:$G$350,6,0),"Sem Responsável Listado")</f>
        <v>Sebrae/NA</v>
      </c>
      <c r="I747" s="7" t="str">
        <f>IFERROR(VLOOKUP(A747,'Indicadores PN obrigatorios'!$A$2:$G$350,2,0),"Não")</f>
        <v>SIM</v>
      </c>
      <c r="J747" s="7" t="str">
        <f>IFERROR(VLOOKUP(A747,'INDICADORES CUBO AGIR'!$A$2:$D$11,4,0),"NÃO")</f>
        <v>SIM</v>
      </c>
    </row>
    <row r="748" spans="1:10" x14ac:dyDescent="0.25">
      <c r="A748" t="str">
        <f t="shared" si="11"/>
        <v>PROGRAMA NACIONAL - Cliente em FocoPG_Recomendação (NPS) - pontos - Obter</v>
      </c>
      <c r="B748" t="s">
        <v>431</v>
      </c>
      <c r="C748" t="s">
        <v>364</v>
      </c>
      <c r="D748" t="s">
        <v>37</v>
      </c>
      <c r="E748" t="s">
        <v>22</v>
      </c>
      <c r="F748">
        <v>80</v>
      </c>
      <c r="G748">
        <v>0</v>
      </c>
      <c r="H748" s="7" t="str">
        <f>IFERROR(VLOOKUP(A748,'Indicadores PN obrigatorios'!$A$2:$G$350,6,0),"Sem Responsável Listado")</f>
        <v>Sebrae/NA</v>
      </c>
      <c r="I748" s="7" t="str">
        <f>IFERROR(VLOOKUP(A748,'Indicadores PN obrigatorios'!$A$2:$G$350,2,0),"Não")</f>
        <v>SIM</v>
      </c>
      <c r="J748" s="7" t="str">
        <f>IFERROR(VLOOKUP(A748,'INDICADORES CUBO AGIR'!$A$2:$D$11,4,0),"NÃO")</f>
        <v>NÃO</v>
      </c>
    </row>
    <row r="749" spans="1:10" x14ac:dyDescent="0.25">
      <c r="A749" t="str">
        <f t="shared" si="11"/>
        <v>PROGRAMA NACIONAL - Brasil + CompetitivoPG_Produtividade do Trabalho - % - Aumentar</v>
      </c>
      <c r="B749" t="s">
        <v>431</v>
      </c>
      <c r="C749" t="s">
        <v>365</v>
      </c>
      <c r="D749" t="s">
        <v>40</v>
      </c>
      <c r="E749" t="s">
        <v>27</v>
      </c>
      <c r="F749">
        <v>5</v>
      </c>
      <c r="G749">
        <v>0</v>
      </c>
      <c r="H749" s="7" t="str">
        <f>IFERROR(VLOOKUP(A749,'Indicadores PN obrigatorios'!$A$2:$G$350,6,0),"Sem Responsável Listado")</f>
        <v>Sebrae/NA</v>
      </c>
      <c r="I749" s="7" t="str">
        <f>IFERROR(VLOOKUP(A749,'Indicadores PN obrigatorios'!$A$2:$G$350,2,0),"Não")</f>
        <v>SIM</v>
      </c>
      <c r="J749" s="7" t="str">
        <f>IFERROR(VLOOKUP(A749,'INDICADORES CUBO AGIR'!$A$2:$D$11,4,0),"NÃO")</f>
        <v>NÃO</v>
      </c>
    </row>
    <row r="750" spans="1:10" x14ac:dyDescent="0.25">
      <c r="A750" t="str">
        <f t="shared" si="11"/>
        <v>PROGRAMA NACIONAL - Brasil + CompetitivoPG_Taxa de Alcance - Faturamento - % - Obter</v>
      </c>
      <c r="B750" t="s">
        <v>431</v>
      </c>
      <c r="C750" t="s">
        <v>365</v>
      </c>
      <c r="D750" t="s">
        <v>40</v>
      </c>
      <c r="E750" t="s">
        <v>28</v>
      </c>
      <c r="F750">
        <v>79</v>
      </c>
      <c r="G750">
        <v>0</v>
      </c>
      <c r="H750" s="7" t="str">
        <f>IFERROR(VLOOKUP(A750,'Indicadores PN obrigatorios'!$A$2:$G$350,6,0),"Sem Responsável Listado")</f>
        <v>Sebrae/UF</v>
      </c>
      <c r="I750" s="7" t="str">
        <f>IFERROR(VLOOKUP(A750,'Indicadores PN obrigatorios'!$A$2:$G$350,2,0),"Não")</f>
        <v>SIM</v>
      </c>
      <c r="J750" s="7" t="str">
        <f>IFERROR(VLOOKUP(A750,'INDICADORES CUBO AGIR'!$A$2:$D$11,4,0),"NÃO")</f>
        <v>SIM</v>
      </c>
    </row>
    <row r="751" spans="1:10" x14ac:dyDescent="0.25">
      <c r="A751" t="str">
        <f t="shared" si="11"/>
        <v>PROGRAMA NACIONAL - Transformação DigitalPG_Clientes atendidos por serviços digitais - Número - Obter</v>
      </c>
      <c r="B751" t="s">
        <v>431</v>
      </c>
      <c r="C751" t="s">
        <v>366</v>
      </c>
      <c r="D751" t="s">
        <v>51</v>
      </c>
      <c r="E751" t="s">
        <v>19</v>
      </c>
      <c r="F751">
        <v>950000</v>
      </c>
      <c r="G751">
        <v>0</v>
      </c>
      <c r="H751" s="7" t="str">
        <f>IFERROR(VLOOKUP(A751,'Indicadores PN obrigatorios'!$A$2:$G$350,6,0),"Sem Responsável Listado")</f>
        <v>Sebrae/NA</v>
      </c>
      <c r="I751" s="7" t="str">
        <f>IFERROR(VLOOKUP(A751,'Indicadores PN obrigatorios'!$A$2:$G$350,2,0),"Não")</f>
        <v>SIM</v>
      </c>
      <c r="J751" s="7" t="str">
        <f>IFERROR(VLOOKUP(A751,'INDICADORES CUBO AGIR'!$A$2:$D$11,4,0),"NÃO")</f>
        <v>SIM</v>
      </c>
    </row>
    <row r="752" spans="1:10" x14ac:dyDescent="0.25">
      <c r="A752" t="str">
        <f t="shared" si="11"/>
        <v>PROGRAMA NACIONAL - Transformação DigitalPG_Downloads do aplicativo Sebrae - Número - Obter</v>
      </c>
      <c r="B752" t="s">
        <v>431</v>
      </c>
      <c r="C752" t="s">
        <v>366</v>
      </c>
      <c r="D752" t="s">
        <v>51</v>
      </c>
      <c r="E752" t="s">
        <v>52</v>
      </c>
      <c r="F752">
        <v>270000</v>
      </c>
      <c r="G752">
        <v>0</v>
      </c>
      <c r="H752" s="7" t="str">
        <f>IFERROR(VLOOKUP(A752,'Indicadores PN obrigatorios'!$A$2:$G$350,6,0),"Sem Responsável Listado")</f>
        <v>Sem Responsável Listado</v>
      </c>
      <c r="I752" s="7" t="str">
        <f>IFERROR(VLOOKUP(A752,'Indicadores PN obrigatorios'!$A$2:$G$350,2,0),"Não")</f>
        <v>Não</v>
      </c>
      <c r="J752" s="7" t="str">
        <f>IFERROR(VLOOKUP(A752,'INDICADORES CUBO AGIR'!$A$2:$D$11,4,0),"NÃO")</f>
        <v>NÃO</v>
      </c>
    </row>
    <row r="753" spans="1:10" x14ac:dyDescent="0.25">
      <c r="A753" t="str">
        <f t="shared" si="11"/>
        <v>PROGRAMA NACIONAL - Transformação DigitalPG_Índice de Maturidade Digital do Sistema Sebrae - Pontos (1 a 5) - Obter</v>
      </c>
      <c r="B753" t="s">
        <v>431</v>
      </c>
      <c r="C753" t="s">
        <v>366</v>
      </c>
      <c r="D753" t="s">
        <v>51</v>
      </c>
      <c r="E753" t="s">
        <v>53</v>
      </c>
      <c r="F753">
        <v>2.0099999999999998</v>
      </c>
      <c r="G753">
        <v>0</v>
      </c>
      <c r="H753" s="7" t="str">
        <f>IFERROR(VLOOKUP(A753,'Indicadores PN obrigatorios'!$A$2:$G$350,6,0),"Sem Responsável Listado")</f>
        <v>Sem Responsável Listado</v>
      </c>
      <c r="I753" s="7" t="str">
        <f>IFERROR(VLOOKUP(A753,'Indicadores PN obrigatorios'!$A$2:$G$350,2,0),"Não")</f>
        <v>Não</v>
      </c>
      <c r="J753" s="7" t="str">
        <f>IFERROR(VLOOKUP(A753,'INDICADORES CUBO AGIR'!$A$2:$D$11,4,0),"NÃO")</f>
        <v>NÃO</v>
      </c>
    </row>
    <row r="754" spans="1:10" x14ac:dyDescent="0.25">
      <c r="A754" t="str">
        <f t="shared" si="11"/>
        <v>PROGRAMA NACIONAL - Sebrae + FinançasPG_Clientes com garantia do Fampe assistidos na fase pós-crédito - % - Obter</v>
      </c>
      <c r="B754" t="s">
        <v>431</v>
      </c>
      <c r="C754" t="s">
        <v>367</v>
      </c>
      <c r="D754" t="s">
        <v>70</v>
      </c>
      <c r="E754" t="s">
        <v>71</v>
      </c>
      <c r="F754">
        <v>77</v>
      </c>
      <c r="G754">
        <v>0</v>
      </c>
      <c r="H754" s="7" t="str">
        <f>IFERROR(VLOOKUP(A754,'Indicadores PN obrigatorios'!$A$2:$G$350,6,0),"Sem Responsável Listado")</f>
        <v>Sebrae/NA</v>
      </c>
      <c r="I754" s="7" t="str">
        <f>IFERROR(VLOOKUP(A754,'Indicadores PN obrigatorios'!$A$2:$G$350,2,0),"Não")</f>
        <v>SIM</v>
      </c>
      <c r="J754" s="7" t="str">
        <f>IFERROR(VLOOKUP(A754,'INDICADORES CUBO AGIR'!$A$2:$D$11,4,0),"NÃO")</f>
        <v>SIM</v>
      </c>
    </row>
    <row r="755" spans="1:10" x14ac:dyDescent="0.25">
      <c r="A755" t="str">
        <f t="shared" si="11"/>
        <v>PROGRAMA NACIONAL - Sebrae + FinançasPG_Clientes com garantia do Fampe assistidos na fase pós-crédito - % - Obter</v>
      </c>
      <c r="B755" t="s">
        <v>432</v>
      </c>
      <c r="C755" t="s">
        <v>368</v>
      </c>
      <c r="D755" t="s">
        <v>70</v>
      </c>
      <c r="E755" t="s">
        <v>71</v>
      </c>
      <c r="F755">
        <v>90</v>
      </c>
      <c r="G755">
        <v>93.8</v>
      </c>
      <c r="H755" s="7" t="str">
        <f>IFERROR(VLOOKUP(A755,'Indicadores PN obrigatorios'!$A$2:$G$350,6,0),"Sem Responsável Listado")</f>
        <v>Sebrae/NA</v>
      </c>
      <c r="I755" s="7" t="str">
        <f>IFERROR(VLOOKUP(A755,'Indicadores PN obrigatorios'!$A$2:$G$350,2,0),"Não")</f>
        <v>SIM</v>
      </c>
      <c r="J755" s="7" t="str">
        <f>IFERROR(VLOOKUP(A755,'INDICADORES CUBO AGIR'!$A$2:$D$11,4,0),"NÃO")</f>
        <v>SIM</v>
      </c>
    </row>
    <row r="756" spans="1:10" x14ac:dyDescent="0.25">
      <c r="A756" t="str">
        <f t="shared" si="11"/>
        <v>PROGRAMA NACIONAL - Sebrae + FinançasPG_Cobertura do atendimento no tema &amp;#8220;Finanças&amp;#8221; (% sobre o total) - % - Obter</v>
      </c>
      <c r="B756" t="s">
        <v>432</v>
      </c>
      <c r="C756" t="s">
        <v>368</v>
      </c>
      <c r="D756" t="s">
        <v>70</v>
      </c>
      <c r="E756" t="s">
        <v>369</v>
      </c>
      <c r="F756">
        <v>18</v>
      </c>
      <c r="G756">
        <v>0</v>
      </c>
      <c r="H756" s="7" t="str">
        <f>IFERROR(VLOOKUP(A756,'Indicadores PN obrigatorios'!$A$2:$G$350,6,0),"Sem Responsável Listado")</f>
        <v>Sem Responsável Listado</v>
      </c>
      <c r="I756" s="7" t="str">
        <f>IFERROR(VLOOKUP(A756,'Indicadores PN obrigatorios'!$A$2:$G$350,2,0),"Não")</f>
        <v>Não</v>
      </c>
      <c r="J756" s="7" t="str">
        <f>IFERROR(VLOOKUP(A756,'INDICADORES CUBO AGIR'!$A$2:$D$11,4,0),"NÃO")</f>
        <v>NÃO</v>
      </c>
    </row>
    <row r="757" spans="1:10" x14ac:dyDescent="0.25">
      <c r="A757" t="str">
        <f t="shared" si="11"/>
        <v>PROGRAMA NACIONAL - Sebrae + FinançasPG_Inclusão Financeira - % - Aumentar</v>
      </c>
      <c r="B757" t="s">
        <v>432</v>
      </c>
      <c r="C757" t="s">
        <v>368</v>
      </c>
      <c r="D757" t="s">
        <v>70</v>
      </c>
      <c r="E757" t="s">
        <v>370</v>
      </c>
      <c r="F757">
        <v>15</v>
      </c>
      <c r="G757">
        <v>-1.58</v>
      </c>
      <c r="H757" s="7" t="str">
        <f>IFERROR(VLOOKUP(A757,'Indicadores PN obrigatorios'!$A$2:$G$350,6,0),"Sem Responsável Listado")</f>
        <v>Sem Responsável Listado</v>
      </c>
      <c r="I757" s="7" t="str">
        <f>IFERROR(VLOOKUP(A757,'Indicadores PN obrigatorios'!$A$2:$G$350,2,0),"Não")</f>
        <v>Não</v>
      </c>
      <c r="J757" s="7" t="str">
        <f>IFERROR(VLOOKUP(A757,'INDICADORES CUBO AGIR'!$A$2:$D$11,4,0),"NÃO")</f>
        <v>NÃO</v>
      </c>
    </row>
    <row r="758" spans="1:10" x14ac:dyDescent="0.25">
      <c r="A758" t="str">
        <f t="shared" si="11"/>
        <v>PROGRAMA NACIONAL - Brasil + CompetitivoPG_Produtividade do Trabalho - % - Aumentar</v>
      </c>
      <c r="B758" t="s">
        <v>432</v>
      </c>
      <c r="C758" t="s">
        <v>371</v>
      </c>
      <c r="D758" t="s">
        <v>40</v>
      </c>
      <c r="E758" t="s">
        <v>27</v>
      </c>
      <c r="F758">
        <v>5</v>
      </c>
      <c r="G758">
        <v>26.4</v>
      </c>
      <c r="H758" s="7" t="str">
        <f>IFERROR(VLOOKUP(A758,'Indicadores PN obrigatorios'!$A$2:$G$350,6,0),"Sem Responsável Listado")</f>
        <v>Sebrae/NA</v>
      </c>
      <c r="I758" s="7" t="str">
        <f>IFERROR(VLOOKUP(A758,'Indicadores PN obrigatorios'!$A$2:$G$350,2,0),"Não")</f>
        <v>SIM</v>
      </c>
      <c r="J758" s="7" t="str">
        <f>IFERROR(VLOOKUP(A758,'INDICADORES CUBO AGIR'!$A$2:$D$11,4,0),"NÃO")</f>
        <v>NÃO</v>
      </c>
    </row>
    <row r="759" spans="1:10" x14ac:dyDescent="0.25">
      <c r="A759" t="str">
        <f t="shared" si="11"/>
        <v>PROGRAMA NACIONAL - Brasil + CompetitivoPG_Taxa de Alcance - Faturamento - % - Obter</v>
      </c>
      <c r="B759" t="s">
        <v>432</v>
      </c>
      <c r="C759" t="s">
        <v>371</v>
      </c>
      <c r="D759" t="s">
        <v>40</v>
      </c>
      <c r="E759" t="s">
        <v>28</v>
      </c>
      <c r="F759">
        <v>79</v>
      </c>
      <c r="G759">
        <v>19.3</v>
      </c>
      <c r="H759" s="7" t="str">
        <f>IFERROR(VLOOKUP(A759,'Indicadores PN obrigatorios'!$A$2:$G$350,6,0),"Sem Responsável Listado")</f>
        <v>Sebrae/UF</v>
      </c>
      <c r="I759" s="7" t="str">
        <f>IFERROR(VLOOKUP(A759,'Indicadores PN obrigatorios'!$A$2:$G$350,2,0),"Não")</f>
        <v>SIM</v>
      </c>
      <c r="J759" s="7" t="str">
        <f>IFERROR(VLOOKUP(A759,'INDICADORES CUBO AGIR'!$A$2:$D$11,4,0),"NÃO")</f>
        <v>SIM</v>
      </c>
    </row>
    <row r="760" spans="1:10" x14ac:dyDescent="0.25">
      <c r="A760" t="str">
        <f t="shared" si="11"/>
        <v>PROGRAMA NACIONAL - Gestão Estratégica de PessoasPG_Diagnóstico de Maturidade dos processos de gestão de pessoas - pontos - Obter</v>
      </c>
      <c r="B760" t="s">
        <v>432</v>
      </c>
      <c r="C760" t="s">
        <v>372</v>
      </c>
      <c r="D760" t="s">
        <v>66</v>
      </c>
      <c r="E760" t="s">
        <v>67</v>
      </c>
      <c r="F760">
        <v>4.2</v>
      </c>
      <c r="G760">
        <v>4.05</v>
      </c>
      <c r="H760" s="7" t="str">
        <f>IFERROR(VLOOKUP(A760,'Indicadores PN obrigatorios'!$A$2:$G$350,6,0),"Sem Responsável Listado")</f>
        <v>Sebrae/UF</v>
      </c>
      <c r="I760" s="7" t="str">
        <f>IFERROR(VLOOKUP(A760,'Indicadores PN obrigatorios'!$A$2:$G$350,2,0),"Não")</f>
        <v>SIM</v>
      </c>
      <c r="J760" s="7" t="str">
        <f>IFERROR(VLOOKUP(A760,'INDICADORES CUBO AGIR'!$A$2:$D$11,4,0),"NÃO")</f>
        <v>NÃO</v>
      </c>
    </row>
    <row r="761" spans="1:10" x14ac:dyDescent="0.25">
      <c r="A761" t="str">
        <f t="shared" si="11"/>
        <v>PROGRAMA NACIONAL - Gestão Estratégica de PessoasPG_Grau de implementação do SGP 9.0 no Sistema Sebrae - % - Obter</v>
      </c>
      <c r="B761" t="s">
        <v>432</v>
      </c>
      <c r="C761" t="s">
        <v>372</v>
      </c>
      <c r="D761" t="s">
        <v>66</v>
      </c>
      <c r="E761" t="s">
        <v>68</v>
      </c>
      <c r="F761">
        <v>100</v>
      </c>
      <c r="G761">
        <v>0</v>
      </c>
      <c r="H761" s="7" t="str">
        <f>IFERROR(VLOOKUP(A761,'Indicadores PN obrigatorios'!$A$2:$G$350,6,0),"Sem Responsável Listado")</f>
        <v>Sebrae/NA</v>
      </c>
      <c r="I761" s="7" t="str">
        <f>IFERROR(VLOOKUP(A761,'Indicadores PN obrigatorios'!$A$2:$G$350,2,0),"Não")</f>
        <v>SIM</v>
      </c>
      <c r="J761" s="7" t="str">
        <f>IFERROR(VLOOKUP(A761,'INDICADORES CUBO AGIR'!$A$2:$D$11,4,0),"NÃO")</f>
        <v>NÃO</v>
      </c>
    </row>
    <row r="762" spans="1:10" x14ac:dyDescent="0.25">
      <c r="A762" t="str">
        <f t="shared" si="11"/>
        <v>PROGRAMA NACIONAL - Cliente em FocoClientes atendidos por parceiros - Número - Obter</v>
      </c>
      <c r="B762" t="s">
        <v>432</v>
      </c>
      <c r="C762" t="s">
        <v>373</v>
      </c>
      <c r="D762" t="s">
        <v>37</v>
      </c>
      <c r="E762" t="s">
        <v>305</v>
      </c>
      <c r="F762">
        <v>7000</v>
      </c>
      <c r="G762">
        <v>16463</v>
      </c>
      <c r="H762" s="7" t="str">
        <f>IFERROR(VLOOKUP(A762,'Indicadores PN obrigatorios'!$A$2:$G$350,6,0),"Sem Responsável Listado")</f>
        <v>Sem Responsável Listado</v>
      </c>
      <c r="I762" s="7" t="str">
        <f>IFERROR(VLOOKUP(A762,'Indicadores PN obrigatorios'!$A$2:$G$350,2,0),"Não")</f>
        <v>Não</v>
      </c>
      <c r="J762" s="7" t="str">
        <f>IFERROR(VLOOKUP(A762,'INDICADORES CUBO AGIR'!$A$2:$D$11,4,0),"NÃO")</f>
        <v>NÃO</v>
      </c>
    </row>
    <row r="763" spans="1:10" x14ac:dyDescent="0.25">
      <c r="A763" t="str">
        <f t="shared" si="11"/>
        <v>PROGRAMA NACIONAL - Cliente em FocoPG_Atendimento por cliente - Número - Obter</v>
      </c>
      <c r="B763" t="s">
        <v>432</v>
      </c>
      <c r="C763" t="s">
        <v>373</v>
      </c>
      <c r="D763" t="s">
        <v>37</v>
      </c>
      <c r="E763" t="s">
        <v>18</v>
      </c>
      <c r="F763">
        <v>2.1</v>
      </c>
      <c r="G763">
        <v>2.09</v>
      </c>
      <c r="H763" s="7" t="str">
        <f>IFERROR(VLOOKUP(A763,'Indicadores PN obrigatorios'!$A$2:$G$350,6,0),"Sem Responsável Listado")</f>
        <v>Sebrae/NA</v>
      </c>
      <c r="I763" s="7" t="str">
        <f>IFERROR(VLOOKUP(A763,'Indicadores PN obrigatorios'!$A$2:$G$350,2,0),"Não")</f>
        <v>SIM</v>
      </c>
      <c r="J763" s="7" t="str">
        <f>IFERROR(VLOOKUP(A763,'INDICADORES CUBO AGIR'!$A$2:$D$11,4,0),"NÃO")</f>
        <v>SIM</v>
      </c>
    </row>
    <row r="764" spans="1:10" x14ac:dyDescent="0.25">
      <c r="A764" t="str">
        <f t="shared" si="11"/>
        <v>PROGRAMA NACIONAL - Cliente em FocoPG_Clientes atendidos por serviços digitais - Número - Obter</v>
      </c>
      <c r="B764" t="s">
        <v>432</v>
      </c>
      <c r="C764" t="s">
        <v>373</v>
      </c>
      <c r="D764" t="s">
        <v>37</v>
      </c>
      <c r="E764" t="s">
        <v>19</v>
      </c>
      <c r="F764">
        <v>26000</v>
      </c>
      <c r="G764">
        <v>28072</v>
      </c>
      <c r="H764" s="7" t="str">
        <f>IFERROR(VLOOKUP(A764,'Indicadores PN obrigatorios'!$A$2:$G$350,6,0),"Sem Responsável Listado")</f>
        <v>Sebrae/NA</v>
      </c>
      <c r="I764" s="7" t="str">
        <f>IFERROR(VLOOKUP(A764,'Indicadores PN obrigatorios'!$A$2:$G$350,2,0),"Não")</f>
        <v>SIM</v>
      </c>
      <c r="J764" s="7" t="str">
        <f>IFERROR(VLOOKUP(A764,'INDICADORES CUBO AGIR'!$A$2:$D$11,4,0),"NÃO")</f>
        <v>SIM</v>
      </c>
    </row>
    <row r="765" spans="1:10" x14ac:dyDescent="0.25">
      <c r="A765" t="str">
        <f t="shared" si="11"/>
        <v>PROGRAMA NACIONAL - Cliente em FocoPG_Cobertura do Atendimento (microempresas e empresas de pequeno porte) - % - Obter</v>
      </c>
      <c r="B765" t="s">
        <v>432</v>
      </c>
      <c r="C765" t="s">
        <v>373</v>
      </c>
      <c r="D765" t="s">
        <v>37</v>
      </c>
      <c r="E765" t="s">
        <v>20</v>
      </c>
      <c r="F765">
        <v>17.98</v>
      </c>
      <c r="G765">
        <v>28.03</v>
      </c>
      <c r="H765" s="7" t="str">
        <f>IFERROR(VLOOKUP(A765,'Indicadores PN obrigatorios'!$A$2:$G$350,6,0),"Sem Responsável Listado")</f>
        <v>Sebrae/NA</v>
      </c>
      <c r="I765" s="7" t="str">
        <f>IFERROR(VLOOKUP(A765,'Indicadores PN obrigatorios'!$A$2:$G$350,2,0),"Não")</f>
        <v>SIM</v>
      </c>
      <c r="J765" s="7" t="str">
        <f>IFERROR(VLOOKUP(A765,'INDICADORES CUBO AGIR'!$A$2:$D$11,4,0),"NÃO")</f>
        <v>SIM</v>
      </c>
    </row>
    <row r="766" spans="1:10" x14ac:dyDescent="0.25">
      <c r="A766" t="str">
        <f t="shared" si="11"/>
        <v>PROGRAMA NACIONAL - Cliente em FocoPG_Pequenos Negócios Atendidos - Número - Obter</v>
      </c>
      <c r="B766" t="s">
        <v>432</v>
      </c>
      <c r="C766" t="s">
        <v>373</v>
      </c>
      <c r="D766" t="s">
        <v>37</v>
      </c>
      <c r="E766" t="s">
        <v>21</v>
      </c>
      <c r="F766">
        <v>30772</v>
      </c>
      <c r="G766">
        <v>36596</v>
      </c>
      <c r="H766" s="7" t="str">
        <f>IFERROR(VLOOKUP(A766,'Indicadores PN obrigatorios'!$A$2:$G$350,6,0),"Sem Responsável Listado")</f>
        <v>Sebrae/NA</v>
      </c>
      <c r="I766" s="7" t="str">
        <f>IFERROR(VLOOKUP(A766,'Indicadores PN obrigatorios'!$A$2:$G$350,2,0),"Não")</f>
        <v>SIM</v>
      </c>
      <c r="J766" s="7" t="str">
        <f>IFERROR(VLOOKUP(A766,'INDICADORES CUBO AGIR'!$A$2:$D$11,4,0),"NÃO")</f>
        <v>SIM</v>
      </c>
    </row>
    <row r="767" spans="1:10" x14ac:dyDescent="0.25">
      <c r="A767" t="str">
        <f t="shared" si="11"/>
        <v>PROGRAMA NACIONAL - Cliente em FocoPG_Recomendação (NPS) - pontos - Obter</v>
      </c>
      <c r="B767" t="s">
        <v>432</v>
      </c>
      <c r="C767" t="s">
        <v>373</v>
      </c>
      <c r="D767" t="s">
        <v>37</v>
      </c>
      <c r="E767" t="s">
        <v>22</v>
      </c>
      <c r="F767">
        <v>85</v>
      </c>
      <c r="G767">
        <v>84.4</v>
      </c>
      <c r="H767" s="7" t="str">
        <f>IFERROR(VLOOKUP(A767,'Indicadores PN obrigatorios'!$A$2:$G$350,6,0),"Sem Responsável Listado")</f>
        <v>Sebrae/NA</v>
      </c>
      <c r="I767" s="7" t="str">
        <f>IFERROR(VLOOKUP(A767,'Indicadores PN obrigatorios'!$A$2:$G$350,2,0),"Não")</f>
        <v>SIM</v>
      </c>
      <c r="J767" s="7" t="str">
        <f>IFERROR(VLOOKUP(A767,'INDICADORES CUBO AGIR'!$A$2:$D$11,4,0),"NÃO")</f>
        <v>NÃO</v>
      </c>
    </row>
    <row r="768" spans="1:10" x14ac:dyDescent="0.25">
      <c r="A768" t="str">
        <f t="shared" si="11"/>
        <v>PROGRAMA NACIONAL - Ambiente de NegóciosPG_Município com presença continuada de técnico residente do Sebrae na microrregião. - Número - Obter</v>
      </c>
      <c r="B768" t="s">
        <v>432</v>
      </c>
      <c r="C768" t="s">
        <v>374</v>
      </c>
      <c r="D768" t="s">
        <v>36</v>
      </c>
      <c r="E768" t="s">
        <v>14</v>
      </c>
      <c r="F768">
        <v>45</v>
      </c>
      <c r="G768">
        <v>0</v>
      </c>
      <c r="H768" s="7" t="str">
        <f>IFERROR(VLOOKUP(A768,'Indicadores PN obrigatorios'!$A$2:$G$350,6,0),"Sem Responsável Listado")</f>
        <v>Sebrae/UF</v>
      </c>
      <c r="I768" s="7" t="str">
        <f>IFERROR(VLOOKUP(A768,'Indicadores PN obrigatorios'!$A$2:$G$350,2,0),"Não")</f>
        <v>SIM</v>
      </c>
      <c r="J768" s="7" t="str">
        <f>IFERROR(VLOOKUP(A768,'INDICADORES CUBO AGIR'!$A$2:$D$11,4,0),"NÃO")</f>
        <v>NÃO</v>
      </c>
    </row>
    <row r="769" spans="1:10" x14ac:dyDescent="0.25">
      <c r="A769" t="str">
        <f t="shared" si="11"/>
        <v>PROGRAMA NACIONAL - Ambiente de NegóciosPG_Municípios com conjunto de políticas públicas para melhoria do ambiente de negócios implementado - Número - Obter</v>
      </c>
      <c r="B769" t="s">
        <v>432</v>
      </c>
      <c r="C769" t="s">
        <v>374</v>
      </c>
      <c r="D769" t="s">
        <v>36</v>
      </c>
      <c r="E769" t="s">
        <v>15</v>
      </c>
      <c r="F769">
        <v>45</v>
      </c>
      <c r="G769">
        <v>47</v>
      </c>
      <c r="H769" s="7" t="str">
        <f>IFERROR(VLOOKUP(A769,'Indicadores PN obrigatorios'!$A$2:$G$350,6,0),"Sem Responsável Listado")</f>
        <v>Sebrae/UF</v>
      </c>
      <c r="I769" s="7" t="str">
        <f>IFERROR(VLOOKUP(A769,'Indicadores PN obrigatorios'!$A$2:$G$350,2,0),"Não")</f>
        <v>SIM</v>
      </c>
      <c r="J769" s="7" t="str">
        <f>IFERROR(VLOOKUP(A769,'INDICADORES CUBO AGIR'!$A$2:$D$11,4,0),"NÃO")</f>
        <v>NÃO</v>
      </c>
    </row>
    <row r="770" spans="1:10" x14ac:dyDescent="0.25">
      <c r="A770" t="str">
        <f t="shared" si="11"/>
        <v>PROGRAMA NACIONAL - Ambiente de NegóciosPG_Municípios com projetos de mobilização e articulação de lideranças implementados - Número - Obter</v>
      </c>
      <c r="B770" t="s">
        <v>432</v>
      </c>
      <c r="C770" t="s">
        <v>374</v>
      </c>
      <c r="D770" t="s">
        <v>36</v>
      </c>
      <c r="E770" t="s">
        <v>16</v>
      </c>
      <c r="F770">
        <v>45</v>
      </c>
      <c r="G770">
        <v>47</v>
      </c>
      <c r="H770" s="7" t="str">
        <f>IFERROR(VLOOKUP(A770,'Indicadores PN obrigatorios'!$A$2:$G$350,6,0),"Sem Responsável Listado")</f>
        <v>Sebrae/UF</v>
      </c>
      <c r="I770" s="7" t="str">
        <f>IFERROR(VLOOKUP(A770,'Indicadores PN obrigatorios'!$A$2:$G$350,2,0),"Não")</f>
        <v>SIM</v>
      </c>
      <c r="J770" s="7" t="str">
        <f>IFERROR(VLOOKUP(A770,'INDICADORES CUBO AGIR'!$A$2:$D$11,4,0),"NÃO")</f>
        <v>NÃO</v>
      </c>
    </row>
    <row r="771" spans="1:10" x14ac:dyDescent="0.25">
      <c r="A771" t="str">
        <f t="shared" ref="A771:A829" si="12">CONCATENATE(D771,E771)</f>
        <v>PROGRAMA NACIONAL - Ambiente de NegóciosPG_Tempo de abertura de empresas - horas - Obter</v>
      </c>
      <c r="B771" t="s">
        <v>432</v>
      </c>
      <c r="C771" t="s">
        <v>374</v>
      </c>
      <c r="D771" t="s">
        <v>36</v>
      </c>
      <c r="E771" t="s">
        <v>17</v>
      </c>
      <c r="F771">
        <v>33</v>
      </c>
      <c r="G771">
        <v>24.16</v>
      </c>
      <c r="H771" s="7" t="str">
        <f>IFERROR(VLOOKUP(A771,'Indicadores PN obrigatorios'!$A$2:$G$350,6,0),"Sem Responsável Listado")</f>
        <v>Sebrae/NA</v>
      </c>
      <c r="I771" s="7" t="str">
        <f>IFERROR(VLOOKUP(A771,'Indicadores PN obrigatorios'!$A$2:$G$350,2,0),"Não")</f>
        <v>SIM</v>
      </c>
      <c r="J771" s="7" t="str">
        <f>IFERROR(VLOOKUP(A771,'INDICADORES CUBO AGIR'!$A$2:$D$11,4,0),"NÃO")</f>
        <v>NÃO</v>
      </c>
    </row>
    <row r="772" spans="1:10" x14ac:dyDescent="0.25">
      <c r="A772" t="str">
        <f t="shared" si="12"/>
        <v>PROGRAMA NACIONAL - Gestão da MarcaPG_Imagem junto à Sociedade - Pontos (0 a 10) - Obter</v>
      </c>
      <c r="B772" t="s">
        <v>432</v>
      </c>
      <c r="C772" t="s">
        <v>375</v>
      </c>
      <c r="D772" t="s">
        <v>42</v>
      </c>
      <c r="E772" t="s">
        <v>30</v>
      </c>
      <c r="F772">
        <v>8.5</v>
      </c>
      <c r="G772">
        <v>0</v>
      </c>
      <c r="H772" s="7" t="str">
        <f>IFERROR(VLOOKUP(A772,'Indicadores PN obrigatorios'!$A$2:$G$350,6,0),"Sem Responsável Listado")</f>
        <v>Sebrae/NA</v>
      </c>
      <c r="I772" s="7" t="str">
        <f>IFERROR(VLOOKUP(A772,'Indicadores PN obrigatorios'!$A$2:$G$350,2,0),"Não")</f>
        <v>SIM</v>
      </c>
      <c r="J772" s="7" t="str">
        <f>IFERROR(VLOOKUP(A772,'INDICADORES CUBO AGIR'!$A$2:$D$11,4,0),"NÃO")</f>
        <v>NÃO</v>
      </c>
    </row>
    <row r="773" spans="1:10" x14ac:dyDescent="0.25">
      <c r="A773" t="str">
        <f t="shared" si="12"/>
        <v>PROGRAMA NACIONAL - Gestão da MarcaPG_Imagem junto aos Pequenos Negócios - Pontos (0 a 10) - Obter</v>
      </c>
      <c r="B773" t="s">
        <v>432</v>
      </c>
      <c r="C773" t="s">
        <v>375</v>
      </c>
      <c r="D773" t="s">
        <v>42</v>
      </c>
      <c r="E773" t="s">
        <v>31</v>
      </c>
      <c r="F773">
        <v>8.8000000000000007</v>
      </c>
      <c r="G773">
        <v>0</v>
      </c>
      <c r="H773" s="7" t="str">
        <f>IFERROR(VLOOKUP(A773,'Indicadores PN obrigatorios'!$A$2:$G$350,6,0),"Sem Responsável Listado")</f>
        <v>Sebrae/NA</v>
      </c>
      <c r="I773" s="7" t="str">
        <f>IFERROR(VLOOKUP(A773,'Indicadores PN obrigatorios'!$A$2:$G$350,2,0),"Não")</f>
        <v>SIM</v>
      </c>
      <c r="J773" s="7" t="str">
        <f>IFERROR(VLOOKUP(A773,'INDICADORES CUBO AGIR'!$A$2:$D$11,4,0),"NÃO")</f>
        <v>NÃO</v>
      </c>
    </row>
    <row r="774" spans="1:10" x14ac:dyDescent="0.25">
      <c r="A774" t="str">
        <f t="shared" si="12"/>
        <v>PROGRAMA NACIONAL - Educação EmpreendedoraPG_Atendimento a estudantes em soluções de Educação Empreendedora - Número - Obter</v>
      </c>
      <c r="B774" t="s">
        <v>432</v>
      </c>
      <c r="C774" t="s">
        <v>376</v>
      </c>
      <c r="D774" t="s">
        <v>43</v>
      </c>
      <c r="E774" t="s">
        <v>32</v>
      </c>
      <c r="F774">
        <v>32300</v>
      </c>
      <c r="G774">
        <v>0</v>
      </c>
      <c r="H774" s="7" t="str">
        <f>IFERROR(VLOOKUP(A774,'Indicadores PN obrigatorios'!$A$2:$G$350,6,0),"Sem Responsável Listado")</f>
        <v>Sebrae/NA</v>
      </c>
      <c r="I774" s="7" t="str">
        <f>IFERROR(VLOOKUP(A774,'Indicadores PN obrigatorios'!$A$2:$G$350,2,0),"Não")</f>
        <v>SIM</v>
      </c>
      <c r="J774" s="7" t="str">
        <f>IFERROR(VLOOKUP(A774,'INDICADORES CUBO AGIR'!$A$2:$D$11,4,0),"NÃO")</f>
        <v>SIM</v>
      </c>
    </row>
    <row r="775" spans="1:10" x14ac:dyDescent="0.25">
      <c r="A775" t="str">
        <f t="shared" si="12"/>
        <v>PROGRAMA NACIONAL - Educação EmpreendedoraPG_Escolas com projeto Escola Empreendedora implementado - Número - Obter</v>
      </c>
      <c r="B775" t="s">
        <v>432</v>
      </c>
      <c r="C775" t="s">
        <v>376</v>
      </c>
      <c r="D775" t="s">
        <v>43</v>
      </c>
      <c r="E775" t="s">
        <v>33</v>
      </c>
      <c r="F775">
        <v>5</v>
      </c>
      <c r="G775">
        <v>0</v>
      </c>
      <c r="H775" s="7" t="str">
        <f>IFERROR(VLOOKUP(A775,'Indicadores PN obrigatorios'!$A$2:$G$350,6,0),"Sem Responsável Listado")</f>
        <v>Sebrae/UF</v>
      </c>
      <c r="I775" s="7" t="str">
        <f>IFERROR(VLOOKUP(A775,'Indicadores PN obrigatorios'!$A$2:$G$350,2,0),"Não")</f>
        <v>SIM</v>
      </c>
      <c r="J775" s="7" t="str">
        <f>IFERROR(VLOOKUP(A775,'INDICADORES CUBO AGIR'!$A$2:$D$11,4,0),"NÃO")</f>
        <v>NÃO</v>
      </c>
    </row>
    <row r="776" spans="1:10" x14ac:dyDescent="0.25">
      <c r="A776" t="str">
        <f t="shared" si="12"/>
        <v>PROGRAMA NACIONAL - Educação EmpreendedoraPG_Professores atendidos em soluções de Educação Empreendedora - professores - Obter</v>
      </c>
      <c r="B776" t="s">
        <v>432</v>
      </c>
      <c r="C776" t="s">
        <v>376</v>
      </c>
      <c r="D776" t="s">
        <v>43</v>
      </c>
      <c r="E776" t="s">
        <v>34</v>
      </c>
      <c r="F776">
        <v>7700</v>
      </c>
      <c r="G776">
        <v>8844</v>
      </c>
      <c r="H776" s="7" t="str">
        <f>IFERROR(VLOOKUP(A776,'Indicadores PN obrigatorios'!$A$2:$G$350,6,0),"Sem Responsável Listado")</f>
        <v>Sebrae/NA</v>
      </c>
      <c r="I776" s="7" t="str">
        <f>IFERROR(VLOOKUP(A776,'Indicadores PN obrigatorios'!$A$2:$G$350,2,0),"Não")</f>
        <v>SIM</v>
      </c>
      <c r="J776" s="7" t="str">
        <f>IFERROR(VLOOKUP(A776,'INDICADORES CUBO AGIR'!$A$2:$D$11,4,0),"NÃO")</f>
        <v>SIM</v>
      </c>
    </row>
    <row r="777" spans="1:10" x14ac:dyDescent="0.25">
      <c r="A777" t="str">
        <f t="shared" si="12"/>
        <v>PROGRAMA NACIONAL - Educação EmpreendedoraPG_Recomendação (NPS) - Professores - pontos - Obter</v>
      </c>
      <c r="B777" t="s">
        <v>432</v>
      </c>
      <c r="C777" t="s">
        <v>376</v>
      </c>
      <c r="D777" t="s">
        <v>43</v>
      </c>
      <c r="E777" t="s">
        <v>35</v>
      </c>
      <c r="F777">
        <v>80</v>
      </c>
      <c r="G777">
        <v>0</v>
      </c>
      <c r="H777" s="7" t="str">
        <f>IFERROR(VLOOKUP(A777,'Indicadores PN obrigatorios'!$A$2:$G$350,6,0),"Sem Responsável Listado")</f>
        <v>Sebrae/NA</v>
      </c>
      <c r="I777" s="7" t="str">
        <f>IFERROR(VLOOKUP(A777,'Indicadores PN obrigatorios'!$A$2:$G$350,2,0),"Não")</f>
        <v>SIM</v>
      </c>
      <c r="J777" s="7" t="str">
        <f>IFERROR(VLOOKUP(A777,'INDICADORES CUBO AGIR'!$A$2:$D$11,4,0),"NÃO")</f>
        <v>NÃO</v>
      </c>
    </row>
    <row r="778" spans="1:10" x14ac:dyDescent="0.25">
      <c r="A778" t="str">
        <f t="shared" si="12"/>
        <v>PROGRAMA NACIONAL - Brasil + InovadorPG_Inovação e Modernização - % - Obter</v>
      </c>
      <c r="B778" t="s">
        <v>432</v>
      </c>
      <c r="C778" t="s">
        <v>377</v>
      </c>
      <c r="D778" t="s">
        <v>38</v>
      </c>
      <c r="E778" t="s">
        <v>23</v>
      </c>
      <c r="F778">
        <v>70</v>
      </c>
      <c r="G778">
        <v>0</v>
      </c>
      <c r="H778" s="7" t="str">
        <f>IFERROR(VLOOKUP(A778,'Indicadores PN obrigatorios'!$A$2:$G$350,6,0),"Sem Responsável Listado")</f>
        <v>Sebrae/NA</v>
      </c>
      <c r="I778" s="7" t="str">
        <f>IFERROR(VLOOKUP(A778,'Indicadores PN obrigatorios'!$A$2:$G$350,2,0),"Não")</f>
        <v>SIM</v>
      </c>
      <c r="J778" s="7" t="str">
        <f>IFERROR(VLOOKUP(A778,'INDICADORES CUBO AGIR'!$A$2:$D$11,4,0),"NÃO")</f>
        <v>NÃO</v>
      </c>
    </row>
    <row r="779" spans="1:10" x14ac:dyDescent="0.25">
      <c r="A779" t="str">
        <f t="shared" si="12"/>
        <v>PROGRAMA NACIONAL - Brasil + InovadorPG_Municípios com ecossistemas de inovação mapeados - Número - Obter</v>
      </c>
      <c r="B779" t="s">
        <v>432</v>
      </c>
      <c r="C779" t="s">
        <v>377</v>
      </c>
      <c r="D779" t="s">
        <v>38</v>
      </c>
      <c r="E779" t="s">
        <v>24</v>
      </c>
      <c r="F779">
        <v>4</v>
      </c>
      <c r="G779">
        <v>3</v>
      </c>
      <c r="H779" s="7" t="str">
        <f>IFERROR(VLOOKUP(A779,'Indicadores PN obrigatorios'!$A$2:$G$350,6,0),"Sem Responsável Listado")</f>
        <v>Sebrae/UF</v>
      </c>
      <c r="I779" s="7" t="str">
        <f>IFERROR(VLOOKUP(A779,'Indicadores PN obrigatorios'!$A$2:$G$350,2,0),"Não")</f>
        <v>SIM</v>
      </c>
      <c r="J779" s="7" t="str">
        <f>IFERROR(VLOOKUP(A779,'INDICADORES CUBO AGIR'!$A$2:$D$11,4,0),"NÃO")</f>
        <v>NÃO</v>
      </c>
    </row>
    <row r="780" spans="1:10" x14ac:dyDescent="0.25">
      <c r="A780" t="str">
        <f t="shared" si="12"/>
        <v>PROGRAMA NACIONAL - Brasil + InovadorPG_Pequenos Negócios atendidos com solução de Inovação - Número - Obter</v>
      </c>
      <c r="B780" t="s">
        <v>432</v>
      </c>
      <c r="C780" t="s">
        <v>377</v>
      </c>
      <c r="D780" t="s">
        <v>38</v>
      </c>
      <c r="E780" t="s">
        <v>25</v>
      </c>
      <c r="F780">
        <v>6060</v>
      </c>
      <c r="G780">
        <v>8670</v>
      </c>
      <c r="H780" s="7" t="str">
        <f>IFERROR(VLOOKUP(A780,'Indicadores PN obrigatorios'!$A$2:$G$350,6,0),"Sem Responsável Listado")</f>
        <v>Sem Responsável Listado</v>
      </c>
      <c r="I780" s="7" t="str">
        <f>IFERROR(VLOOKUP(A780,'Indicadores PN obrigatorios'!$A$2:$G$350,2,0),"Não")</f>
        <v>Não</v>
      </c>
      <c r="J780" s="7" t="str">
        <f>IFERROR(VLOOKUP(A780,'INDICADORES CUBO AGIR'!$A$2:$D$11,4,0),"NÃO")</f>
        <v>SIM</v>
      </c>
    </row>
    <row r="781" spans="1:10" x14ac:dyDescent="0.25">
      <c r="A781" t="str">
        <f t="shared" si="12"/>
        <v>PROGRAMA NACIONAL - Brasil + InovadorPG_Pequenos negócios formalizados - % - Obter</v>
      </c>
      <c r="B781" t="s">
        <v>432</v>
      </c>
      <c r="C781" t="s">
        <v>377</v>
      </c>
      <c r="D781" t="s">
        <v>38</v>
      </c>
      <c r="E781" t="s">
        <v>321</v>
      </c>
      <c r="F781">
        <v>3</v>
      </c>
      <c r="G781">
        <v>0</v>
      </c>
      <c r="H781" s="7" t="str">
        <f>IFERROR(VLOOKUP(A781,'Indicadores PN obrigatorios'!$A$2:$G$350,6,0),"Sem Responsável Listado")</f>
        <v>Sem Responsável Listado</v>
      </c>
      <c r="I781" s="7" t="str">
        <f>IFERROR(VLOOKUP(A781,'Indicadores PN obrigatorios'!$A$2:$G$350,2,0),"Não")</f>
        <v>Não</v>
      </c>
      <c r="J781" s="7" t="str">
        <f>IFERROR(VLOOKUP(A781,'INDICADORES CUBO AGIR'!$A$2:$D$11,4,0),"NÃO")</f>
        <v>NÃO</v>
      </c>
    </row>
    <row r="782" spans="1:10" x14ac:dyDescent="0.25">
      <c r="A782" t="str">
        <f t="shared" si="12"/>
        <v>PROGRAMA NACIONAL - Transformação OrganizacionalPG_Equipamentos de TI com vida útil exaurida - % - Obter</v>
      </c>
      <c r="B782" t="s">
        <v>432</v>
      </c>
      <c r="C782" t="s">
        <v>378</v>
      </c>
      <c r="D782" t="s">
        <v>73</v>
      </c>
      <c r="E782" t="s">
        <v>74</v>
      </c>
      <c r="F782">
        <v>5</v>
      </c>
      <c r="G782">
        <v>0</v>
      </c>
      <c r="H782" s="7" t="str">
        <f>IFERROR(VLOOKUP(A782,'Indicadores PN obrigatorios'!$A$2:$G$350,6,0),"Sem Responsável Listado")</f>
        <v>Sem Responsável Listado</v>
      </c>
      <c r="I782" s="7" t="str">
        <f>IFERROR(VLOOKUP(A782,'Indicadores PN obrigatorios'!$A$2:$G$350,2,0),"Não")</f>
        <v>Não</v>
      </c>
      <c r="J782" s="7" t="str">
        <f>IFERROR(VLOOKUP(A782,'INDICADORES CUBO AGIR'!$A$2:$D$11,4,0),"NÃO")</f>
        <v>NÃO</v>
      </c>
    </row>
    <row r="783" spans="1:10" x14ac:dyDescent="0.25">
      <c r="A783" t="str">
        <f t="shared" si="12"/>
        <v>PROGRAMA NACIONAL - Transformação OrganizacionalPG_Incidentes de segurança tratados - % - Obter</v>
      </c>
      <c r="B783" t="s">
        <v>432</v>
      </c>
      <c r="C783" t="s">
        <v>378</v>
      </c>
      <c r="D783" t="s">
        <v>73</v>
      </c>
      <c r="E783" t="s">
        <v>75</v>
      </c>
      <c r="F783">
        <v>90</v>
      </c>
      <c r="G783">
        <v>0</v>
      </c>
      <c r="H783" s="7" t="str">
        <f>IFERROR(VLOOKUP(A783,'Indicadores PN obrigatorios'!$A$2:$G$350,6,0),"Sem Responsável Listado")</f>
        <v>Sem Responsável Listado</v>
      </c>
      <c r="I783" s="7" t="str">
        <f>IFERROR(VLOOKUP(A783,'Indicadores PN obrigatorios'!$A$2:$G$350,2,0),"Não")</f>
        <v>Não</v>
      </c>
      <c r="J783" s="7" t="str">
        <f>IFERROR(VLOOKUP(A783,'INDICADORES CUBO AGIR'!$A$2:$D$11,4,0),"NÃO")</f>
        <v>NÃO</v>
      </c>
    </row>
    <row r="784" spans="1:10" x14ac:dyDescent="0.25">
      <c r="A784" t="str">
        <f t="shared" si="12"/>
        <v>PROGRAMA NACIONAL - Transformação OrganizacionalPG_Unidades do Sebrae com Office 365 implementado - % - Obter</v>
      </c>
      <c r="B784" t="s">
        <v>432</v>
      </c>
      <c r="C784" t="s">
        <v>378</v>
      </c>
      <c r="D784" t="s">
        <v>73</v>
      </c>
      <c r="E784" t="s">
        <v>76</v>
      </c>
      <c r="F784">
        <v>100</v>
      </c>
      <c r="G784">
        <v>0</v>
      </c>
      <c r="H784" s="7" t="str">
        <f>IFERROR(VLOOKUP(A784,'Indicadores PN obrigatorios'!$A$2:$G$350,6,0),"Sem Responsável Listado")</f>
        <v>Sem Responsável Listado</v>
      </c>
      <c r="I784" s="7" t="str">
        <f>IFERROR(VLOOKUP(A784,'Indicadores PN obrigatorios'!$A$2:$G$350,2,0),"Não")</f>
        <v>Não</v>
      </c>
      <c r="J784" s="7" t="str">
        <f>IFERROR(VLOOKUP(A784,'INDICADORES CUBO AGIR'!$A$2:$D$11,4,0),"NÃO")</f>
        <v>NÃO</v>
      </c>
    </row>
    <row r="785" spans="1:10" x14ac:dyDescent="0.25">
      <c r="A785" t="str">
        <f t="shared" si="12"/>
        <v>PROGRAMA NACIONAL - Transformação DigitalPG_Clientes atendidos por serviços digitais - Número - Obter</v>
      </c>
      <c r="B785" t="s">
        <v>432</v>
      </c>
      <c r="C785" t="s">
        <v>379</v>
      </c>
      <c r="D785" t="s">
        <v>51</v>
      </c>
      <c r="E785" t="s">
        <v>19</v>
      </c>
      <c r="F785">
        <v>26000</v>
      </c>
      <c r="G785">
        <v>28232</v>
      </c>
      <c r="H785" s="7" t="str">
        <f>IFERROR(VLOOKUP(A785,'Indicadores PN obrigatorios'!$A$2:$G$350,6,0),"Sem Responsável Listado")</f>
        <v>Sebrae/NA</v>
      </c>
      <c r="I785" s="7" t="str">
        <f>IFERROR(VLOOKUP(A785,'Indicadores PN obrigatorios'!$A$2:$G$350,2,0),"Não")</f>
        <v>SIM</v>
      </c>
      <c r="J785" s="7" t="str">
        <f>IFERROR(VLOOKUP(A785,'INDICADORES CUBO AGIR'!$A$2:$D$11,4,0),"NÃO")</f>
        <v>SIM</v>
      </c>
    </row>
    <row r="786" spans="1:10" x14ac:dyDescent="0.25">
      <c r="A786" t="str">
        <f t="shared" si="12"/>
        <v>PROGRAMA NACIONAL - Transformação DigitalPG_Downloads do aplicativo Sebrae - Número - Obter</v>
      </c>
      <c r="B786" t="s">
        <v>432</v>
      </c>
      <c r="C786" t="s">
        <v>379</v>
      </c>
      <c r="D786" t="s">
        <v>51</v>
      </c>
      <c r="E786" t="s">
        <v>52</v>
      </c>
      <c r="F786">
        <v>2000</v>
      </c>
      <c r="G786">
        <v>3845</v>
      </c>
      <c r="H786" s="7" t="str">
        <f>IFERROR(VLOOKUP(A786,'Indicadores PN obrigatorios'!$A$2:$G$350,6,0),"Sem Responsável Listado")</f>
        <v>Sem Responsável Listado</v>
      </c>
      <c r="I786" s="7" t="str">
        <f>IFERROR(VLOOKUP(A786,'Indicadores PN obrigatorios'!$A$2:$G$350,2,0),"Não")</f>
        <v>Não</v>
      </c>
      <c r="J786" s="7" t="str">
        <f>IFERROR(VLOOKUP(A786,'INDICADORES CUBO AGIR'!$A$2:$D$11,4,0),"NÃO")</f>
        <v>NÃO</v>
      </c>
    </row>
    <row r="787" spans="1:10" x14ac:dyDescent="0.25">
      <c r="A787" t="str">
        <f t="shared" si="12"/>
        <v>PROGRAMA NACIONAL - Transformação DigitalPG_Índice de Maturidade Digital do Sistema Sebrae - Pontos (1 a 5) - Obter</v>
      </c>
      <c r="B787" t="s">
        <v>432</v>
      </c>
      <c r="C787" t="s">
        <v>379</v>
      </c>
      <c r="D787" t="s">
        <v>51</v>
      </c>
      <c r="E787" t="s">
        <v>53</v>
      </c>
      <c r="F787">
        <v>1.72</v>
      </c>
      <c r="G787">
        <v>3.16</v>
      </c>
      <c r="H787" s="7" t="str">
        <f>IFERROR(VLOOKUP(A787,'Indicadores PN obrigatorios'!$A$2:$G$350,6,0),"Sem Responsável Listado")</f>
        <v>Sem Responsável Listado</v>
      </c>
      <c r="I787" s="7" t="str">
        <f>IFERROR(VLOOKUP(A787,'Indicadores PN obrigatorios'!$A$2:$G$350,2,0),"Não")</f>
        <v>Não</v>
      </c>
      <c r="J787" s="7" t="str">
        <f>IFERROR(VLOOKUP(A787,'INDICADORES CUBO AGIR'!$A$2:$D$11,4,0),"NÃO")</f>
        <v>NÃO</v>
      </c>
    </row>
    <row r="788" spans="1:10" x14ac:dyDescent="0.25">
      <c r="A788" t="str">
        <f t="shared" si="12"/>
        <v>PROGRAMA NACIONAL - Inteligência de DadosPG_Índice Gartner de Data &amp; Analytics - Pontos (1 a 5) - Aumentar</v>
      </c>
      <c r="B788" t="s">
        <v>432</v>
      </c>
      <c r="C788" t="s">
        <v>380</v>
      </c>
      <c r="D788" t="s">
        <v>39</v>
      </c>
      <c r="E788" t="s">
        <v>26</v>
      </c>
      <c r="F788">
        <v>1.72</v>
      </c>
      <c r="G788">
        <v>2.02</v>
      </c>
      <c r="H788" s="7" t="str">
        <f>IFERROR(VLOOKUP(A788,'Indicadores PN obrigatorios'!$A$2:$G$350,6,0),"Sem Responsável Listado")</f>
        <v>Sem Responsável Listado</v>
      </c>
      <c r="I788" s="7" t="str">
        <f>IFERROR(VLOOKUP(A788,'Indicadores PN obrigatorios'!$A$2:$G$350,2,0),"Não")</f>
        <v>Não</v>
      </c>
      <c r="J788" s="7" t="str">
        <f>IFERROR(VLOOKUP(A788,'INDICADORES CUBO AGIR'!$A$2:$D$11,4,0),"NÃO")</f>
        <v>NÃO</v>
      </c>
    </row>
    <row r="789" spans="1:10" x14ac:dyDescent="0.25">
      <c r="A789" t="str">
        <f t="shared" si="12"/>
        <v>PROGRAMA NACIONAL - Sebrae + ReceitasPG_Geração de Receita Própria - % - Obter</v>
      </c>
      <c r="B789" t="s">
        <v>432</v>
      </c>
      <c r="C789" t="s">
        <v>381</v>
      </c>
      <c r="D789" t="s">
        <v>41</v>
      </c>
      <c r="E789" t="s">
        <v>29</v>
      </c>
      <c r="F789">
        <v>10</v>
      </c>
      <c r="G789">
        <v>0</v>
      </c>
      <c r="H789" s="7" t="str">
        <f>IFERROR(VLOOKUP(A789,'Indicadores PN obrigatorios'!$A$2:$G$350,6,0),"Sem Responsável Listado")</f>
        <v>Sebrae/NA</v>
      </c>
      <c r="I789" s="7" t="str">
        <f>IFERROR(VLOOKUP(A789,'Indicadores PN obrigatorios'!$A$2:$G$350,2,0),"Não")</f>
        <v>SIM</v>
      </c>
      <c r="J789" s="7" t="str">
        <f>IFERROR(VLOOKUP(A789,'INDICADORES CUBO AGIR'!$A$2:$D$11,4,0),"NÃO")</f>
        <v>NÃO</v>
      </c>
    </row>
    <row r="790" spans="1:10" x14ac:dyDescent="0.25">
      <c r="A790" t="str">
        <f t="shared" si="12"/>
        <v>PROGRAMA NACIONAL - Sebrae + ReceitasPG_Geração de Receita Própria - % - Obter</v>
      </c>
      <c r="B790" t="s">
        <v>433</v>
      </c>
      <c r="C790" t="s">
        <v>382</v>
      </c>
      <c r="D790" t="s">
        <v>41</v>
      </c>
      <c r="E790" t="s">
        <v>29</v>
      </c>
      <c r="F790">
        <v>18.5</v>
      </c>
      <c r="G790">
        <v>0</v>
      </c>
      <c r="H790" s="7" t="str">
        <f>IFERROR(VLOOKUP(A790,'Indicadores PN obrigatorios'!$A$2:$G$350,6,0),"Sem Responsável Listado")</f>
        <v>Sebrae/NA</v>
      </c>
      <c r="I790" s="7" t="str">
        <f>IFERROR(VLOOKUP(A790,'Indicadores PN obrigatorios'!$A$2:$G$350,2,0),"Não")</f>
        <v>SIM</v>
      </c>
      <c r="J790" s="7" t="str">
        <f>IFERROR(VLOOKUP(A790,'INDICADORES CUBO AGIR'!$A$2:$D$11,4,0),"NÃO")</f>
        <v>NÃO</v>
      </c>
    </row>
    <row r="791" spans="1:10" x14ac:dyDescent="0.25">
      <c r="A791" t="str">
        <f t="shared" si="12"/>
        <v>PROGRAMA NACIONAL - Inteligência de DadosPG_Índice Gartner de Data &amp; Analytics - Pontos (1 a 5) - Aumentar</v>
      </c>
      <c r="B791" t="s">
        <v>433</v>
      </c>
      <c r="C791" t="s">
        <v>383</v>
      </c>
      <c r="D791" t="s">
        <v>39</v>
      </c>
      <c r="E791" t="s">
        <v>26</v>
      </c>
      <c r="F791">
        <v>2.29</v>
      </c>
      <c r="G791">
        <v>0</v>
      </c>
      <c r="H791" s="7" t="str">
        <f>IFERROR(VLOOKUP(A791,'Indicadores PN obrigatorios'!$A$2:$G$350,6,0),"Sem Responsável Listado")</f>
        <v>Sem Responsável Listado</v>
      </c>
      <c r="I791" s="7" t="str">
        <f>IFERROR(VLOOKUP(A791,'Indicadores PN obrigatorios'!$A$2:$G$350,2,0),"Não")</f>
        <v>Não</v>
      </c>
      <c r="J791" s="7" t="str">
        <f>IFERROR(VLOOKUP(A791,'INDICADORES CUBO AGIR'!$A$2:$D$11,4,0),"NÃO")</f>
        <v>NÃO</v>
      </c>
    </row>
    <row r="792" spans="1:10" x14ac:dyDescent="0.25">
      <c r="A792" t="str">
        <f t="shared" si="12"/>
        <v>PROGRAMA NACIONAL - Ambiente de NegóciosPG_Município com presença continuada de técnico residente do Sebrae na microrregião. - Número - Obter</v>
      </c>
      <c r="B792" t="s">
        <v>433</v>
      </c>
      <c r="C792" t="s">
        <v>384</v>
      </c>
      <c r="D792" t="s">
        <v>36</v>
      </c>
      <c r="E792" t="s">
        <v>14</v>
      </c>
      <c r="F792">
        <v>969</v>
      </c>
      <c r="G792">
        <v>1259</v>
      </c>
      <c r="H792" s="7" t="str">
        <f>IFERROR(VLOOKUP(A792,'Indicadores PN obrigatorios'!$A$2:$G$350,6,0),"Sem Responsável Listado")</f>
        <v>Sebrae/UF</v>
      </c>
      <c r="I792" s="7" t="str">
        <f>IFERROR(VLOOKUP(A792,'Indicadores PN obrigatorios'!$A$2:$G$350,2,0),"Não")</f>
        <v>SIM</v>
      </c>
      <c r="J792" s="7" t="str">
        <f>IFERROR(VLOOKUP(A792,'INDICADORES CUBO AGIR'!$A$2:$D$11,4,0),"NÃO")</f>
        <v>NÃO</v>
      </c>
    </row>
    <row r="793" spans="1:10" x14ac:dyDescent="0.25">
      <c r="A793" t="str">
        <f t="shared" si="12"/>
        <v>PROGRAMA NACIONAL - Ambiente de NegóciosPG_Municípios com conjunto de políticas públicas para melhoria do ambiente de negócios implementado - Número - Obter</v>
      </c>
      <c r="B793" t="s">
        <v>433</v>
      </c>
      <c r="C793" t="s">
        <v>384</v>
      </c>
      <c r="D793" t="s">
        <v>36</v>
      </c>
      <c r="E793" t="s">
        <v>15</v>
      </c>
      <c r="F793">
        <v>815</v>
      </c>
      <c r="G793">
        <v>989</v>
      </c>
      <c r="H793" s="7" t="str">
        <f>IFERROR(VLOOKUP(A793,'Indicadores PN obrigatorios'!$A$2:$G$350,6,0),"Sem Responsável Listado")</f>
        <v>Sebrae/UF</v>
      </c>
      <c r="I793" s="7" t="str">
        <f>IFERROR(VLOOKUP(A793,'Indicadores PN obrigatorios'!$A$2:$G$350,2,0),"Não")</f>
        <v>SIM</v>
      </c>
      <c r="J793" s="7" t="str">
        <f>IFERROR(VLOOKUP(A793,'INDICADORES CUBO AGIR'!$A$2:$D$11,4,0),"NÃO")</f>
        <v>NÃO</v>
      </c>
    </row>
    <row r="794" spans="1:10" x14ac:dyDescent="0.25">
      <c r="A794" t="str">
        <f t="shared" si="12"/>
        <v>PROGRAMA NACIONAL - Ambiente de NegóciosPG_Municípios com projetos de mobilização e articulação de lideranças implementados - Número - Obter</v>
      </c>
      <c r="B794" t="s">
        <v>433</v>
      </c>
      <c r="C794" t="s">
        <v>384</v>
      </c>
      <c r="D794" t="s">
        <v>36</v>
      </c>
      <c r="E794" t="s">
        <v>16</v>
      </c>
      <c r="F794">
        <v>769</v>
      </c>
      <c r="G794">
        <v>970</v>
      </c>
      <c r="H794" s="7" t="str">
        <f>IFERROR(VLOOKUP(A794,'Indicadores PN obrigatorios'!$A$2:$G$350,6,0),"Sem Responsável Listado")</f>
        <v>Sebrae/UF</v>
      </c>
      <c r="I794" s="7" t="str">
        <f>IFERROR(VLOOKUP(A794,'Indicadores PN obrigatorios'!$A$2:$G$350,2,0),"Não")</f>
        <v>SIM</v>
      </c>
      <c r="J794" s="7" t="str">
        <f>IFERROR(VLOOKUP(A794,'INDICADORES CUBO AGIR'!$A$2:$D$11,4,0),"NÃO")</f>
        <v>NÃO</v>
      </c>
    </row>
    <row r="795" spans="1:10" x14ac:dyDescent="0.25">
      <c r="A795" t="str">
        <f t="shared" si="12"/>
        <v>PROGRAMA NACIONAL - Ambiente de NegóciosPG_Tempo de abertura de empresas - horas - Obter</v>
      </c>
      <c r="B795" t="s">
        <v>433</v>
      </c>
      <c r="C795" t="s">
        <v>384</v>
      </c>
      <c r="D795" t="s">
        <v>36</v>
      </c>
      <c r="E795" t="s">
        <v>17</v>
      </c>
      <c r="F795">
        <v>43.5</v>
      </c>
      <c r="G795">
        <v>34.1</v>
      </c>
      <c r="H795" s="7" t="str">
        <f>IFERROR(VLOOKUP(A795,'Indicadores PN obrigatorios'!$A$2:$G$350,6,0),"Sem Responsável Listado")</f>
        <v>Sebrae/NA</v>
      </c>
      <c r="I795" s="7" t="str">
        <f>IFERROR(VLOOKUP(A795,'Indicadores PN obrigatorios'!$A$2:$G$350,2,0),"Não")</f>
        <v>SIM</v>
      </c>
      <c r="J795" s="7" t="str">
        <f>IFERROR(VLOOKUP(A795,'INDICADORES CUBO AGIR'!$A$2:$D$11,4,0),"NÃO")</f>
        <v>NÃO</v>
      </c>
    </row>
    <row r="796" spans="1:10" x14ac:dyDescent="0.25">
      <c r="A796" t="str">
        <f t="shared" si="12"/>
        <v>PROGRAMA NACIONAL - Gestão Estratégica de PessoasPG_Diagnóstico de Maturidade dos processos de gestão de pessoas - pontos - Obter</v>
      </c>
      <c r="B796" t="s">
        <v>433</v>
      </c>
      <c r="C796" t="s">
        <v>385</v>
      </c>
      <c r="D796" t="s">
        <v>66</v>
      </c>
      <c r="E796" t="s">
        <v>67</v>
      </c>
      <c r="F796">
        <v>4</v>
      </c>
      <c r="G796">
        <v>4</v>
      </c>
      <c r="H796" s="7" t="str">
        <f>IFERROR(VLOOKUP(A796,'Indicadores PN obrigatorios'!$A$2:$G$350,6,0),"Sem Responsável Listado")</f>
        <v>Sebrae/UF</v>
      </c>
      <c r="I796" s="7" t="str">
        <f>IFERROR(VLOOKUP(A796,'Indicadores PN obrigatorios'!$A$2:$G$350,2,0),"Não")</f>
        <v>SIM</v>
      </c>
      <c r="J796" s="7" t="str">
        <f>IFERROR(VLOOKUP(A796,'INDICADORES CUBO AGIR'!$A$2:$D$11,4,0),"NÃO")</f>
        <v>NÃO</v>
      </c>
    </row>
    <row r="797" spans="1:10" x14ac:dyDescent="0.25">
      <c r="A797" t="str">
        <f t="shared" si="12"/>
        <v>PROGRAMA NACIONAL - Gestão Estratégica de PessoasPG_Grau de implementação do SGP 9.0 no Sistema Sebrae - % - Obter</v>
      </c>
      <c r="B797" t="s">
        <v>433</v>
      </c>
      <c r="C797" t="s">
        <v>385</v>
      </c>
      <c r="D797" t="s">
        <v>66</v>
      </c>
      <c r="E797" t="s">
        <v>68</v>
      </c>
      <c r="F797">
        <v>88.8</v>
      </c>
      <c r="G797">
        <v>0</v>
      </c>
      <c r="H797" s="7" t="str">
        <f>IFERROR(VLOOKUP(A797,'Indicadores PN obrigatorios'!$A$2:$G$350,6,0),"Sem Responsável Listado")</f>
        <v>Sebrae/NA</v>
      </c>
      <c r="I797" s="7" t="str">
        <f>IFERROR(VLOOKUP(A797,'Indicadores PN obrigatorios'!$A$2:$G$350,2,0),"Não")</f>
        <v>SIM</v>
      </c>
      <c r="J797" s="7" t="str">
        <f>IFERROR(VLOOKUP(A797,'INDICADORES CUBO AGIR'!$A$2:$D$11,4,0),"NÃO")</f>
        <v>NÃO</v>
      </c>
    </row>
    <row r="798" spans="1:10" x14ac:dyDescent="0.25">
      <c r="A798" t="str">
        <f t="shared" si="12"/>
        <v>PROGRAMA NACIONAL - Portfólio em RedeParticipação do portfólio no atendimento - % - Aumentar</v>
      </c>
      <c r="B798" t="s">
        <v>433</v>
      </c>
      <c r="C798" t="s">
        <v>386</v>
      </c>
      <c r="D798" t="s">
        <v>56</v>
      </c>
      <c r="E798" t="s">
        <v>387</v>
      </c>
      <c r="F798">
        <v>3</v>
      </c>
      <c r="G798">
        <v>0</v>
      </c>
      <c r="H798" s="7" t="str">
        <f>IFERROR(VLOOKUP(A798,'Indicadores PN obrigatorios'!$A$2:$G$350,6,0),"Sem Responsável Listado")</f>
        <v>Sem Responsável Listado</v>
      </c>
      <c r="I798" s="7" t="str">
        <f>IFERROR(VLOOKUP(A798,'Indicadores PN obrigatorios'!$A$2:$G$350,2,0),"Não")</f>
        <v>Não</v>
      </c>
      <c r="J798" s="7" t="str">
        <f>IFERROR(VLOOKUP(A798,'INDICADORES CUBO AGIR'!$A$2:$D$11,4,0),"NÃO")</f>
        <v>NÃO</v>
      </c>
    </row>
    <row r="799" spans="1:10" x14ac:dyDescent="0.25">
      <c r="A799" t="str">
        <f t="shared" si="12"/>
        <v>PROGRAMA NACIONAL - Portfólio em RedePG_Aplicabilidade - Pontos (0 a 10) - Obter</v>
      </c>
      <c r="B799" t="s">
        <v>433</v>
      </c>
      <c r="C799" t="s">
        <v>386</v>
      </c>
      <c r="D799" t="s">
        <v>56</v>
      </c>
      <c r="E799" t="s">
        <v>57</v>
      </c>
      <c r="F799">
        <v>7.5</v>
      </c>
      <c r="G799">
        <v>8.1</v>
      </c>
      <c r="H799" s="7" t="str">
        <f>IFERROR(VLOOKUP(A799,'Indicadores PN obrigatorios'!$A$2:$G$350,6,0),"Sem Responsável Listado")</f>
        <v>Sebrae/NA</v>
      </c>
      <c r="I799" s="7" t="str">
        <f>IFERROR(VLOOKUP(A799,'Indicadores PN obrigatorios'!$A$2:$G$350,2,0),"Não")</f>
        <v>SIM</v>
      </c>
      <c r="J799" s="7" t="str">
        <f>IFERROR(VLOOKUP(A799,'INDICADORES CUBO AGIR'!$A$2:$D$11,4,0),"NÃO")</f>
        <v>NÃO</v>
      </c>
    </row>
    <row r="800" spans="1:10" x14ac:dyDescent="0.25">
      <c r="A800" t="str">
        <f t="shared" si="12"/>
        <v>PROGRAMA NACIONAL - Portfólio em RedePG_Efetividade - Pontos (0 a 10) - Obter</v>
      </c>
      <c r="B800" t="s">
        <v>433</v>
      </c>
      <c r="C800" t="s">
        <v>386</v>
      </c>
      <c r="D800" t="s">
        <v>56</v>
      </c>
      <c r="E800" t="s">
        <v>58</v>
      </c>
      <c r="F800">
        <v>7.5</v>
      </c>
      <c r="G800">
        <v>8.6</v>
      </c>
      <c r="H800" s="7" t="str">
        <f>IFERROR(VLOOKUP(A800,'Indicadores PN obrigatorios'!$A$2:$G$350,6,0),"Sem Responsável Listado")</f>
        <v>Sebrae/NA</v>
      </c>
      <c r="I800" s="7" t="str">
        <f>IFERROR(VLOOKUP(A800,'Indicadores PN obrigatorios'!$A$2:$G$350,2,0),"Não")</f>
        <v>SIM</v>
      </c>
      <c r="J800" s="7" t="str">
        <f>IFERROR(VLOOKUP(A800,'INDICADORES CUBO AGIR'!$A$2:$D$11,4,0),"NÃO")</f>
        <v>NÃO</v>
      </c>
    </row>
    <row r="801" spans="1:10" x14ac:dyDescent="0.25">
      <c r="A801" t="str">
        <f t="shared" si="12"/>
        <v>PROGRAMA NACIONAL - Portfólio em RedePG_NPS (Net Promoter Score) de Produto ou Serviço - pontos - Obter</v>
      </c>
      <c r="B801" t="s">
        <v>433</v>
      </c>
      <c r="C801" t="s">
        <v>386</v>
      </c>
      <c r="D801" t="s">
        <v>56</v>
      </c>
      <c r="E801" t="s">
        <v>59</v>
      </c>
      <c r="F801">
        <v>65</v>
      </c>
      <c r="G801">
        <v>91.7</v>
      </c>
      <c r="H801" s="7" t="str">
        <f>IFERROR(VLOOKUP(A801,'Indicadores PN obrigatorios'!$A$2:$G$350,6,0),"Sem Responsável Listado")</f>
        <v>Sebrae/UF</v>
      </c>
      <c r="I801" s="7" t="str">
        <f>IFERROR(VLOOKUP(A801,'Indicadores PN obrigatorios'!$A$2:$G$350,2,0),"Não")</f>
        <v>SIM</v>
      </c>
      <c r="J801" s="7" t="str">
        <f>IFERROR(VLOOKUP(A801,'INDICADORES CUBO AGIR'!$A$2:$D$11,4,0),"NÃO")</f>
        <v>NÃO</v>
      </c>
    </row>
    <row r="802" spans="1:10" x14ac:dyDescent="0.25">
      <c r="A802" t="str">
        <f t="shared" si="12"/>
        <v>PROGRAMA NACIONAL - Cliente em FocoPG_Atendimento por cliente - Número - Obter</v>
      </c>
      <c r="B802" t="s">
        <v>433</v>
      </c>
      <c r="C802" t="s">
        <v>388</v>
      </c>
      <c r="D802" t="s">
        <v>37</v>
      </c>
      <c r="E802" t="s">
        <v>18</v>
      </c>
      <c r="F802">
        <v>2.0699999999999998</v>
      </c>
      <c r="G802">
        <v>0</v>
      </c>
      <c r="H802" s="7" t="str">
        <f>IFERROR(VLOOKUP(A802,'Indicadores PN obrigatorios'!$A$2:$G$350,6,0),"Sem Responsável Listado")</f>
        <v>Sebrae/NA</v>
      </c>
      <c r="I802" s="7" t="str">
        <f>IFERROR(VLOOKUP(A802,'Indicadores PN obrigatorios'!$A$2:$G$350,2,0),"Não")</f>
        <v>SIM</v>
      </c>
      <c r="J802" s="7" t="str">
        <f>IFERROR(VLOOKUP(A802,'INDICADORES CUBO AGIR'!$A$2:$D$11,4,0),"NÃO")</f>
        <v>SIM</v>
      </c>
    </row>
    <row r="803" spans="1:10" x14ac:dyDescent="0.25">
      <c r="A803" t="str">
        <f t="shared" si="12"/>
        <v>PROGRAMA NACIONAL - Cliente em FocoPG_Clientes atendidos por serviços digitais - Número - Obter</v>
      </c>
      <c r="B803" t="s">
        <v>433</v>
      </c>
      <c r="C803" t="s">
        <v>388</v>
      </c>
      <c r="D803" t="s">
        <v>37</v>
      </c>
      <c r="E803" t="s">
        <v>19</v>
      </c>
      <c r="F803">
        <v>3942373</v>
      </c>
      <c r="G803">
        <v>0</v>
      </c>
      <c r="H803" s="7" t="str">
        <f>IFERROR(VLOOKUP(A803,'Indicadores PN obrigatorios'!$A$2:$G$350,6,0),"Sem Responsável Listado")</f>
        <v>Sebrae/NA</v>
      </c>
      <c r="I803" s="7" t="str">
        <f>IFERROR(VLOOKUP(A803,'Indicadores PN obrigatorios'!$A$2:$G$350,2,0),"Não")</f>
        <v>SIM</v>
      </c>
      <c r="J803" s="7" t="str">
        <f>IFERROR(VLOOKUP(A803,'INDICADORES CUBO AGIR'!$A$2:$D$11,4,0),"NÃO")</f>
        <v>SIM</v>
      </c>
    </row>
    <row r="804" spans="1:10" x14ac:dyDescent="0.25">
      <c r="A804" t="str">
        <f t="shared" si="12"/>
        <v>PROGRAMA NACIONAL - Cliente em FocoPG_Cobertura do Atendimento (microempresas e empresas de pequeno porte) - % - Obter</v>
      </c>
      <c r="B804" t="s">
        <v>433</v>
      </c>
      <c r="C804" t="s">
        <v>388</v>
      </c>
      <c r="D804" t="s">
        <v>37</v>
      </c>
      <c r="E804" t="s">
        <v>20</v>
      </c>
      <c r="F804">
        <v>20.9</v>
      </c>
      <c r="G804">
        <v>0</v>
      </c>
      <c r="H804" s="7" t="str">
        <f>IFERROR(VLOOKUP(A804,'Indicadores PN obrigatorios'!$A$2:$G$350,6,0),"Sem Responsável Listado")</f>
        <v>Sebrae/NA</v>
      </c>
      <c r="I804" s="7" t="str">
        <f>IFERROR(VLOOKUP(A804,'Indicadores PN obrigatorios'!$A$2:$G$350,2,0),"Não")</f>
        <v>SIM</v>
      </c>
      <c r="J804" s="7" t="str">
        <f>IFERROR(VLOOKUP(A804,'INDICADORES CUBO AGIR'!$A$2:$D$11,4,0),"NÃO")</f>
        <v>SIM</v>
      </c>
    </row>
    <row r="805" spans="1:10" x14ac:dyDescent="0.25">
      <c r="A805" t="str">
        <f t="shared" si="12"/>
        <v>PROGRAMA NACIONAL - Cliente em FocoPG_Pequenos Negócios Atendidos - Número - Obter</v>
      </c>
      <c r="B805" t="s">
        <v>433</v>
      </c>
      <c r="C805" t="s">
        <v>388</v>
      </c>
      <c r="D805" t="s">
        <v>37</v>
      </c>
      <c r="E805" t="s">
        <v>21</v>
      </c>
      <c r="F805">
        <v>3292486</v>
      </c>
      <c r="G805">
        <v>0</v>
      </c>
      <c r="H805" s="7" t="str">
        <f>IFERROR(VLOOKUP(A805,'Indicadores PN obrigatorios'!$A$2:$G$350,6,0),"Sem Responsável Listado")</f>
        <v>Sebrae/NA</v>
      </c>
      <c r="I805" s="7" t="str">
        <f>IFERROR(VLOOKUP(A805,'Indicadores PN obrigatorios'!$A$2:$G$350,2,0),"Não")</f>
        <v>SIM</v>
      </c>
      <c r="J805" s="7" t="str">
        <f>IFERROR(VLOOKUP(A805,'INDICADORES CUBO AGIR'!$A$2:$D$11,4,0),"NÃO")</f>
        <v>SIM</v>
      </c>
    </row>
    <row r="806" spans="1:10" x14ac:dyDescent="0.25">
      <c r="A806" t="str">
        <f t="shared" si="12"/>
        <v>PROGRAMA NACIONAL - Cliente em FocoPG_Recomendação (NPS) - pontos - Obter</v>
      </c>
      <c r="B806" t="s">
        <v>433</v>
      </c>
      <c r="C806" t="s">
        <v>388</v>
      </c>
      <c r="D806" t="s">
        <v>37</v>
      </c>
      <c r="E806" t="s">
        <v>22</v>
      </c>
      <c r="F806">
        <v>80</v>
      </c>
      <c r="G806">
        <v>0</v>
      </c>
      <c r="H806" s="7" t="str">
        <f>IFERROR(VLOOKUP(A806,'Indicadores PN obrigatorios'!$A$2:$G$350,6,0),"Sem Responsável Listado")</f>
        <v>Sebrae/NA</v>
      </c>
      <c r="I806" s="7" t="str">
        <f>IFERROR(VLOOKUP(A806,'Indicadores PN obrigatorios'!$A$2:$G$350,2,0),"Não")</f>
        <v>SIM</v>
      </c>
      <c r="J806" s="7" t="str">
        <f>IFERROR(VLOOKUP(A806,'INDICADORES CUBO AGIR'!$A$2:$D$11,4,0),"NÃO")</f>
        <v>NÃO</v>
      </c>
    </row>
    <row r="807" spans="1:10" x14ac:dyDescent="0.25">
      <c r="A807" t="str">
        <f t="shared" si="12"/>
        <v>PROGRAMA NACIONAL - Sebrae + FinançasPG_Clientes com garantia do Fampe assistidos na fase pós-crédito - % - Obter</v>
      </c>
      <c r="B807" t="s">
        <v>433</v>
      </c>
      <c r="C807" t="s">
        <v>389</v>
      </c>
      <c r="D807" t="s">
        <v>70</v>
      </c>
      <c r="E807" t="s">
        <v>71</v>
      </c>
      <c r="F807">
        <v>73</v>
      </c>
      <c r="G807">
        <v>0</v>
      </c>
      <c r="H807" s="7" t="str">
        <f>IFERROR(VLOOKUP(A807,'Indicadores PN obrigatorios'!$A$2:$G$350,6,0),"Sem Responsável Listado")</f>
        <v>Sebrae/NA</v>
      </c>
      <c r="I807" s="7" t="str">
        <f>IFERROR(VLOOKUP(A807,'Indicadores PN obrigatorios'!$A$2:$G$350,2,0),"Não")</f>
        <v>SIM</v>
      </c>
      <c r="J807" s="7" t="str">
        <f>IFERROR(VLOOKUP(A807,'INDICADORES CUBO AGIR'!$A$2:$D$11,4,0),"NÃO")</f>
        <v>SIM</v>
      </c>
    </row>
    <row r="808" spans="1:10" x14ac:dyDescent="0.25">
      <c r="A808" t="str">
        <f t="shared" si="12"/>
        <v>PROGRAMA NACIONAL - Sebrae + FinançasPG_Volume de Crédito Concedido com Garantia do FAMPE - % - Obter</v>
      </c>
      <c r="B808" t="s">
        <v>433</v>
      </c>
      <c r="C808" t="s">
        <v>389</v>
      </c>
      <c r="D808" t="s">
        <v>70</v>
      </c>
      <c r="E808" t="s">
        <v>180</v>
      </c>
      <c r="F808">
        <v>0</v>
      </c>
      <c r="G808">
        <v>-12.47</v>
      </c>
      <c r="H808" s="7" t="str">
        <f>IFERROR(VLOOKUP(A808,'Indicadores PN obrigatorios'!$A$2:$G$350,6,0),"Sem Responsável Listado")</f>
        <v>Sebrae/NA</v>
      </c>
      <c r="I808" s="7" t="str">
        <f>IFERROR(VLOOKUP(A808,'Indicadores PN obrigatorios'!$A$2:$G$350,2,0),"Não")</f>
        <v>SIM</v>
      </c>
      <c r="J808" s="7" t="str">
        <f>IFERROR(VLOOKUP(A808,'INDICADORES CUBO AGIR'!$A$2:$D$11,4,0),"NÃO")</f>
        <v>NÃO</v>
      </c>
    </row>
    <row r="809" spans="1:10" x14ac:dyDescent="0.25">
      <c r="A809" t="str">
        <f t="shared" si="12"/>
        <v>PROGRAMA NACIONAL - Gestão da MarcaPG_Imagem junto à Sociedade - Pontos (0 a 10) - Obter</v>
      </c>
      <c r="B809" t="s">
        <v>433</v>
      </c>
      <c r="C809" t="s">
        <v>390</v>
      </c>
      <c r="D809" t="s">
        <v>42</v>
      </c>
      <c r="E809" t="s">
        <v>30</v>
      </c>
      <c r="F809">
        <v>8.3000000000000007</v>
      </c>
      <c r="G809">
        <v>8.4</v>
      </c>
      <c r="H809" s="7" t="str">
        <f>IFERROR(VLOOKUP(A809,'Indicadores PN obrigatorios'!$A$2:$G$350,6,0),"Sem Responsável Listado")</f>
        <v>Sebrae/NA</v>
      </c>
      <c r="I809" s="7" t="str">
        <f>IFERROR(VLOOKUP(A809,'Indicadores PN obrigatorios'!$A$2:$G$350,2,0),"Não")</f>
        <v>SIM</v>
      </c>
      <c r="J809" s="7" t="str">
        <f>IFERROR(VLOOKUP(A809,'INDICADORES CUBO AGIR'!$A$2:$D$11,4,0),"NÃO")</f>
        <v>NÃO</v>
      </c>
    </row>
    <row r="810" spans="1:10" x14ac:dyDescent="0.25">
      <c r="A810" t="str">
        <f t="shared" si="12"/>
        <v>PROGRAMA NACIONAL - Gestão da MarcaPG_Imagem junto aos Pequenos Negócios - Pontos (0 a 10) - Obter</v>
      </c>
      <c r="B810" t="s">
        <v>433</v>
      </c>
      <c r="C810" t="s">
        <v>390</v>
      </c>
      <c r="D810" t="s">
        <v>42</v>
      </c>
      <c r="E810" t="s">
        <v>31</v>
      </c>
      <c r="F810">
        <v>8.6999999999999993</v>
      </c>
      <c r="G810">
        <v>8.6999999999999993</v>
      </c>
      <c r="H810" s="7" t="str">
        <f>IFERROR(VLOOKUP(A810,'Indicadores PN obrigatorios'!$A$2:$G$350,6,0),"Sem Responsável Listado")</f>
        <v>Sebrae/NA</v>
      </c>
      <c r="I810" s="7" t="str">
        <f>IFERROR(VLOOKUP(A810,'Indicadores PN obrigatorios'!$A$2:$G$350,2,0),"Não")</f>
        <v>SIM</v>
      </c>
      <c r="J810" s="7" t="str">
        <f>IFERROR(VLOOKUP(A810,'INDICADORES CUBO AGIR'!$A$2:$D$11,4,0),"NÃO")</f>
        <v>NÃO</v>
      </c>
    </row>
    <row r="811" spans="1:10" x14ac:dyDescent="0.25">
      <c r="A811" t="str">
        <f t="shared" si="12"/>
        <v>PROGRAMA NACIONAL - Brasil + InovadorPG_Inovação e Modernização - % - Obter</v>
      </c>
      <c r="B811" t="s">
        <v>433</v>
      </c>
      <c r="C811" t="s">
        <v>391</v>
      </c>
      <c r="D811" t="s">
        <v>38</v>
      </c>
      <c r="E811" t="s">
        <v>23</v>
      </c>
      <c r="F811">
        <v>70</v>
      </c>
      <c r="G811">
        <v>0</v>
      </c>
      <c r="H811" s="7" t="str">
        <f>IFERROR(VLOOKUP(A811,'Indicadores PN obrigatorios'!$A$2:$G$350,6,0),"Sem Responsável Listado")</f>
        <v>Sebrae/NA</v>
      </c>
      <c r="I811" s="7" t="str">
        <f>IFERROR(VLOOKUP(A811,'Indicadores PN obrigatorios'!$A$2:$G$350,2,0),"Não")</f>
        <v>SIM</v>
      </c>
      <c r="J811" s="7" t="str">
        <f>IFERROR(VLOOKUP(A811,'INDICADORES CUBO AGIR'!$A$2:$D$11,4,0),"NÃO")</f>
        <v>NÃO</v>
      </c>
    </row>
    <row r="812" spans="1:10" x14ac:dyDescent="0.25">
      <c r="A812" t="str">
        <f t="shared" si="12"/>
        <v>PROGRAMA NACIONAL - Brasil + InovadorPG_Municípios com ecossistemas de inovação mapeados - Número - Obter</v>
      </c>
      <c r="B812" t="s">
        <v>433</v>
      </c>
      <c r="C812" t="s">
        <v>391</v>
      </c>
      <c r="D812" t="s">
        <v>38</v>
      </c>
      <c r="E812" t="s">
        <v>24</v>
      </c>
      <c r="F812">
        <v>47</v>
      </c>
      <c r="G812">
        <v>0</v>
      </c>
      <c r="H812" s="7" t="str">
        <f>IFERROR(VLOOKUP(A812,'Indicadores PN obrigatorios'!$A$2:$G$350,6,0),"Sem Responsável Listado")</f>
        <v>Sebrae/UF</v>
      </c>
      <c r="I812" s="7" t="str">
        <f>IFERROR(VLOOKUP(A812,'Indicadores PN obrigatorios'!$A$2:$G$350,2,0),"Não")</f>
        <v>SIM</v>
      </c>
      <c r="J812" s="7" t="str">
        <f>IFERROR(VLOOKUP(A812,'INDICADORES CUBO AGIR'!$A$2:$D$11,4,0),"NÃO")</f>
        <v>NÃO</v>
      </c>
    </row>
    <row r="813" spans="1:10" x14ac:dyDescent="0.25">
      <c r="A813" t="str">
        <f t="shared" si="12"/>
        <v>PROGRAMA NACIONAL - Brasil + InovadorPG_Pequenos Negócios atendidos com solução de Inovação - Número - Obter</v>
      </c>
      <c r="B813" t="s">
        <v>433</v>
      </c>
      <c r="C813" t="s">
        <v>391</v>
      </c>
      <c r="D813" t="s">
        <v>38</v>
      </c>
      <c r="E813" t="s">
        <v>25</v>
      </c>
      <c r="F813">
        <v>438824</v>
      </c>
      <c r="G813">
        <v>0</v>
      </c>
      <c r="H813" s="7" t="str">
        <f>IFERROR(VLOOKUP(A813,'Indicadores PN obrigatorios'!$A$2:$G$350,6,0),"Sem Responsável Listado")</f>
        <v>Sem Responsável Listado</v>
      </c>
      <c r="I813" s="7" t="str">
        <f>IFERROR(VLOOKUP(A813,'Indicadores PN obrigatorios'!$A$2:$G$350,2,0),"Não")</f>
        <v>Não</v>
      </c>
      <c r="J813" s="7" t="str">
        <f>IFERROR(VLOOKUP(A813,'INDICADORES CUBO AGIR'!$A$2:$D$11,4,0),"NÃO")</f>
        <v>SIM</v>
      </c>
    </row>
    <row r="814" spans="1:10" x14ac:dyDescent="0.25">
      <c r="A814" t="str">
        <f t="shared" si="12"/>
        <v>PROGRAMA NACIONAL - Educação EmpreendedoraPG_Atendimento a estudantes em soluções de Educação Empreendedora - Número - Obter</v>
      </c>
      <c r="B814" t="s">
        <v>433</v>
      </c>
      <c r="C814" t="s">
        <v>392</v>
      </c>
      <c r="D814" t="s">
        <v>43</v>
      </c>
      <c r="E814" t="s">
        <v>32</v>
      </c>
      <c r="F814">
        <v>1541946</v>
      </c>
      <c r="G814">
        <v>0</v>
      </c>
      <c r="H814" s="7" t="str">
        <f>IFERROR(VLOOKUP(A814,'Indicadores PN obrigatorios'!$A$2:$G$350,6,0),"Sem Responsável Listado")</f>
        <v>Sebrae/NA</v>
      </c>
      <c r="I814" s="7" t="str">
        <f>IFERROR(VLOOKUP(A814,'Indicadores PN obrigatorios'!$A$2:$G$350,2,0),"Não")</f>
        <v>SIM</v>
      </c>
      <c r="J814" s="7" t="str">
        <f>IFERROR(VLOOKUP(A814,'INDICADORES CUBO AGIR'!$A$2:$D$11,4,0),"NÃO")</f>
        <v>SIM</v>
      </c>
    </row>
    <row r="815" spans="1:10" x14ac:dyDescent="0.25">
      <c r="A815" t="str">
        <f t="shared" si="12"/>
        <v>PROGRAMA NACIONAL - Educação EmpreendedoraPG_Escolas com projeto Escola Empreendedora implementado - Número - Obter</v>
      </c>
      <c r="B815" t="s">
        <v>433</v>
      </c>
      <c r="C815" t="s">
        <v>392</v>
      </c>
      <c r="D815" t="s">
        <v>43</v>
      </c>
      <c r="E815" t="s">
        <v>33</v>
      </c>
      <c r="F815">
        <v>135</v>
      </c>
      <c r="G815">
        <v>0</v>
      </c>
      <c r="H815" s="7" t="str">
        <f>IFERROR(VLOOKUP(A815,'Indicadores PN obrigatorios'!$A$2:$G$350,6,0),"Sem Responsável Listado")</f>
        <v>Sebrae/UF</v>
      </c>
      <c r="I815" s="7" t="str">
        <f>IFERROR(VLOOKUP(A815,'Indicadores PN obrigatorios'!$A$2:$G$350,2,0),"Não")</f>
        <v>SIM</v>
      </c>
      <c r="J815" s="7" t="str">
        <f>IFERROR(VLOOKUP(A815,'INDICADORES CUBO AGIR'!$A$2:$D$11,4,0),"NÃO")</f>
        <v>NÃO</v>
      </c>
    </row>
    <row r="816" spans="1:10" x14ac:dyDescent="0.25">
      <c r="A816" t="str">
        <f t="shared" si="12"/>
        <v>PROGRAMA NACIONAL - Educação EmpreendedoraPG_Professores atendidos em soluções de Educação Empreendedora - professores - Obter</v>
      </c>
      <c r="B816" t="s">
        <v>433</v>
      </c>
      <c r="C816" t="s">
        <v>392</v>
      </c>
      <c r="D816" t="s">
        <v>43</v>
      </c>
      <c r="E816" t="s">
        <v>34</v>
      </c>
      <c r="F816">
        <v>165561</v>
      </c>
      <c r="G816">
        <v>0</v>
      </c>
      <c r="H816" s="7" t="str">
        <f>IFERROR(VLOOKUP(A816,'Indicadores PN obrigatorios'!$A$2:$G$350,6,0),"Sem Responsável Listado")</f>
        <v>Sebrae/NA</v>
      </c>
      <c r="I816" s="7" t="str">
        <f>IFERROR(VLOOKUP(A816,'Indicadores PN obrigatorios'!$A$2:$G$350,2,0),"Não")</f>
        <v>SIM</v>
      </c>
      <c r="J816" s="7" t="str">
        <f>IFERROR(VLOOKUP(A816,'INDICADORES CUBO AGIR'!$A$2:$D$11,4,0),"NÃO")</f>
        <v>SIM</v>
      </c>
    </row>
    <row r="817" spans="1:10" x14ac:dyDescent="0.25">
      <c r="A817" t="str">
        <f t="shared" si="12"/>
        <v>PROGRAMA NACIONAL - Educação EmpreendedoraPG_Recomendação (NPS) - Professores - pontos - Obter</v>
      </c>
      <c r="B817" t="s">
        <v>433</v>
      </c>
      <c r="C817" t="s">
        <v>392</v>
      </c>
      <c r="D817" t="s">
        <v>43</v>
      </c>
      <c r="E817" t="s">
        <v>35</v>
      </c>
      <c r="F817">
        <v>80</v>
      </c>
      <c r="G817">
        <v>0</v>
      </c>
      <c r="H817" s="7" t="str">
        <f>IFERROR(VLOOKUP(A817,'Indicadores PN obrigatorios'!$A$2:$G$350,6,0),"Sem Responsável Listado")</f>
        <v>Sebrae/NA</v>
      </c>
      <c r="I817" s="7" t="str">
        <f>IFERROR(VLOOKUP(A817,'Indicadores PN obrigatorios'!$A$2:$G$350,2,0),"Não")</f>
        <v>SIM</v>
      </c>
      <c r="J817" s="7" t="str">
        <f>IFERROR(VLOOKUP(A817,'INDICADORES CUBO AGIR'!$A$2:$D$11,4,0),"NÃO")</f>
        <v>NÃO</v>
      </c>
    </row>
    <row r="818" spans="1:10" x14ac:dyDescent="0.25">
      <c r="A818" t="str">
        <f t="shared" si="12"/>
        <v>REDE DE AGENTES - Agente de Orientação EmpresarialPG_Cobertura do Atendimento (microempresas e empresas de pequeno porte) - % - Obter</v>
      </c>
      <c r="B818" t="s">
        <v>433</v>
      </c>
      <c r="C818" t="s">
        <v>393</v>
      </c>
      <c r="D818" t="s">
        <v>394</v>
      </c>
      <c r="E818" t="s">
        <v>20</v>
      </c>
      <c r="F818">
        <v>12</v>
      </c>
      <c r="G818">
        <v>0</v>
      </c>
      <c r="H818" s="7" t="str">
        <f>IFERROR(VLOOKUP(A818,'Indicadores PN obrigatorios'!$A$2:$G$350,6,0),"Sem Responsável Listado")</f>
        <v>Sem Responsável Listado</v>
      </c>
      <c r="I818" s="7" t="str">
        <f>IFERROR(VLOOKUP(A818,'Indicadores PN obrigatorios'!$A$2:$G$350,2,0),"Não")</f>
        <v>Não</v>
      </c>
      <c r="J818" s="7" t="str">
        <f>IFERROR(VLOOKUP(A818,'INDICADORES CUBO AGIR'!$A$2:$D$11,4,0),"NÃO")</f>
        <v>NÃO</v>
      </c>
    </row>
    <row r="819" spans="1:10" x14ac:dyDescent="0.25">
      <c r="A819" t="str">
        <f t="shared" si="12"/>
        <v>REDE DE AGENTES - Agente de Orientação EmpresarialPG_Pequenos Negócios Atendidos - Número - Obter</v>
      </c>
      <c r="B819" t="s">
        <v>433</v>
      </c>
      <c r="C819" t="s">
        <v>393</v>
      </c>
      <c r="D819" t="s">
        <v>394</v>
      </c>
      <c r="E819" t="s">
        <v>21</v>
      </c>
      <c r="F819">
        <v>600000</v>
      </c>
      <c r="G819">
        <v>0</v>
      </c>
      <c r="H819" s="7" t="str">
        <f>IFERROR(VLOOKUP(A819,'Indicadores PN obrigatorios'!$A$2:$G$350,6,0),"Sem Responsável Listado")</f>
        <v>Sem Responsável Listado</v>
      </c>
      <c r="I819" s="7" t="str">
        <f>IFERROR(VLOOKUP(A819,'Indicadores PN obrigatorios'!$A$2:$G$350,2,0),"Não")</f>
        <v>Não</v>
      </c>
      <c r="J819" s="7" t="str">
        <f>IFERROR(VLOOKUP(A819,'INDICADORES CUBO AGIR'!$A$2:$D$11,4,0),"NÃO")</f>
        <v>NÃO</v>
      </c>
    </row>
    <row r="820" spans="1:10" x14ac:dyDescent="0.25">
      <c r="A820" t="str">
        <f t="shared" si="12"/>
        <v>REDE DE AGENTES - Agente de Orientação EmpresarialPG_Recomendação (NPS) - pontos - Obter</v>
      </c>
      <c r="B820" t="s">
        <v>433</v>
      </c>
      <c r="C820" t="s">
        <v>393</v>
      </c>
      <c r="D820" t="s">
        <v>394</v>
      </c>
      <c r="E820" t="s">
        <v>22</v>
      </c>
      <c r="F820">
        <v>80</v>
      </c>
      <c r="G820">
        <v>0</v>
      </c>
      <c r="H820" s="7" t="str">
        <f>IFERROR(VLOOKUP(A820,'Indicadores PN obrigatorios'!$A$2:$G$350,6,0),"Sem Responsável Listado")</f>
        <v>Sem Responsável Listado</v>
      </c>
      <c r="I820" s="7" t="str">
        <f>IFERROR(VLOOKUP(A820,'Indicadores PN obrigatorios'!$A$2:$G$350,2,0),"Não")</f>
        <v>Não</v>
      </c>
      <c r="J820" s="7" t="str">
        <f>IFERROR(VLOOKUP(A820,'INDICADORES CUBO AGIR'!$A$2:$D$11,4,0),"NÃO")</f>
        <v>NÃO</v>
      </c>
    </row>
    <row r="821" spans="1:10" x14ac:dyDescent="0.25">
      <c r="A821" t="str">
        <f t="shared" si="12"/>
        <v>REDE DE AGENTES - Agente Territorial SetorialEntregas de projetos - entregas - Obter</v>
      </c>
      <c r="B821" t="s">
        <v>433</v>
      </c>
      <c r="C821" t="s">
        <v>395</v>
      </c>
      <c r="D821" t="s">
        <v>396</v>
      </c>
      <c r="E821" t="s">
        <v>250</v>
      </c>
      <c r="F821">
        <v>4164</v>
      </c>
      <c r="G821">
        <v>0</v>
      </c>
      <c r="H821" s="7" t="str">
        <f>IFERROR(VLOOKUP(A821,'Indicadores PN obrigatorios'!$A$2:$G$350,6,0),"Sem Responsável Listado")</f>
        <v>Sem Responsável Listado</v>
      </c>
      <c r="I821" s="7" t="str">
        <f>IFERROR(VLOOKUP(A821,'Indicadores PN obrigatorios'!$A$2:$G$350,2,0),"Não")</f>
        <v>Não</v>
      </c>
      <c r="J821" s="7" t="str">
        <f>IFERROR(VLOOKUP(A821,'INDICADORES CUBO AGIR'!$A$2:$D$11,4,0),"NÃO")</f>
        <v>NÃO</v>
      </c>
    </row>
    <row r="822" spans="1:10" x14ac:dyDescent="0.25">
      <c r="A822" t="str">
        <f t="shared" si="12"/>
        <v>REDE DE AGENTES - Agente de Mercado Nacional e InternacionalPG_Faturamento - % - Aumentar</v>
      </c>
      <c r="B822" t="s">
        <v>433</v>
      </c>
      <c r="C822" t="s">
        <v>397</v>
      </c>
      <c r="D822" t="s">
        <v>398</v>
      </c>
      <c r="E822" t="s">
        <v>399</v>
      </c>
      <c r="F822">
        <v>8</v>
      </c>
      <c r="G822">
        <v>0</v>
      </c>
      <c r="H822" s="7" t="str">
        <f>IFERROR(VLOOKUP(A822,'Indicadores PN obrigatorios'!$A$2:$G$350,6,0),"Sem Responsável Listado")</f>
        <v>Sem Responsável Listado</v>
      </c>
      <c r="I822" s="7" t="str">
        <f>IFERROR(VLOOKUP(A822,'Indicadores PN obrigatorios'!$A$2:$G$350,2,0),"Não")</f>
        <v>Não</v>
      </c>
      <c r="J822" s="7" t="str">
        <f>IFERROR(VLOOKUP(A822,'INDICADORES CUBO AGIR'!$A$2:$D$11,4,0),"NÃO")</f>
        <v>NÃO</v>
      </c>
    </row>
    <row r="823" spans="1:10" x14ac:dyDescent="0.25">
      <c r="A823" t="str">
        <f t="shared" si="12"/>
        <v>REDE DE AGENTES - Agente de Roteiros TurísticosEntregas de projetos - entregas - Obter</v>
      </c>
      <c r="B823" t="s">
        <v>433</v>
      </c>
      <c r="C823" t="s">
        <v>400</v>
      </c>
      <c r="D823" t="s">
        <v>401</v>
      </c>
      <c r="E823" t="s">
        <v>250</v>
      </c>
      <c r="F823">
        <v>369</v>
      </c>
      <c r="G823">
        <v>0</v>
      </c>
      <c r="H823" s="7" t="str">
        <f>IFERROR(VLOOKUP(A823,'Indicadores PN obrigatorios'!$A$2:$G$350,6,0),"Sem Responsável Listado")</f>
        <v>Sem Responsável Listado</v>
      </c>
      <c r="I823" s="7" t="str">
        <f>IFERROR(VLOOKUP(A823,'Indicadores PN obrigatorios'!$A$2:$G$350,2,0),"Não")</f>
        <v>Não</v>
      </c>
      <c r="J823" s="7" t="str">
        <f>IFERROR(VLOOKUP(A823,'INDICADORES CUBO AGIR'!$A$2:$D$11,4,0),"NÃO")</f>
        <v>NÃO</v>
      </c>
    </row>
    <row r="824" spans="1:10" x14ac:dyDescent="0.25">
      <c r="A824" t="str">
        <f t="shared" si="12"/>
        <v>REDE DE AGENTES - Agente de Crédito e FinançasPG_Clientes com garantia do Fampe assistidos na fase pós-crédito - % - Obter</v>
      </c>
      <c r="B824" t="s">
        <v>433</v>
      </c>
      <c r="C824" t="s">
        <v>402</v>
      </c>
      <c r="D824" t="s">
        <v>403</v>
      </c>
      <c r="E824" t="s">
        <v>71</v>
      </c>
      <c r="F824">
        <v>58</v>
      </c>
      <c r="G824">
        <v>0</v>
      </c>
      <c r="H824" s="7" t="str">
        <f>IFERROR(VLOOKUP(A824,'Indicadores PN obrigatorios'!$A$2:$G$350,6,0),"Sem Responsável Listado")</f>
        <v>Sem Responsável Listado</v>
      </c>
      <c r="I824" s="7" t="str">
        <f>IFERROR(VLOOKUP(A824,'Indicadores PN obrigatorios'!$A$2:$G$350,2,0),"Não")</f>
        <v>Não</v>
      </c>
      <c r="J824" s="7" t="str">
        <f>IFERROR(VLOOKUP(A824,'INDICADORES CUBO AGIR'!$A$2:$D$11,4,0),"NÃO")</f>
        <v>NÃO</v>
      </c>
    </row>
    <row r="825" spans="1:10" x14ac:dyDescent="0.25">
      <c r="A825" t="str">
        <f t="shared" si="12"/>
        <v>REDE DE AGENTES - Agente de Crédito e FinançasPG_Pequenos Negócios Atendidos - Número - Obter</v>
      </c>
      <c r="B825" t="s">
        <v>433</v>
      </c>
      <c r="C825" t="s">
        <v>402</v>
      </c>
      <c r="D825" t="s">
        <v>403</v>
      </c>
      <c r="E825" t="s">
        <v>21</v>
      </c>
      <c r="F825">
        <v>37698</v>
      </c>
      <c r="G825">
        <v>0</v>
      </c>
      <c r="H825" s="7" t="str">
        <f>IFERROR(VLOOKUP(A825,'Indicadores PN obrigatorios'!$A$2:$G$350,6,0),"Sem Responsável Listado")</f>
        <v>Sem Responsável Listado</v>
      </c>
      <c r="I825" s="7" t="str">
        <f>IFERROR(VLOOKUP(A825,'Indicadores PN obrigatorios'!$A$2:$G$350,2,0),"Não")</f>
        <v>Não</v>
      </c>
      <c r="J825" s="7" t="str">
        <f>IFERROR(VLOOKUP(A825,'INDICADORES CUBO AGIR'!$A$2:$D$11,4,0),"NÃO")</f>
        <v>NÃO</v>
      </c>
    </row>
    <row r="826" spans="1:10" x14ac:dyDescent="0.25">
      <c r="A826" t="str">
        <f t="shared" si="12"/>
        <v>REDE DE AGENTES - Agente de Crédito e FinançasPG_Recomendação (NPS) - pontos - Obter</v>
      </c>
      <c r="B826" t="s">
        <v>433</v>
      </c>
      <c r="C826" t="s">
        <v>402</v>
      </c>
      <c r="D826" t="s">
        <v>403</v>
      </c>
      <c r="E826" t="s">
        <v>22</v>
      </c>
      <c r="F826">
        <v>80</v>
      </c>
      <c r="G826">
        <v>0</v>
      </c>
      <c r="H826" s="7" t="str">
        <f>IFERROR(VLOOKUP(A826,'Indicadores PN obrigatorios'!$A$2:$G$350,6,0),"Sem Responsável Listado")</f>
        <v>Sem Responsável Listado</v>
      </c>
      <c r="I826" s="7" t="str">
        <f>IFERROR(VLOOKUP(A826,'Indicadores PN obrigatorios'!$A$2:$G$350,2,0),"Não")</f>
        <v>Não</v>
      </c>
      <c r="J826" s="7" t="str">
        <f>IFERROR(VLOOKUP(A826,'INDICADORES CUBO AGIR'!$A$2:$D$11,4,0),"NÃO")</f>
        <v>NÃO</v>
      </c>
    </row>
    <row r="827" spans="1:10" x14ac:dyDescent="0.25">
      <c r="A827" t="str">
        <f t="shared" si="12"/>
        <v>PROGRAMA NACIONAL - Transformação DigitalPG_Clientes atendidos por serviços digitais - Número - Obter</v>
      </c>
      <c r="B827" t="s">
        <v>433</v>
      </c>
      <c r="C827" t="s">
        <v>404</v>
      </c>
      <c r="D827" t="s">
        <v>51</v>
      </c>
      <c r="E827" t="s">
        <v>19</v>
      </c>
      <c r="F827">
        <v>1770269</v>
      </c>
      <c r="G827">
        <v>0</v>
      </c>
      <c r="H827" s="7" t="str">
        <f>IFERROR(VLOOKUP(A827,'Indicadores PN obrigatorios'!$A$2:$G$350,6,0),"Sem Responsável Listado")</f>
        <v>Sebrae/NA</v>
      </c>
      <c r="I827" s="7" t="str">
        <f>IFERROR(VLOOKUP(A827,'Indicadores PN obrigatorios'!$A$2:$G$350,2,0),"Não")</f>
        <v>SIM</v>
      </c>
      <c r="J827" s="7" t="str">
        <f>IFERROR(VLOOKUP(A827,'INDICADORES CUBO AGIR'!$A$2:$D$11,4,0),"NÃO")</f>
        <v>SIM</v>
      </c>
    </row>
    <row r="828" spans="1:10" x14ac:dyDescent="0.25">
      <c r="A828" t="str">
        <f t="shared" si="12"/>
        <v>PROGRAMA NACIONAL - Transformação DigitalPG_Downloads do aplicativo Sebrae - Número - Obter</v>
      </c>
      <c r="B828" t="s">
        <v>433</v>
      </c>
      <c r="C828" t="s">
        <v>404</v>
      </c>
      <c r="D828" t="s">
        <v>51</v>
      </c>
      <c r="E828" t="s">
        <v>52</v>
      </c>
      <c r="F828">
        <v>470800</v>
      </c>
      <c r="G828">
        <v>0</v>
      </c>
      <c r="H828" s="7" t="str">
        <f>IFERROR(VLOOKUP(A828,'Indicadores PN obrigatorios'!$A$2:$G$350,6,0),"Sem Responsável Listado")</f>
        <v>Sem Responsável Listado</v>
      </c>
      <c r="I828" s="7" t="str">
        <f>IFERROR(VLOOKUP(A828,'Indicadores PN obrigatorios'!$A$2:$G$350,2,0),"Não")</f>
        <v>Não</v>
      </c>
      <c r="J828" s="7" t="str">
        <f>IFERROR(VLOOKUP(A828,'INDICADORES CUBO AGIR'!$A$2:$D$11,4,0),"NÃO")</f>
        <v>NÃO</v>
      </c>
    </row>
    <row r="829" spans="1:10" x14ac:dyDescent="0.25">
      <c r="A829" t="str">
        <f t="shared" si="12"/>
        <v>PROGRAMA NACIONAL - Transformação DigitalPG_Índice de Maturidade Digital do Sistema Sebrae - Pontos (1 a 5) - Obter</v>
      </c>
      <c r="B829" t="s">
        <v>433</v>
      </c>
      <c r="C829" t="s">
        <v>404</v>
      </c>
      <c r="D829" t="s">
        <v>51</v>
      </c>
      <c r="E829" t="s">
        <v>53</v>
      </c>
      <c r="F829">
        <v>2.2000000000000002</v>
      </c>
      <c r="G829">
        <v>0</v>
      </c>
      <c r="H829" s="7" t="str">
        <f>IFERROR(VLOOKUP(A829,'Indicadores PN obrigatorios'!$A$2:$G$350,6,0),"Sem Responsável Listado")</f>
        <v>Sem Responsável Listado</v>
      </c>
      <c r="I829" s="7" t="str">
        <f>IFERROR(VLOOKUP(A829,'Indicadores PN obrigatorios'!$A$2:$G$350,2,0),"Não")</f>
        <v>Não</v>
      </c>
      <c r="J829" s="7" t="str">
        <f>IFERROR(VLOOKUP(A829,'INDICADORES CUBO AGIR'!$A$2:$D$11,4,0),"NÃO")</f>
        <v>NÃO</v>
      </c>
    </row>
  </sheetData>
  <autoFilter ref="B1:H829" xr:uid="{28CF7CD6-36D3-4D05-850E-62AB7CB6FDB7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CBB9D-B48F-45A0-A047-CB50BB85CCB3}">
  <dimension ref="A1:L23"/>
  <sheetViews>
    <sheetView workbookViewId="0">
      <selection activeCell="O10" sqref="O10"/>
    </sheetView>
  </sheetViews>
  <sheetFormatPr defaultRowHeight="15" x14ac:dyDescent="0.25"/>
  <cols>
    <col min="2" max="2" width="47" bestFit="1" customWidth="1"/>
    <col min="3" max="3" width="83.5703125" bestFit="1" customWidth="1"/>
    <col min="4" max="4" width="15.28515625" bestFit="1" customWidth="1"/>
  </cols>
  <sheetData>
    <row r="1" spans="1:12" x14ac:dyDescent="0.25">
      <c r="A1" t="s">
        <v>469</v>
      </c>
      <c r="B1" t="s">
        <v>6</v>
      </c>
      <c r="C1" t="s">
        <v>459</v>
      </c>
      <c r="D1" t="s">
        <v>468</v>
      </c>
    </row>
    <row r="2" spans="1:12" x14ac:dyDescent="0.25">
      <c r="A2" t="str">
        <f>CONCATENATE(B2,C2)</f>
        <v>PROGRAMA NACIONAL - Brasil + CompetitivoPG_Taxa de Alcance - Faturamento - % - Obter</v>
      </c>
      <c r="B2" t="s">
        <v>40</v>
      </c>
      <c r="C2" t="s">
        <v>28</v>
      </c>
      <c r="D2" t="s">
        <v>467</v>
      </c>
      <c r="I2" t="str">
        <f>CONCATENATE(K2,J2)</f>
        <v>Cliente em FocoPG_Cobertura do Atendimento (microempresas e empresas de pequeno porte) - % - Obter</v>
      </c>
      <c r="J2" s="8" t="s">
        <v>20</v>
      </c>
      <c r="K2" s="10" t="s">
        <v>471</v>
      </c>
      <c r="L2" t="s">
        <v>467</v>
      </c>
    </row>
    <row r="3" spans="1:12" x14ac:dyDescent="0.25">
      <c r="A3" t="str">
        <f t="shared" ref="A3:A11" si="0">CONCATENATE(B3,C3)</f>
        <v>PROGRAMA NACIONAL - Brasil + InovadorPG_Pequenos Negócios atendidos com solução de Inovação - Número - Obter</v>
      </c>
      <c r="B3" t="s">
        <v>38</v>
      </c>
      <c r="C3" t="s">
        <v>25</v>
      </c>
      <c r="D3" t="s">
        <v>467</v>
      </c>
      <c r="I3" t="str">
        <f t="shared" ref="I3:I23" si="1">CONCATENATE(K3,J3)</f>
        <v>Sebrae + FinançasPG_Clientes com garantia do Fampe assistidos na fase pós-crédito - % - Obter</v>
      </c>
      <c r="J3" s="8" t="s">
        <v>71</v>
      </c>
      <c r="K3" s="10" t="s">
        <v>477</v>
      </c>
      <c r="L3" t="s">
        <v>467</v>
      </c>
    </row>
    <row r="4" spans="1:12" x14ac:dyDescent="0.25">
      <c r="A4" t="str">
        <f t="shared" si="0"/>
        <v>PROGRAMA NACIONAL - Cliente em FocoPG_Atendimento por cliente - Número - Obter</v>
      </c>
      <c r="B4" t="s">
        <v>37</v>
      </c>
      <c r="C4" t="s">
        <v>18</v>
      </c>
      <c r="D4" t="s">
        <v>467</v>
      </c>
      <c r="I4" t="str">
        <f t="shared" si="1"/>
        <v>Educação EmpreendedoraPG_Professores atendidos em soluções de Educação Empreendedora - professores - Obter</v>
      </c>
      <c r="J4" s="8" t="s">
        <v>34</v>
      </c>
      <c r="K4" s="10" t="s">
        <v>476</v>
      </c>
      <c r="L4" t="s">
        <v>467</v>
      </c>
    </row>
    <row r="5" spans="1:12" x14ac:dyDescent="0.25">
      <c r="A5" t="str">
        <f t="shared" si="0"/>
        <v>PROGRAMA NACIONAL - Cliente em FocoPG_Clientes atendidos por serviços digitais - Número - Obter</v>
      </c>
      <c r="B5" t="s">
        <v>37</v>
      </c>
      <c r="C5" t="s">
        <v>19</v>
      </c>
      <c r="D5" t="s">
        <v>467</v>
      </c>
      <c r="I5" t="str">
        <f t="shared" si="1"/>
        <v>Educação EmpreendedoraPG_Atendimento a estudantes em soluções de Educação Empreendedora - Número - Obter</v>
      </c>
      <c r="J5" s="8" t="s">
        <v>32</v>
      </c>
      <c r="K5" s="11" t="s">
        <v>476</v>
      </c>
      <c r="L5" t="s">
        <v>467</v>
      </c>
    </row>
    <row r="6" spans="1:12" x14ac:dyDescent="0.25">
      <c r="A6" t="str">
        <f t="shared" si="0"/>
        <v>PROGRAMA NACIONAL - Cliente em FocoPG_Cobertura do Atendimento (microempresas e empresas de pequeno porte) - % - Obter</v>
      </c>
      <c r="B6" t="s">
        <v>37</v>
      </c>
      <c r="C6" t="s">
        <v>20</v>
      </c>
      <c r="D6" t="s">
        <v>467</v>
      </c>
      <c r="I6" t="str">
        <f t="shared" si="1"/>
        <v>Cliente em FocoPG_Pequenos Negócios Atendidos - Número - Obter</v>
      </c>
      <c r="J6" s="8" t="s">
        <v>21</v>
      </c>
      <c r="K6" s="10" t="s">
        <v>471</v>
      </c>
      <c r="L6" t="s">
        <v>467</v>
      </c>
    </row>
    <row r="7" spans="1:12" x14ac:dyDescent="0.25">
      <c r="A7" t="str">
        <f t="shared" si="0"/>
        <v>PROGRAMA NACIONAL - Cliente em FocoPG_Pequenos Negócios Atendidos - Número - Obter</v>
      </c>
      <c r="B7" t="s">
        <v>37</v>
      </c>
      <c r="C7" t="s">
        <v>21</v>
      </c>
      <c r="D7" t="s">
        <v>467</v>
      </c>
      <c r="I7" t="str">
        <f t="shared" si="1"/>
        <v>Cliente em FocoPG_Clientes atendidos por serviços digitais - Número - Obter</v>
      </c>
      <c r="J7" s="8" t="s">
        <v>19</v>
      </c>
      <c r="K7" s="10" t="s">
        <v>471</v>
      </c>
      <c r="L7" t="s">
        <v>467</v>
      </c>
    </row>
    <row r="8" spans="1:12" x14ac:dyDescent="0.25">
      <c r="A8" t="str">
        <f t="shared" si="0"/>
        <v>PROGRAMA NACIONAL - Educação EmpreendedoraPG_Professores atendidos em soluções de Educação Empreendedora - professores - Obter</v>
      </c>
      <c r="B8" t="s">
        <v>43</v>
      </c>
      <c r="C8" t="s">
        <v>34</v>
      </c>
      <c r="D8" t="s">
        <v>467</v>
      </c>
      <c r="I8" t="str">
        <f t="shared" si="1"/>
        <v>Cliente em FocoPG_Atendimento por cliente - Número - Obter</v>
      </c>
      <c r="J8" s="8" t="s">
        <v>18</v>
      </c>
      <c r="K8" s="11" t="s">
        <v>471</v>
      </c>
      <c r="L8" t="s">
        <v>467</v>
      </c>
    </row>
    <row r="9" spans="1:12" x14ac:dyDescent="0.25">
      <c r="A9" t="str">
        <f t="shared" si="0"/>
        <v>PROGRAMA NACIONAL - Educação EmpreendedoraPG_Atendimento a estudantes em soluções de Educação Empreendedora - Número - Obter</v>
      </c>
      <c r="B9" t="s">
        <v>43</v>
      </c>
      <c r="C9" t="s">
        <v>32</v>
      </c>
      <c r="D9" t="s">
        <v>467</v>
      </c>
      <c r="I9" t="str">
        <f t="shared" si="1"/>
        <v>Brasil + CompetitivoPG_Taxa de Alcance - Faturamento - % - Obter</v>
      </c>
      <c r="J9" s="8" t="s">
        <v>28</v>
      </c>
      <c r="K9" s="10" t="s">
        <v>478</v>
      </c>
      <c r="L9" t="s">
        <v>467</v>
      </c>
    </row>
    <row r="10" spans="1:12" x14ac:dyDescent="0.25">
      <c r="A10" t="str">
        <f t="shared" si="0"/>
        <v>PROGRAMA NACIONAL - Sebrae + FinançasPG_Clientes com garantia do Fampe assistidos na fase pós-crédito - % - Obter</v>
      </c>
      <c r="B10" t="s">
        <v>70</v>
      </c>
      <c r="C10" t="s">
        <v>71</v>
      </c>
      <c r="D10" t="s">
        <v>467</v>
      </c>
      <c r="I10" t="str">
        <f t="shared" si="1"/>
        <v>Brasil + InovadorPG_Pequenos Negócios atendidos com solução de Inovação - Número - Obter</v>
      </c>
      <c r="J10" s="18" t="s">
        <v>25</v>
      </c>
      <c r="K10" s="10" t="s">
        <v>472</v>
      </c>
      <c r="L10" t="s">
        <v>467</v>
      </c>
    </row>
    <row r="11" spans="1:12" x14ac:dyDescent="0.25">
      <c r="A11" t="str">
        <f t="shared" si="0"/>
        <v>PROGRAMA NACIONAL - Transformação DigitalPG_Clientes atendidos por serviços digitais - Número - Obter</v>
      </c>
      <c r="B11" t="s">
        <v>51</v>
      </c>
      <c r="C11" t="s">
        <v>19</v>
      </c>
      <c r="D11" t="s">
        <v>467</v>
      </c>
      <c r="I11" t="str">
        <f t="shared" si="1"/>
        <v>Ambiente de NegóciosPG_Tempo de abertura de empresas - horas - Obter</v>
      </c>
      <c r="J11" s="8" t="s">
        <v>17</v>
      </c>
      <c r="K11" s="11" t="s">
        <v>473</v>
      </c>
      <c r="L11" t="s">
        <v>467</v>
      </c>
    </row>
    <row r="12" spans="1:12" x14ac:dyDescent="0.25">
      <c r="I12" t="str">
        <f t="shared" si="1"/>
        <v>Brasil + CompetitivoPG_Produtividade do Trabalho - % - Aumentar</v>
      </c>
      <c r="J12" s="8" t="s">
        <v>27</v>
      </c>
      <c r="K12" s="11" t="s">
        <v>478</v>
      </c>
      <c r="L12" t="s">
        <v>467</v>
      </c>
    </row>
    <row r="13" spans="1:12" x14ac:dyDescent="0.25">
      <c r="I13" t="str">
        <f t="shared" si="1"/>
        <v>Educação EmpreendedoraPG_Recomendação (NPS) - Professores - pontos - Obter</v>
      </c>
      <c r="J13" s="21" t="s">
        <v>35</v>
      </c>
      <c r="K13" s="22" t="s">
        <v>476</v>
      </c>
      <c r="L13" t="s">
        <v>467</v>
      </c>
    </row>
    <row r="14" spans="1:12" x14ac:dyDescent="0.25">
      <c r="I14" t="str">
        <f t="shared" si="1"/>
        <v>Gestão da Marca SebraePG_Imagem junto à Sociedade - Pontos (0 a 10) - Obter</v>
      </c>
      <c r="J14" s="21" t="s">
        <v>30</v>
      </c>
      <c r="K14" s="22" t="s">
        <v>475</v>
      </c>
      <c r="L14" t="s">
        <v>467</v>
      </c>
    </row>
    <row r="15" spans="1:12" x14ac:dyDescent="0.25">
      <c r="I15" t="str">
        <f t="shared" si="1"/>
        <v>Gestão da Marca SebraePG_Imagem junto aos Pequenos Negócios - Pontos (0 a 10) - Obter</v>
      </c>
      <c r="J15" s="21" t="s">
        <v>31</v>
      </c>
      <c r="K15" s="22" t="s">
        <v>475</v>
      </c>
      <c r="L15" t="s">
        <v>467</v>
      </c>
    </row>
    <row r="16" spans="1:12" x14ac:dyDescent="0.25">
      <c r="I16" t="str">
        <f t="shared" si="1"/>
        <v>Gestão Estratégica de PessoasPG_Diagnóstico de Maturidade dos processos de gestão de pessoas - pontos - Obter</v>
      </c>
      <c r="J16" s="21" t="s">
        <v>67</v>
      </c>
      <c r="K16" s="22" t="s">
        <v>470</v>
      </c>
      <c r="L16" t="s">
        <v>467</v>
      </c>
    </row>
    <row r="17" spans="9:12" x14ac:dyDescent="0.25">
      <c r="I17" t="str">
        <f t="shared" si="1"/>
        <v>Portfólio em RedePG_Aplicabilidade - Pontos (0 a 10) - Obter</v>
      </c>
      <c r="J17" s="21" t="s">
        <v>57</v>
      </c>
      <c r="K17" s="22" t="s">
        <v>474</v>
      </c>
      <c r="L17" t="s">
        <v>467</v>
      </c>
    </row>
    <row r="18" spans="9:12" x14ac:dyDescent="0.25">
      <c r="I18" t="str">
        <f t="shared" si="1"/>
        <v>Portfólio em RedePG_Efetividade - Pontos (0 a 10) - Obter</v>
      </c>
      <c r="J18" s="21" t="s">
        <v>58</v>
      </c>
      <c r="K18" s="22" t="s">
        <v>474</v>
      </c>
      <c r="L18" t="s">
        <v>467</v>
      </c>
    </row>
    <row r="19" spans="9:12" x14ac:dyDescent="0.25">
      <c r="I19" t="str">
        <f t="shared" si="1"/>
        <v>Sebrae + FinançasPG_Volume de Crédito Concedido com Garantia do FAMPE - % - Obter</v>
      </c>
      <c r="J19" s="21" t="s">
        <v>180</v>
      </c>
      <c r="K19" s="22" t="s">
        <v>477</v>
      </c>
      <c r="L19" t="s">
        <v>467</v>
      </c>
    </row>
    <row r="20" spans="9:12" x14ac:dyDescent="0.25">
      <c r="I20" t="str">
        <f t="shared" si="1"/>
        <v>PROGRAMA NACIONAL - Sebrae + ReceitasPG_Geração de Receita Própria - % - Obter</v>
      </c>
      <c r="J20" s="21" t="s">
        <v>29</v>
      </c>
      <c r="K20" s="22" t="s">
        <v>41</v>
      </c>
      <c r="L20" t="s">
        <v>467</v>
      </c>
    </row>
    <row r="21" spans="9:12" x14ac:dyDescent="0.25">
      <c r="I21" t="str">
        <f t="shared" si="1"/>
        <v>Inteligência de DadosPG_Índice Gartner de Data &amp; Analytics - Pontos (1 a 5) - Aumentar</v>
      </c>
      <c r="J21" s="21" t="s">
        <v>26</v>
      </c>
      <c r="K21" s="22" t="s">
        <v>479</v>
      </c>
      <c r="L21" t="s">
        <v>467</v>
      </c>
    </row>
    <row r="22" spans="9:12" x14ac:dyDescent="0.25">
      <c r="I22" t="str">
        <f t="shared" si="1"/>
        <v>PROGRAMA NACIONAL - Transformação DigitalPG_Downloads do aplicativo Sebrae - Número - Obter</v>
      </c>
      <c r="J22" s="21" t="s">
        <v>52</v>
      </c>
      <c r="K22" s="22" t="s">
        <v>51</v>
      </c>
      <c r="L22" t="s">
        <v>467</v>
      </c>
    </row>
    <row r="23" spans="9:12" x14ac:dyDescent="0.25">
      <c r="I23" t="str">
        <f t="shared" si="1"/>
        <v>PROGRAMA NACIONAL - Transformação DigitalPG_Índice de Maturidade Digital do Sistema Sebrae - Pontos (1 a 5) - Obter</v>
      </c>
      <c r="J23" s="21" t="s">
        <v>53</v>
      </c>
      <c r="K23" s="22" t="s">
        <v>51</v>
      </c>
      <c r="L23" t="s">
        <v>467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7FA8-D4ED-43D2-B554-1548DFB3DFD5}">
  <sheetPr>
    <tabColor theme="5" tint="0.79998168889431442"/>
  </sheetPr>
  <dimension ref="A1:I697"/>
  <sheetViews>
    <sheetView topLeftCell="C442" workbookViewId="0">
      <selection activeCell="F464" sqref="F464"/>
    </sheetView>
  </sheetViews>
  <sheetFormatPr defaultRowHeight="15" x14ac:dyDescent="0.25"/>
  <cols>
    <col min="2" max="2" width="83.5703125" bestFit="1" customWidth="1"/>
    <col min="3" max="3" width="50.5703125" bestFit="1" customWidth="1"/>
    <col min="4" max="4" width="131.7109375" bestFit="1" customWidth="1"/>
    <col min="5" max="5" width="10.140625" bestFit="1" customWidth="1"/>
    <col min="7" max="7" width="16.28515625" bestFit="1" customWidth="1"/>
  </cols>
  <sheetData>
    <row r="1" spans="1:7" x14ac:dyDescent="0.25">
      <c r="A1" t="s">
        <v>465</v>
      </c>
      <c r="B1" t="s">
        <v>459</v>
      </c>
      <c r="C1" t="s">
        <v>503</v>
      </c>
      <c r="D1" t="s">
        <v>504</v>
      </c>
      <c r="E1" t="s">
        <v>506</v>
      </c>
      <c r="F1" t="s">
        <v>505</v>
      </c>
      <c r="G1" t="s">
        <v>507</v>
      </c>
    </row>
    <row r="2" spans="1:7" x14ac:dyDescent="0.25">
      <c r="A2" t="str">
        <f>CONCATENATE(C2,B2,F2)</f>
        <v>Cliente em FocoPG_Cobertura do Atendimento (microempresas e empresas de pequeno porte) - % - ObterAC</v>
      </c>
      <c r="B2" s="8" t="s">
        <v>20</v>
      </c>
      <c r="C2" s="10" t="s">
        <v>471</v>
      </c>
      <c r="D2" s="11" t="s">
        <v>480</v>
      </c>
      <c r="E2" s="11" t="s">
        <v>437</v>
      </c>
      <c r="F2" s="12" t="s">
        <v>406</v>
      </c>
      <c r="G2" s="11">
        <v>19.82</v>
      </c>
    </row>
    <row r="3" spans="1:7" x14ac:dyDescent="0.25">
      <c r="A3" t="str">
        <f t="shared" ref="A3:A66" si="0">CONCATENATE(C3,B3,F3)</f>
        <v>Cliente em FocoPG_Cobertura do Atendimento (microempresas e empresas de pequeno porte) - % - ObterAL</v>
      </c>
      <c r="B3" s="8" t="s">
        <v>20</v>
      </c>
      <c r="C3" s="10" t="s">
        <v>471</v>
      </c>
      <c r="D3" s="11" t="s">
        <v>480</v>
      </c>
      <c r="E3" s="11" t="s">
        <v>437</v>
      </c>
      <c r="F3" s="12" t="s">
        <v>407</v>
      </c>
      <c r="G3" s="11">
        <v>22.91</v>
      </c>
    </row>
    <row r="4" spans="1:7" x14ac:dyDescent="0.25">
      <c r="A4" t="str">
        <f t="shared" si="0"/>
        <v>Cliente em FocoPG_Cobertura do Atendimento (microempresas e empresas de pequeno porte) - % - ObterAM</v>
      </c>
      <c r="B4" s="8" t="s">
        <v>20</v>
      </c>
      <c r="C4" s="10" t="s">
        <v>471</v>
      </c>
      <c r="D4" s="11" t="s">
        <v>480</v>
      </c>
      <c r="E4" s="11" t="s">
        <v>437</v>
      </c>
      <c r="F4" s="12" t="s">
        <v>408</v>
      </c>
      <c r="G4" s="11">
        <v>21.55</v>
      </c>
    </row>
    <row r="5" spans="1:7" x14ac:dyDescent="0.25">
      <c r="A5" t="str">
        <f t="shared" si="0"/>
        <v>Cliente em FocoPG_Cobertura do Atendimento (microempresas e empresas de pequeno porte) - % - ObterAP</v>
      </c>
      <c r="B5" s="8" t="s">
        <v>20</v>
      </c>
      <c r="C5" s="10" t="s">
        <v>471</v>
      </c>
      <c r="D5" s="11" t="s">
        <v>480</v>
      </c>
      <c r="E5" s="11" t="s">
        <v>437</v>
      </c>
      <c r="F5" s="12" t="s">
        <v>409</v>
      </c>
      <c r="G5" s="11">
        <v>19.66</v>
      </c>
    </row>
    <row r="6" spans="1:7" x14ac:dyDescent="0.25">
      <c r="A6" t="str">
        <f t="shared" si="0"/>
        <v>Cliente em FocoPG_Cobertura do Atendimento (microempresas e empresas de pequeno porte) - % - ObterBA</v>
      </c>
      <c r="B6" s="8" t="s">
        <v>20</v>
      </c>
      <c r="C6" s="10" t="s">
        <v>471</v>
      </c>
      <c r="D6" s="11" t="s">
        <v>480</v>
      </c>
      <c r="E6" s="11" t="s">
        <v>437</v>
      </c>
      <c r="F6" s="12" t="s">
        <v>410</v>
      </c>
      <c r="G6" s="11">
        <v>16.25</v>
      </c>
    </row>
    <row r="7" spans="1:7" x14ac:dyDescent="0.25">
      <c r="A7" t="str">
        <f t="shared" si="0"/>
        <v>Cliente em FocoPG_Cobertura do Atendimento (microempresas e empresas de pequeno porte) - % - ObterCE</v>
      </c>
      <c r="B7" s="8" t="s">
        <v>20</v>
      </c>
      <c r="C7" s="10" t="s">
        <v>471</v>
      </c>
      <c r="D7" s="11" t="s">
        <v>480</v>
      </c>
      <c r="E7" s="11" t="s">
        <v>437</v>
      </c>
      <c r="F7" s="12" t="s">
        <v>411</v>
      </c>
      <c r="G7" s="11">
        <v>21.3</v>
      </c>
    </row>
    <row r="8" spans="1:7" x14ac:dyDescent="0.25">
      <c r="A8" t="str">
        <f t="shared" si="0"/>
        <v>Cliente em FocoPG_Cobertura do Atendimento (microempresas e empresas de pequeno porte) - % - ObterDF</v>
      </c>
      <c r="B8" s="8" t="s">
        <v>20</v>
      </c>
      <c r="C8" s="10" t="s">
        <v>471</v>
      </c>
      <c r="D8" s="11" t="s">
        <v>480</v>
      </c>
      <c r="E8" s="11" t="s">
        <v>437</v>
      </c>
      <c r="F8" s="12" t="s">
        <v>412</v>
      </c>
      <c r="G8" s="11">
        <v>29.59</v>
      </c>
    </row>
    <row r="9" spans="1:7" x14ac:dyDescent="0.25">
      <c r="A9" t="str">
        <f t="shared" si="0"/>
        <v>Cliente em FocoPG_Cobertura do Atendimento (microempresas e empresas de pequeno porte) - % - ObterES</v>
      </c>
      <c r="B9" s="8" t="s">
        <v>20</v>
      </c>
      <c r="C9" s="10" t="s">
        <v>471</v>
      </c>
      <c r="D9" s="11" t="s">
        <v>480</v>
      </c>
      <c r="E9" s="11" t="s">
        <v>437</v>
      </c>
      <c r="F9" s="12" t="s">
        <v>413</v>
      </c>
      <c r="G9" s="11">
        <v>24.64</v>
      </c>
    </row>
    <row r="10" spans="1:7" x14ac:dyDescent="0.25">
      <c r="A10" t="str">
        <f t="shared" si="0"/>
        <v>Cliente em FocoPG_Cobertura do Atendimento (microempresas e empresas de pequeno porte) - % - ObterGO</v>
      </c>
      <c r="B10" s="8" t="s">
        <v>20</v>
      </c>
      <c r="C10" s="10" t="s">
        <v>471</v>
      </c>
      <c r="D10" s="11" t="s">
        <v>480</v>
      </c>
      <c r="E10" s="11" t="s">
        <v>437</v>
      </c>
      <c r="F10" s="12" t="s">
        <v>414</v>
      </c>
      <c r="G10" s="11">
        <v>25.46</v>
      </c>
    </row>
    <row r="11" spans="1:7" x14ac:dyDescent="0.25">
      <c r="A11" t="str">
        <f t="shared" si="0"/>
        <v>Cliente em FocoPG_Cobertura do Atendimento (microempresas e empresas de pequeno porte) - % - ObterMA</v>
      </c>
      <c r="B11" s="8" t="s">
        <v>20</v>
      </c>
      <c r="C11" s="10" t="s">
        <v>471</v>
      </c>
      <c r="D11" s="11" t="s">
        <v>480</v>
      </c>
      <c r="E11" s="11" t="s">
        <v>437</v>
      </c>
      <c r="F11" s="12" t="s">
        <v>415</v>
      </c>
      <c r="G11" s="11">
        <v>21.85</v>
      </c>
    </row>
    <row r="12" spans="1:7" x14ac:dyDescent="0.25">
      <c r="A12" t="str">
        <f t="shared" si="0"/>
        <v>Cliente em FocoPG_Cobertura do Atendimento (microempresas e empresas de pequeno porte) - % - ObterMG</v>
      </c>
      <c r="B12" s="8" t="s">
        <v>20</v>
      </c>
      <c r="C12" s="10" t="s">
        <v>471</v>
      </c>
      <c r="D12" s="11" t="s">
        <v>480</v>
      </c>
      <c r="E12" s="11" t="s">
        <v>437</v>
      </c>
      <c r="F12" s="12" t="s">
        <v>416</v>
      </c>
      <c r="G12" s="11">
        <v>24.29</v>
      </c>
    </row>
    <row r="13" spans="1:7" x14ac:dyDescent="0.25">
      <c r="A13" t="str">
        <f t="shared" si="0"/>
        <v>Cliente em FocoPG_Cobertura do Atendimento (microempresas e empresas de pequeno porte) - % - ObterMS</v>
      </c>
      <c r="B13" s="8" t="s">
        <v>20</v>
      </c>
      <c r="C13" s="10" t="s">
        <v>471</v>
      </c>
      <c r="D13" s="11" t="s">
        <v>480</v>
      </c>
      <c r="E13" s="11" t="s">
        <v>437</v>
      </c>
      <c r="F13" s="12" t="s">
        <v>417</v>
      </c>
      <c r="G13" s="11">
        <v>26.55</v>
      </c>
    </row>
    <row r="14" spans="1:7" x14ac:dyDescent="0.25">
      <c r="A14" t="str">
        <f t="shared" si="0"/>
        <v>Cliente em FocoPG_Cobertura do Atendimento (microempresas e empresas de pequeno porte) - % - ObterMT</v>
      </c>
      <c r="B14" s="8" t="s">
        <v>20</v>
      </c>
      <c r="C14" s="10" t="s">
        <v>471</v>
      </c>
      <c r="D14" s="11" t="s">
        <v>480</v>
      </c>
      <c r="E14" s="11" t="s">
        <v>437</v>
      </c>
      <c r="F14" s="12" t="s">
        <v>418</v>
      </c>
      <c r="G14" s="11">
        <v>18.38</v>
      </c>
    </row>
    <row r="15" spans="1:7" x14ac:dyDescent="0.25">
      <c r="A15" t="str">
        <f t="shared" si="0"/>
        <v>Cliente em FocoPG_Cobertura do Atendimento (microempresas e empresas de pequeno porte) - % - ObterPA</v>
      </c>
      <c r="B15" s="8" t="s">
        <v>20</v>
      </c>
      <c r="C15" s="10" t="s">
        <v>471</v>
      </c>
      <c r="D15" s="11" t="s">
        <v>480</v>
      </c>
      <c r="E15" s="11" t="s">
        <v>437</v>
      </c>
      <c r="F15" s="12" t="s">
        <v>419</v>
      </c>
      <c r="G15" s="11">
        <v>19.57</v>
      </c>
    </row>
    <row r="16" spans="1:7" x14ac:dyDescent="0.25">
      <c r="A16" t="str">
        <f t="shared" si="0"/>
        <v>Cliente em FocoPG_Cobertura do Atendimento (microempresas e empresas de pequeno porte) - % - ObterPB</v>
      </c>
      <c r="B16" s="8" t="s">
        <v>20</v>
      </c>
      <c r="C16" s="10" t="s">
        <v>471</v>
      </c>
      <c r="D16" s="11" t="s">
        <v>480</v>
      </c>
      <c r="E16" s="11" t="s">
        <v>437</v>
      </c>
      <c r="F16" s="12" t="s">
        <v>420</v>
      </c>
      <c r="G16" s="11">
        <v>25.979999999999997</v>
      </c>
    </row>
    <row r="17" spans="1:7" x14ac:dyDescent="0.25">
      <c r="A17" t="str">
        <f t="shared" si="0"/>
        <v>Cliente em FocoPG_Cobertura do Atendimento (microempresas e empresas de pequeno porte) - % - ObterPE</v>
      </c>
      <c r="B17" s="8" t="s">
        <v>20</v>
      </c>
      <c r="C17" s="10" t="s">
        <v>471</v>
      </c>
      <c r="D17" s="11" t="s">
        <v>480</v>
      </c>
      <c r="E17" s="11" t="s">
        <v>437</v>
      </c>
      <c r="F17" s="12" t="s">
        <v>421</v>
      </c>
      <c r="G17" s="11">
        <v>29.270000000000003</v>
      </c>
    </row>
    <row r="18" spans="1:7" x14ac:dyDescent="0.25">
      <c r="A18" t="str">
        <f t="shared" si="0"/>
        <v>Cliente em FocoPG_Cobertura do Atendimento (microempresas e empresas de pequeno porte) - % - ObterPI</v>
      </c>
      <c r="B18" s="8" t="s">
        <v>20</v>
      </c>
      <c r="C18" s="10" t="s">
        <v>471</v>
      </c>
      <c r="D18" s="11" t="s">
        <v>480</v>
      </c>
      <c r="E18" s="11" t="s">
        <v>437</v>
      </c>
      <c r="F18" s="12" t="s">
        <v>422</v>
      </c>
      <c r="G18" s="11">
        <v>18.73</v>
      </c>
    </row>
    <row r="19" spans="1:7" x14ac:dyDescent="0.25">
      <c r="A19" t="str">
        <f t="shared" si="0"/>
        <v>Cliente em FocoPG_Cobertura do Atendimento (microempresas e empresas de pequeno porte) - % - ObterPR</v>
      </c>
      <c r="B19" s="8" t="s">
        <v>20</v>
      </c>
      <c r="C19" s="10" t="s">
        <v>471</v>
      </c>
      <c r="D19" s="11" t="s">
        <v>480</v>
      </c>
      <c r="E19" s="11" t="s">
        <v>437</v>
      </c>
      <c r="F19" s="12" t="s">
        <v>423</v>
      </c>
      <c r="G19" s="11">
        <v>24.58</v>
      </c>
    </row>
    <row r="20" spans="1:7" x14ac:dyDescent="0.25">
      <c r="A20" t="str">
        <f t="shared" si="0"/>
        <v>Cliente em FocoPG_Cobertura do Atendimento (microempresas e empresas de pequeno porte) - % - ObterRJ</v>
      </c>
      <c r="B20" s="8" t="s">
        <v>20</v>
      </c>
      <c r="C20" s="10" t="s">
        <v>471</v>
      </c>
      <c r="D20" s="11" t="s">
        <v>480</v>
      </c>
      <c r="E20" s="11" t="s">
        <v>437</v>
      </c>
      <c r="F20" s="12" t="s">
        <v>424</v>
      </c>
      <c r="G20" s="11">
        <v>13.76</v>
      </c>
    </row>
    <row r="21" spans="1:7" x14ac:dyDescent="0.25">
      <c r="A21" t="str">
        <f t="shared" si="0"/>
        <v>Cliente em FocoPG_Cobertura do Atendimento (microempresas e empresas de pequeno porte) - % - ObterRN</v>
      </c>
      <c r="B21" s="8" t="s">
        <v>20</v>
      </c>
      <c r="C21" s="10" t="s">
        <v>471</v>
      </c>
      <c r="D21" s="11" t="s">
        <v>480</v>
      </c>
      <c r="E21" s="11" t="s">
        <v>437</v>
      </c>
      <c r="F21" s="12" t="s">
        <v>425</v>
      </c>
      <c r="G21" s="11">
        <v>28.37</v>
      </c>
    </row>
    <row r="22" spans="1:7" x14ac:dyDescent="0.25">
      <c r="A22" t="str">
        <f t="shared" si="0"/>
        <v>Cliente em FocoPG_Cobertura do Atendimento (microempresas e empresas de pequeno porte) - % - ObterRO</v>
      </c>
      <c r="B22" s="8" t="s">
        <v>20</v>
      </c>
      <c r="C22" s="10" t="s">
        <v>471</v>
      </c>
      <c r="D22" s="11" t="s">
        <v>480</v>
      </c>
      <c r="E22" s="11" t="s">
        <v>437</v>
      </c>
      <c r="F22" s="12" t="s">
        <v>426</v>
      </c>
      <c r="G22" s="11">
        <v>20.04</v>
      </c>
    </row>
    <row r="23" spans="1:7" x14ac:dyDescent="0.25">
      <c r="A23" t="str">
        <f t="shared" si="0"/>
        <v>Cliente em FocoPG_Cobertura do Atendimento (microempresas e empresas de pequeno porte) - % - ObterRR</v>
      </c>
      <c r="B23" s="8" t="s">
        <v>20</v>
      </c>
      <c r="C23" s="10" t="s">
        <v>471</v>
      </c>
      <c r="D23" s="11" t="s">
        <v>480</v>
      </c>
      <c r="E23" s="11" t="s">
        <v>437</v>
      </c>
      <c r="F23" s="12" t="s">
        <v>427</v>
      </c>
      <c r="G23" s="11">
        <v>19.830000000000002</v>
      </c>
    </row>
    <row r="24" spans="1:7" x14ac:dyDescent="0.25">
      <c r="A24" t="str">
        <f t="shared" si="0"/>
        <v>Cliente em FocoPG_Cobertura do Atendimento (microempresas e empresas de pequeno porte) - % - ObterRS</v>
      </c>
      <c r="B24" s="8" t="s">
        <v>20</v>
      </c>
      <c r="C24" s="10" t="s">
        <v>471</v>
      </c>
      <c r="D24" s="11" t="s">
        <v>480</v>
      </c>
      <c r="E24" s="11" t="s">
        <v>437</v>
      </c>
      <c r="F24" s="12" t="s">
        <v>428</v>
      </c>
      <c r="G24" s="11">
        <v>25.83</v>
      </c>
    </row>
    <row r="25" spans="1:7" x14ac:dyDescent="0.25">
      <c r="A25" t="str">
        <f t="shared" si="0"/>
        <v>Cliente em FocoPG_Cobertura do Atendimento (microempresas e empresas de pequeno porte) - % - ObterSC</v>
      </c>
      <c r="B25" s="8" t="s">
        <v>20</v>
      </c>
      <c r="C25" s="10" t="s">
        <v>471</v>
      </c>
      <c r="D25" s="11" t="s">
        <v>480</v>
      </c>
      <c r="E25" s="11" t="s">
        <v>437</v>
      </c>
      <c r="F25" s="12" t="s">
        <v>429</v>
      </c>
      <c r="G25" s="11">
        <v>19.34</v>
      </c>
    </row>
    <row r="26" spans="1:7" x14ac:dyDescent="0.25">
      <c r="A26" t="str">
        <f t="shared" si="0"/>
        <v>Cliente em FocoPG_Cobertura do Atendimento (microempresas e empresas de pequeno porte) - % - ObterSE</v>
      </c>
      <c r="B26" s="8" t="s">
        <v>20</v>
      </c>
      <c r="C26" s="10" t="s">
        <v>471</v>
      </c>
      <c r="D26" s="11" t="s">
        <v>480</v>
      </c>
      <c r="E26" s="11" t="s">
        <v>437</v>
      </c>
      <c r="F26" s="12" t="s">
        <v>430</v>
      </c>
      <c r="G26" s="11">
        <v>13.59</v>
      </c>
    </row>
    <row r="27" spans="1:7" x14ac:dyDescent="0.25">
      <c r="A27" t="str">
        <f t="shared" si="0"/>
        <v>Cliente em FocoPG_Cobertura do Atendimento (microempresas e empresas de pequeno porte) - % - ObterSP</v>
      </c>
      <c r="B27" s="8" t="s">
        <v>20</v>
      </c>
      <c r="C27" s="10" t="s">
        <v>471</v>
      </c>
      <c r="D27" s="11" t="s">
        <v>480</v>
      </c>
      <c r="E27" s="11" t="s">
        <v>437</v>
      </c>
      <c r="F27" s="12" t="s">
        <v>431</v>
      </c>
      <c r="G27" s="11">
        <v>19.670000000000002</v>
      </c>
    </row>
    <row r="28" spans="1:7" x14ac:dyDescent="0.25">
      <c r="A28" t="str">
        <f t="shared" si="0"/>
        <v>Cliente em FocoPG_Cobertura do Atendimento (microempresas e empresas de pequeno porte) - % - ObterTO</v>
      </c>
      <c r="B28" s="8" t="s">
        <v>20</v>
      </c>
      <c r="C28" s="10" t="s">
        <v>471</v>
      </c>
      <c r="D28" s="11" t="s">
        <v>480</v>
      </c>
      <c r="E28" s="11" t="s">
        <v>437</v>
      </c>
      <c r="F28" s="12" t="s">
        <v>432</v>
      </c>
      <c r="G28" s="11">
        <v>22.79</v>
      </c>
    </row>
    <row r="29" spans="1:7" x14ac:dyDescent="0.25">
      <c r="A29" t="str">
        <f t="shared" si="0"/>
        <v>Cliente em FocoPG_Cobertura do Atendimento (microempresas e empresas de pequeno porte) - % - ObterSISTEMA SEBRAE</v>
      </c>
      <c r="B29" s="8" t="s">
        <v>20</v>
      </c>
      <c r="C29" s="10" t="s">
        <v>471</v>
      </c>
      <c r="D29" s="11" t="s">
        <v>480</v>
      </c>
      <c r="E29" s="11" t="s">
        <v>437</v>
      </c>
      <c r="F29" s="13" t="s">
        <v>481</v>
      </c>
      <c r="G29" s="13">
        <v>21.48</v>
      </c>
    </row>
    <row r="30" spans="1:7" x14ac:dyDescent="0.25">
      <c r="A30" t="str">
        <f t="shared" si="0"/>
        <v>Cliente em FocoPG_Cobertura do Atendimento (microempresas e empresas de pequeno porte) - % - ObterNA</v>
      </c>
      <c r="B30" s="8" t="s">
        <v>20</v>
      </c>
      <c r="C30" s="14" t="s">
        <v>471</v>
      </c>
      <c r="D30" s="15" t="s">
        <v>480</v>
      </c>
      <c r="E30" s="11" t="s">
        <v>437</v>
      </c>
      <c r="F30" s="16" t="s">
        <v>433</v>
      </c>
      <c r="G30" s="11">
        <v>0</v>
      </c>
    </row>
    <row r="31" spans="1:7" x14ac:dyDescent="0.25">
      <c r="A31" t="str">
        <f t="shared" si="0"/>
        <v>Sebrae + FinançasPG_Clientes com garantia do Fampe assistidos na fase pós-crédito - % - ObterAC</v>
      </c>
      <c r="B31" s="11" t="s">
        <v>71</v>
      </c>
      <c r="C31" s="10" t="s">
        <v>477</v>
      </c>
      <c r="D31" s="11" t="s">
        <v>482</v>
      </c>
      <c r="E31" s="11" t="s">
        <v>437</v>
      </c>
      <c r="F31" s="12" t="s">
        <v>406</v>
      </c>
      <c r="G31" s="11">
        <v>100</v>
      </c>
    </row>
    <row r="32" spans="1:7" x14ac:dyDescent="0.25">
      <c r="A32" t="str">
        <f t="shared" si="0"/>
        <v>Sebrae + FinançasPG_Clientes com garantia do Fampe assistidos na fase pós-crédito - % - ObterAL</v>
      </c>
      <c r="B32" s="11" t="s">
        <v>71</v>
      </c>
      <c r="C32" s="10" t="s">
        <v>477</v>
      </c>
      <c r="D32" s="11" t="s">
        <v>482</v>
      </c>
      <c r="E32" s="11" t="s">
        <v>437</v>
      </c>
      <c r="F32" s="12" t="s">
        <v>407</v>
      </c>
      <c r="G32" s="11">
        <v>94.85</v>
      </c>
    </row>
    <row r="33" spans="1:7" x14ac:dyDescent="0.25">
      <c r="A33" t="str">
        <f t="shared" si="0"/>
        <v>Sebrae + FinançasPG_Clientes com garantia do Fampe assistidos na fase pós-crédito - % - ObterAM</v>
      </c>
      <c r="B33" s="11" t="s">
        <v>71</v>
      </c>
      <c r="C33" s="10" t="s">
        <v>477</v>
      </c>
      <c r="D33" s="11" t="s">
        <v>482</v>
      </c>
      <c r="E33" s="11" t="s">
        <v>437</v>
      </c>
      <c r="F33" s="12" t="s">
        <v>408</v>
      </c>
      <c r="G33" s="11">
        <v>96.76</v>
      </c>
    </row>
    <row r="34" spans="1:7" x14ac:dyDescent="0.25">
      <c r="A34" t="str">
        <f t="shared" si="0"/>
        <v>Sebrae + FinançasPG_Clientes com garantia do Fampe assistidos na fase pós-crédito - % - ObterAP</v>
      </c>
      <c r="B34" s="11" t="s">
        <v>71</v>
      </c>
      <c r="C34" s="10" t="s">
        <v>477</v>
      </c>
      <c r="D34" s="11" t="s">
        <v>482</v>
      </c>
      <c r="E34" s="11" t="s">
        <v>437</v>
      </c>
      <c r="F34" s="12" t="s">
        <v>409</v>
      </c>
      <c r="G34" s="11">
        <v>93.75</v>
      </c>
    </row>
    <row r="35" spans="1:7" x14ac:dyDescent="0.25">
      <c r="A35" t="str">
        <f t="shared" si="0"/>
        <v>Sebrae + FinançasPG_Clientes com garantia do Fampe assistidos na fase pós-crédito - % - ObterBA</v>
      </c>
      <c r="B35" s="11" t="s">
        <v>71</v>
      </c>
      <c r="C35" s="10" t="s">
        <v>477</v>
      </c>
      <c r="D35" s="11" t="s">
        <v>482</v>
      </c>
      <c r="E35" s="11" t="s">
        <v>437</v>
      </c>
      <c r="F35" s="12" t="s">
        <v>410</v>
      </c>
      <c r="G35" s="11">
        <v>57.97</v>
      </c>
    </row>
    <row r="36" spans="1:7" x14ac:dyDescent="0.25">
      <c r="A36" t="str">
        <f t="shared" si="0"/>
        <v>Sebrae + FinançasPG_Clientes com garantia do Fampe assistidos na fase pós-crédito - % - ObterCE</v>
      </c>
      <c r="B36" s="11" t="s">
        <v>71</v>
      </c>
      <c r="C36" s="10" t="s">
        <v>477</v>
      </c>
      <c r="D36" s="11" t="s">
        <v>482</v>
      </c>
      <c r="E36" s="11" t="s">
        <v>437</v>
      </c>
      <c r="F36" s="12" t="s">
        <v>411</v>
      </c>
      <c r="G36" s="11">
        <v>92.48</v>
      </c>
    </row>
    <row r="37" spans="1:7" x14ac:dyDescent="0.25">
      <c r="A37" t="str">
        <f t="shared" si="0"/>
        <v>Sebrae + FinançasPG_Clientes com garantia do Fampe assistidos na fase pós-crédito - % - ObterDF</v>
      </c>
      <c r="B37" s="11" t="s">
        <v>71</v>
      </c>
      <c r="C37" s="10" t="s">
        <v>477</v>
      </c>
      <c r="D37" s="11" t="s">
        <v>482</v>
      </c>
      <c r="E37" s="11" t="s">
        <v>437</v>
      </c>
      <c r="F37" s="12" t="s">
        <v>412</v>
      </c>
      <c r="G37" s="11">
        <v>83.51</v>
      </c>
    </row>
    <row r="38" spans="1:7" x14ac:dyDescent="0.25">
      <c r="A38" t="str">
        <f t="shared" si="0"/>
        <v>Sebrae + FinançasPG_Clientes com garantia do Fampe assistidos na fase pós-crédito - % - ObterES</v>
      </c>
      <c r="B38" s="11" t="s">
        <v>71</v>
      </c>
      <c r="C38" s="10" t="s">
        <v>477</v>
      </c>
      <c r="D38" s="11" t="s">
        <v>482</v>
      </c>
      <c r="E38" s="11" t="s">
        <v>437</v>
      </c>
      <c r="F38" s="12" t="s">
        <v>413</v>
      </c>
      <c r="G38" s="11">
        <v>84.4</v>
      </c>
    </row>
    <row r="39" spans="1:7" x14ac:dyDescent="0.25">
      <c r="A39" t="str">
        <f t="shared" si="0"/>
        <v>Sebrae + FinançasPG_Clientes com garantia do Fampe assistidos na fase pós-crédito - % - ObterGO</v>
      </c>
      <c r="B39" s="11" t="s">
        <v>71</v>
      </c>
      <c r="C39" s="10" t="s">
        <v>477</v>
      </c>
      <c r="D39" s="11" t="s">
        <v>482</v>
      </c>
      <c r="E39" s="11" t="s">
        <v>437</v>
      </c>
      <c r="F39" s="12" t="s">
        <v>414</v>
      </c>
      <c r="G39" s="11">
        <v>76.849999999999994</v>
      </c>
    </row>
    <row r="40" spans="1:7" x14ac:dyDescent="0.25">
      <c r="A40" t="str">
        <f t="shared" si="0"/>
        <v>Sebrae + FinançasPG_Clientes com garantia do Fampe assistidos na fase pós-crédito - % - ObterMA</v>
      </c>
      <c r="B40" s="11" t="s">
        <v>71</v>
      </c>
      <c r="C40" s="10" t="s">
        <v>477</v>
      </c>
      <c r="D40" s="11" t="s">
        <v>482</v>
      </c>
      <c r="E40" s="11" t="s">
        <v>437</v>
      </c>
      <c r="F40" s="12" t="s">
        <v>415</v>
      </c>
      <c r="G40" s="11">
        <v>85.69</v>
      </c>
    </row>
    <row r="41" spans="1:7" x14ac:dyDescent="0.25">
      <c r="A41" t="str">
        <f t="shared" si="0"/>
        <v>Sebrae + FinançasPG_Clientes com garantia do Fampe assistidos na fase pós-crédito - % - ObterMG</v>
      </c>
      <c r="B41" s="11" t="s">
        <v>71</v>
      </c>
      <c r="C41" s="10" t="s">
        <v>477</v>
      </c>
      <c r="D41" s="11" t="s">
        <v>482</v>
      </c>
      <c r="E41" s="11" t="s">
        <v>437</v>
      </c>
      <c r="F41" s="12" t="s">
        <v>416</v>
      </c>
      <c r="G41" s="11">
        <v>71.02</v>
      </c>
    </row>
    <row r="42" spans="1:7" x14ac:dyDescent="0.25">
      <c r="A42" t="str">
        <f t="shared" si="0"/>
        <v>Sebrae + FinançasPG_Clientes com garantia do Fampe assistidos na fase pós-crédito - % - ObterMS</v>
      </c>
      <c r="B42" s="11" t="s">
        <v>71</v>
      </c>
      <c r="C42" s="10" t="s">
        <v>477</v>
      </c>
      <c r="D42" s="11" t="s">
        <v>482</v>
      </c>
      <c r="E42" s="11" t="s">
        <v>437</v>
      </c>
      <c r="F42" s="12" t="s">
        <v>417</v>
      </c>
      <c r="G42" s="11">
        <v>95.73</v>
      </c>
    </row>
    <row r="43" spans="1:7" x14ac:dyDescent="0.25">
      <c r="A43" t="str">
        <f t="shared" si="0"/>
        <v>Sebrae + FinançasPG_Clientes com garantia do Fampe assistidos na fase pós-crédito - % - ObterMT</v>
      </c>
      <c r="B43" s="11" t="s">
        <v>71</v>
      </c>
      <c r="C43" s="10" t="s">
        <v>477</v>
      </c>
      <c r="D43" s="11" t="s">
        <v>482</v>
      </c>
      <c r="E43" s="11" t="s">
        <v>437</v>
      </c>
      <c r="F43" s="12" t="s">
        <v>418</v>
      </c>
      <c r="G43" s="11">
        <v>73.27</v>
      </c>
    </row>
    <row r="44" spans="1:7" x14ac:dyDescent="0.25">
      <c r="A44" t="str">
        <f t="shared" si="0"/>
        <v>Sebrae + FinançasPG_Clientes com garantia do Fampe assistidos na fase pós-crédito - % - ObterPA</v>
      </c>
      <c r="B44" s="11" t="s">
        <v>71</v>
      </c>
      <c r="C44" s="10" t="s">
        <v>477</v>
      </c>
      <c r="D44" s="11" t="s">
        <v>482</v>
      </c>
      <c r="E44" s="11" t="s">
        <v>437</v>
      </c>
      <c r="F44" s="12" t="s">
        <v>419</v>
      </c>
      <c r="G44" s="11">
        <v>82.66</v>
      </c>
    </row>
    <row r="45" spans="1:7" x14ac:dyDescent="0.25">
      <c r="A45" t="str">
        <f t="shared" si="0"/>
        <v>Sebrae + FinançasPG_Clientes com garantia do Fampe assistidos na fase pós-crédito - % - ObterPB</v>
      </c>
      <c r="B45" s="11" t="s">
        <v>71</v>
      </c>
      <c r="C45" s="10" t="s">
        <v>477</v>
      </c>
      <c r="D45" s="11" t="s">
        <v>482</v>
      </c>
      <c r="E45" s="11" t="s">
        <v>437</v>
      </c>
      <c r="F45" s="12" t="s">
        <v>420</v>
      </c>
      <c r="G45" s="11">
        <v>77.3</v>
      </c>
    </row>
    <row r="46" spans="1:7" x14ac:dyDescent="0.25">
      <c r="A46" t="str">
        <f t="shared" si="0"/>
        <v>Sebrae + FinançasPG_Clientes com garantia do Fampe assistidos na fase pós-crédito - % - ObterPE</v>
      </c>
      <c r="B46" s="11" t="s">
        <v>71</v>
      </c>
      <c r="C46" s="10" t="s">
        <v>477</v>
      </c>
      <c r="D46" s="11" t="s">
        <v>482</v>
      </c>
      <c r="E46" s="11" t="s">
        <v>437</v>
      </c>
      <c r="F46" s="12" t="s">
        <v>421</v>
      </c>
      <c r="G46" s="11">
        <v>60.27</v>
      </c>
    </row>
    <row r="47" spans="1:7" x14ac:dyDescent="0.25">
      <c r="A47" t="str">
        <f t="shared" si="0"/>
        <v>Sebrae + FinançasPG_Clientes com garantia do Fampe assistidos na fase pós-crédito - % - ObterPI</v>
      </c>
      <c r="B47" s="11" t="s">
        <v>71</v>
      </c>
      <c r="C47" s="10" t="s">
        <v>477</v>
      </c>
      <c r="D47" s="11" t="s">
        <v>482</v>
      </c>
      <c r="E47" s="11" t="s">
        <v>437</v>
      </c>
      <c r="F47" s="12" t="s">
        <v>422</v>
      </c>
      <c r="G47" s="11">
        <v>80.92</v>
      </c>
    </row>
    <row r="48" spans="1:7" x14ac:dyDescent="0.25">
      <c r="A48" t="str">
        <f t="shared" si="0"/>
        <v>Sebrae + FinançasPG_Clientes com garantia do Fampe assistidos na fase pós-crédito - % - ObterPR</v>
      </c>
      <c r="B48" s="11" t="s">
        <v>71</v>
      </c>
      <c r="C48" s="10" t="s">
        <v>477</v>
      </c>
      <c r="D48" s="11" t="s">
        <v>482</v>
      </c>
      <c r="E48" s="11" t="s">
        <v>437</v>
      </c>
      <c r="F48" s="12" t="s">
        <v>423</v>
      </c>
      <c r="G48" s="11">
        <v>80.13</v>
      </c>
    </row>
    <row r="49" spans="1:7" x14ac:dyDescent="0.25">
      <c r="A49" t="str">
        <f t="shared" si="0"/>
        <v>Sebrae + FinançasPG_Clientes com garantia do Fampe assistidos na fase pós-crédito - % - ObterRJ</v>
      </c>
      <c r="B49" s="11" t="s">
        <v>71</v>
      </c>
      <c r="C49" s="10" t="s">
        <v>477</v>
      </c>
      <c r="D49" s="11" t="s">
        <v>482</v>
      </c>
      <c r="E49" s="11" t="s">
        <v>437</v>
      </c>
      <c r="F49" s="12" t="s">
        <v>424</v>
      </c>
      <c r="G49" s="11">
        <v>55.74</v>
      </c>
    </row>
    <row r="50" spans="1:7" x14ac:dyDescent="0.25">
      <c r="A50" t="str">
        <f t="shared" si="0"/>
        <v>Sebrae + FinançasPG_Clientes com garantia do Fampe assistidos na fase pós-crédito - % - ObterRN</v>
      </c>
      <c r="B50" s="11" t="s">
        <v>71</v>
      </c>
      <c r="C50" s="10" t="s">
        <v>477</v>
      </c>
      <c r="D50" s="11" t="s">
        <v>482</v>
      </c>
      <c r="E50" s="11" t="s">
        <v>437</v>
      </c>
      <c r="F50" s="12" t="s">
        <v>425</v>
      </c>
      <c r="G50" s="11">
        <v>99.12</v>
      </c>
    </row>
    <row r="51" spans="1:7" x14ac:dyDescent="0.25">
      <c r="A51" t="str">
        <f t="shared" si="0"/>
        <v>Sebrae + FinançasPG_Clientes com garantia do Fampe assistidos na fase pós-crédito - % - ObterRO</v>
      </c>
      <c r="B51" s="11" t="s">
        <v>71</v>
      </c>
      <c r="C51" s="10" t="s">
        <v>477</v>
      </c>
      <c r="D51" s="11" t="s">
        <v>482</v>
      </c>
      <c r="E51" s="11" t="s">
        <v>437</v>
      </c>
      <c r="F51" s="12" t="s">
        <v>426</v>
      </c>
      <c r="G51" s="11">
        <v>74.42</v>
      </c>
    </row>
    <row r="52" spans="1:7" x14ac:dyDescent="0.25">
      <c r="A52" t="str">
        <f t="shared" si="0"/>
        <v>Sebrae + FinançasPG_Clientes com garantia do Fampe assistidos na fase pós-crédito - % - ObterRR</v>
      </c>
      <c r="B52" s="11" t="s">
        <v>71</v>
      </c>
      <c r="C52" s="10" t="s">
        <v>477</v>
      </c>
      <c r="D52" s="11" t="s">
        <v>482</v>
      </c>
      <c r="E52" s="11" t="s">
        <v>437</v>
      </c>
      <c r="F52" s="12" t="s">
        <v>427</v>
      </c>
      <c r="G52" s="11">
        <v>87.64</v>
      </c>
    </row>
    <row r="53" spans="1:7" x14ac:dyDescent="0.25">
      <c r="A53" t="str">
        <f t="shared" si="0"/>
        <v>Sebrae + FinançasPG_Clientes com garantia do Fampe assistidos na fase pós-crédito - % - ObterRS</v>
      </c>
      <c r="B53" s="11" t="s">
        <v>71</v>
      </c>
      <c r="C53" s="10" t="s">
        <v>477</v>
      </c>
      <c r="D53" s="11" t="s">
        <v>482</v>
      </c>
      <c r="E53" s="11" t="s">
        <v>437</v>
      </c>
      <c r="F53" s="12" t="s">
        <v>428</v>
      </c>
      <c r="G53" s="11">
        <v>82.86</v>
      </c>
    </row>
    <row r="54" spans="1:7" x14ac:dyDescent="0.25">
      <c r="A54" t="str">
        <f t="shared" si="0"/>
        <v>Sebrae + FinançasPG_Clientes com garantia do Fampe assistidos na fase pós-crédito - % - ObterSC</v>
      </c>
      <c r="B54" s="11" t="s">
        <v>71</v>
      </c>
      <c r="C54" s="10" t="s">
        <v>477</v>
      </c>
      <c r="D54" s="11" t="s">
        <v>482</v>
      </c>
      <c r="E54" s="11" t="s">
        <v>437</v>
      </c>
      <c r="F54" s="12" t="s">
        <v>429</v>
      </c>
      <c r="G54" s="11">
        <v>84.25</v>
      </c>
    </row>
    <row r="55" spans="1:7" x14ac:dyDescent="0.25">
      <c r="A55" t="str">
        <f t="shared" si="0"/>
        <v>Sebrae + FinançasPG_Clientes com garantia do Fampe assistidos na fase pós-crédito - % - ObterSE</v>
      </c>
      <c r="B55" s="11" t="s">
        <v>71</v>
      </c>
      <c r="C55" s="10" t="s">
        <v>477</v>
      </c>
      <c r="D55" s="11" t="s">
        <v>482</v>
      </c>
      <c r="E55" s="11" t="s">
        <v>437</v>
      </c>
      <c r="F55" s="12" t="s">
        <v>430</v>
      </c>
      <c r="G55" s="11">
        <v>55.87</v>
      </c>
    </row>
    <row r="56" spans="1:7" x14ac:dyDescent="0.25">
      <c r="A56" t="str">
        <f t="shared" si="0"/>
        <v>Sebrae + FinançasPG_Clientes com garantia do Fampe assistidos na fase pós-crédito - % - ObterSP</v>
      </c>
      <c r="B56" s="11" t="s">
        <v>71</v>
      </c>
      <c r="C56" s="10" t="s">
        <v>477</v>
      </c>
      <c r="D56" s="11" t="s">
        <v>482</v>
      </c>
      <c r="E56" s="11" t="s">
        <v>437</v>
      </c>
      <c r="F56" s="12" t="s">
        <v>431</v>
      </c>
      <c r="G56" s="11">
        <v>82.77</v>
      </c>
    </row>
    <row r="57" spans="1:7" x14ac:dyDescent="0.25">
      <c r="A57" t="str">
        <f t="shared" si="0"/>
        <v>Sebrae + FinançasPG_Clientes com garantia do Fampe assistidos na fase pós-crédito - % - ObterTO</v>
      </c>
      <c r="B57" s="11" t="s">
        <v>71</v>
      </c>
      <c r="C57" s="10" t="s">
        <v>477</v>
      </c>
      <c r="D57" s="11" t="s">
        <v>482</v>
      </c>
      <c r="E57" s="11" t="s">
        <v>437</v>
      </c>
      <c r="F57" s="12" t="s">
        <v>432</v>
      </c>
      <c r="G57" s="11">
        <v>93.8</v>
      </c>
    </row>
    <row r="58" spans="1:7" x14ac:dyDescent="0.25">
      <c r="A58" t="str">
        <f t="shared" si="0"/>
        <v>Sebrae + FinançasPG_Clientes com garantia do Fampe assistidos na fase pós-crédito - % - ObterSISTEMA SEBRAE</v>
      </c>
      <c r="B58" s="11" t="s">
        <v>71</v>
      </c>
      <c r="C58" s="10" t="s">
        <v>477</v>
      </c>
      <c r="D58" s="11" t="s">
        <v>482</v>
      </c>
      <c r="E58" s="11" t="s">
        <v>437</v>
      </c>
      <c r="F58" s="13" t="s">
        <v>481</v>
      </c>
      <c r="G58" s="11">
        <v>75.739999999999995</v>
      </c>
    </row>
    <row r="59" spans="1:7" x14ac:dyDescent="0.25">
      <c r="A59" t="str">
        <f t="shared" si="0"/>
        <v>Sebrae + FinançasPG_Clientes com garantia do Fampe assistidos na fase pós-crédito - % - ObterNA</v>
      </c>
      <c r="B59" s="11" t="s">
        <v>71</v>
      </c>
      <c r="C59" s="10" t="s">
        <v>477</v>
      </c>
      <c r="D59" s="11" t="s">
        <v>482</v>
      </c>
      <c r="E59" s="11" t="s">
        <v>437</v>
      </c>
      <c r="F59" s="12" t="s">
        <v>433</v>
      </c>
      <c r="G59" s="11">
        <v>0</v>
      </c>
    </row>
    <row r="60" spans="1:7" x14ac:dyDescent="0.25">
      <c r="A60" t="str">
        <f t="shared" si="0"/>
        <v>Educação EmpreendedoraPG_Professores atendidos em soluções de Educação Empreendedora - professores - ObterAC</v>
      </c>
      <c r="B60" s="11" t="s">
        <v>34</v>
      </c>
      <c r="C60" s="17" t="s">
        <v>476</v>
      </c>
      <c r="D60" s="8" t="s">
        <v>483</v>
      </c>
      <c r="E60" s="11" t="s">
        <v>437</v>
      </c>
      <c r="F60" s="12" t="s">
        <v>406</v>
      </c>
      <c r="G60" s="11">
        <v>1135</v>
      </c>
    </row>
    <row r="61" spans="1:7" x14ac:dyDescent="0.25">
      <c r="A61" t="str">
        <f t="shared" si="0"/>
        <v>Educação EmpreendedoraPG_Professores atendidos em soluções de Educação Empreendedora - professores - ObterAL</v>
      </c>
      <c r="B61" s="11" t="s">
        <v>34</v>
      </c>
      <c r="C61" s="17" t="s">
        <v>476</v>
      </c>
      <c r="D61" s="8" t="s">
        <v>483</v>
      </c>
      <c r="E61" s="11" t="s">
        <v>437</v>
      </c>
      <c r="F61" s="12" t="s">
        <v>407</v>
      </c>
      <c r="G61" s="11">
        <v>4966</v>
      </c>
    </row>
    <row r="62" spans="1:7" x14ac:dyDescent="0.25">
      <c r="A62" t="str">
        <f t="shared" si="0"/>
        <v>Educação EmpreendedoraPG_Professores atendidos em soluções de Educação Empreendedora - professores - ObterAM</v>
      </c>
      <c r="B62" s="11" t="s">
        <v>34</v>
      </c>
      <c r="C62" s="17" t="s">
        <v>476</v>
      </c>
      <c r="D62" s="8" t="s">
        <v>483</v>
      </c>
      <c r="E62" s="11" t="s">
        <v>437</v>
      </c>
      <c r="F62" s="12" t="s">
        <v>408</v>
      </c>
      <c r="G62" s="11">
        <v>3932</v>
      </c>
    </row>
    <row r="63" spans="1:7" x14ac:dyDescent="0.25">
      <c r="A63" t="str">
        <f t="shared" si="0"/>
        <v>Educação EmpreendedoraPG_Professores atendidos em soluções de Educação Empreendedora - professores - ObterAP</v>
      </c>
      <c r="B63" s="11" t="s">
        <v>34</v>
      </c>
      <c r="C63" s="17" t="s">
        <v>476</v>
      </c>
      <c r="D63" s="8" t="s">
        <v>483</v>
      </c>
      <c r="E63" s="11" t="s">
        <v>437</v>
      </c>
      <c r="F63" s="12" t="s">
        <v>409</v>
      </c>
      <c r="G63" s="11">
        <v>1011</v>
      </c>
    </row>
    <row r="64" spans="1:7" x14ac:dyDescent="0.25">
      <c r="A64" t="str">
        <f t="shared" si="0"/>
        <v>Educação EmpreendedoraPG_Professores atendidos em soluções de Educação Empreendedora - professores - ObterBA</v>
      </c>
      <c r="B64" s="11" t="s">
        <v>34</v>
      </c>
      <c r="C64" s="17" t="s">
        <v>476</v>
      </c>
      <c r="D64" s="8" t="s">
        <v>483</v>
      </c>
      <c r="E64" s="11" t="s">
        <v>437</v>
      </c>
      <c r="F64" s="12" t="s">
        <v>410</v>
      </c>
      <c r="G64" s="11">
        <v>14101</v>
      </c>
    </row>
    <row r="65" spans="1:7" x14ac:dyDescent="0.25">
      <c r="A65" t="str">
        <f t="shared" si="0"/>
        <v>Educação EmpreendedoraPG_Professores atendidos em soluções de Educação Empreendedora - professores - ObterCE</v>
      </c>
      <c r="B65" s="11" t="s">
        <v>34</v>
      </c>
      <c r="C65" s="17" t="s">
        <v>476</v>
      </c>
      <c r="D65" s="8" t="s">
        <v>483</v>
      </c>
      <c r="E65" s="11" t="s">
        <v>437</v>
      </c>
      <c r="F65" s="12" t="s">
        <v>411</v>
      </c>
      <c r="G65" s="11">
        <v>5521</v>
      </c>
    </row>
    <row r="66" spans="1:7" x14ac:dyDescent="0.25">
      <c r="A66" t="str">
        <f t="shared" si="0"/>
        <v>Educação EmpreendedoraPG_Professores atendidos em soluções de Educação Empreendedora - professores - ObterDF</v>
      </c>
      <c r="B66" s="11" t="s">
        <v>34</v>
      </c>
      <c r="C66" s="17" t="s">
        <v>476</v>
      </c>
      <c r="D66" s="8" t="s">
        <v>483</v>
      </c>
      <c r="E66" s="11" t="s">
        <v>437</v>
      </c>
      <c r="F66" s="12" t="s">
        <v>412</v>
      </c>
      <c r="G66" s="11">
        <v>13598</v>
      </c>
    </row>
    <row r="67" spans="1:7" x14ac:dyDescent="0.25">
      <c r="A67" t="str">
        <f t="shared" ref="A67:A130" si="1">CONCATENATE(C67,B67,F67)</f>
        <v>Educação EmpreendedoraPG_Professores atendidos em soluções de Educação Empreendedora - professores - ObterES</v>
      </c>
      <c r="B67" s="11" t="s">
        <v>34</v>
      </c>
      <c r="C67" s="17" t="s">
        <v>476</v>
      </c>
      <c r="D67" s="8" t="s">
        <v>483</v>
      </c>
      <c r="E67" s="11" t="s">
        <v>437</v>
      </c>
      <c r="F67" s="12" t="s">
        <v>413</v>
      </c>
      <c r="G67" s="11">
        <v>3130</v>
      </c>
    </row>
    <row r="68" spans="1:7" x14ac:dyDescent="0.25">
      <c r="A68" t="str">
        <f t="shared" si="1"/>
        <v>Educação EmpreendedoraPG_Professores atendidos em soluções de Educação Empreendedora - professores - ObterGO</v>
      </c>
      <c r="B68" s="11" t="s">
        <v>34</v>
      </c>
      <c r="C68" s="17" t="s">
        <v>476</v>
      </c>
      <c r="D68" s="8" t="s">
        <v>483</v>
      </c>
      <c r="E68" s="11" t="s">
        <v>437</v>
      </c>
      <c r="F68" s="12" t="s">
        <v>414</v>
      </c>
      <c r="G68" s="11">
        <v>14873</v>
      </c>
    </row>
    <row r="69" spans="1:7" x14ac:dyDescent="0.25">
      <c r="A69" t="str">
        <f t="shared" si="1"/>
        <v>Educação EmpreendedoraPG_Professores atendidos em soluções de Educação Empreendedora - professores - ObterMA</v>
      </c>
      <c r="B69" s="11" t="s">
        <v>34</v>
      </c>
      <c r="C69" s="17" t="s">
        <v>476</v>
      </c>
      <c r="D69" s="8" t="s">
        <v>483</v>
      </c>
      <c r="E69" s="11" t="s">
        <v>437</v>
      </c>
      <c r="F69" s="12" t="s">
        <v>415</v>
      </c>
      <c r="G69" s="11">
        <v>6903</v>
      </c>
    </row>
    <row r="70" spans="1:7" x14ac:dyDescent="0.25">
      <c r="A70" t="str">
        <f t="shared" si="1"/>
        <v>Educação EmpreendedoraPG_Professores atendidos em soluções de Educação Empreendedora - professores - ObterMG</v>
      </c>
      <c r="B70" s="11" t="s">
        <v>34</v>
      </c>
      <c r="C70" s="17" t="s">
        <v>476</v>
      </c>
      <c r="D70" s="8" t="s">
        <v>483</v>
      </c>
      <c r="E70" s="11" t="s">
        <v>437</v>
      </c>
      <c r="F70" s="12" t="s">
        <v>416</v>
      </c>
      <c r="G70" s="11">
        <v>32337</v>
      </c>
    </row>
    <row r="71" spans="1:7" x14ac:dyDescent="0.25">
      <c r="A71" t="str">
        <f t="shared" si="1"/>
        <v>Educação EmpreendedoraPG_Professores atendidos em soluções de Educação Empreendedora - professores - ObterMS</v>
      </c>
      <c r="B71" s="11" t="s">
        <v>34</v>
      </c>
      <c r="C71" s="17" t="s">
        <v>476</v>
      </c>
      <c r="D71" s="8" t="s">
        <v>483</v>
      </c>
      <c r="E71" s="11" t="s">
        <v>437</v>
      </c>
      <c r="F71" s="12" t="s">
        <v>417</v>
      </c>
      <c r="G71" s="11">
        <v>5883</v>
      </c>
    </row>
    <row r="72" spans="1:7" x14ac:dyDescent="0.25">
      <c r="A72" t="str">
        <f t="shared" si="1"/>
        <v>Educação EmpreendedoraPG_Professores atendidos em soluções de Educação Empreendedora - professores - ObterMT</v>
      </c>
      <c r="B72" s="11" t="s">
        <v>34</v>
      </c>
      <c r="C72" s="17" t="s">
        <v>476</v>
      </c>
      <c r="D72" s="8" t="s">
        <v>483</v>
      </c>
      <c r="E72" s="11" t="s">
        <v>437</v>
      </c>
      <c r="F72" s="12" t="s">
        <v>418</v>
      </c>
      <c r="G72" s="11">
        <v>4434</v>
      </c>
    </row>
    <row r="73" spans="1:7" x14ac:dyDescent="0.25">
      <c r="A73" t="str">
        <f t="shared" si="1"/>
        <v>Educação EmpreendedoraPG_Professores atendidos em soluções de Educação Empreendedora - professores - ObterPA</v>
      </c>
      <c r="B73" s="11" t="s">
        <v>34</v>
      </c>
      <c r="C73" s="17" t="s">
        <v>476</v>
      </c>
      <c r="D73" s="8" t="s">
        <v>483</v>
      </c>
      <c r="E73" s="11" t="s">
        <v>437</v>
      </c>
      <c r="F73" s="12" t="s">
        <v>419</v>
      </c>
      <c r="G73" s="11">
        <v>3124</v>
      </c>
    </row>
    <row r="74" spans="1:7" x14ac:dyDescent="0.25">
      <c r="A74" t="str">
        <f t="shared" si="1"/>
        <v>Educação EmpreendedoraPG_Professores atendidos em soluções de Educação Empreendedora - professores - ObterPB</v>
      </c>
      <c r="B74" s="11" t="s">
        <v>34</v>
      </c>
      <c r="C74" s="17" t="s">
        <v>476</v>
      </c>
      <c r="D74" s="8" t="s">
        <v>483</v>
      </c>
      <c r="E74" s="11" t="s">
        <v>437</v>
      </c>
      <c r="F74" s="12" t="s">
        <v>420</v>
      </c>
      <c r="G74" s="11">
        <v>9344</v>
      </c>
    </row>
    <row r="75" spans="1:7" x14ac:dyDescent="0.25">
      <c r="A75" t="str">
        <f t="shared" si="1"/>
        <v>Educação EmpreendedoraPG_Professores atendidos em soluções de Educação Empreendedora - professores - ObterPE</v>
      </c>
      <c r="B75" s="11" t="s">
        <v>34</v>
      </c>
      <c r="C75" s="17" t="s">
        <v>476</v>
      </c>
      <c r="D75" s="8" t="s">
        <v>483</v>
      </c>
      <c r="E75" s="11" t="s">
        <v>437</v>
      </c>
      <c r="F75" s="12" t="s">
        <v>421</v>
      </c>
      <c r="G75" s="11">
        <v>9454</v>
      </c>
    </row>
    <row r="76" spans="1:7" x14ac:dyDescent="0.25">
      <c r="A76" t="str">
        <f t="shared" si="1"/>
        <v>Educação EmpreendedoraPG_Professores atendidos em soluções de Educação Empreendedora - professores - ObterPI</v>
      </c>
      <c r="B76" s="11" t="s">
        <v>34</v>
      </c>
      <c r="C76" s="17" t="s">
        <v>476</v>
      </c>
      <c r="D76" s="8" t="s">
        <v>483</v>
      </c>
      <c r="E76" s="11" t="s">
        <v>437</v>
      </c>
      <c r="F76" s="12" t="s">
        <v>422</v>
      </c>
      <c r="G76" s="11">
        <v>2038</v>
      </c>
    </row>
    <row r="77" spans="1:7" x14ac:dyDescent="0.25">
      <c r="A77" t="str">
        <f t="shared" si="1"/>
        <v>Educação EmpreendedoraPG_Professores atendidos em soluções de Educação Empreendedora - professores - ObterPR</v>
      </c>
      <c r="B77" s="11" t="s">
        <v>34</v>
      </c>
      <c r="C77" s="17" t="s">
        <v>476</v>
      </c>
      <c r="D77" s="8" t="s">
        <v>483</v>
      </c>
      <c r="E77" s="11" t="s">
        <v>437</v>
      </c>
      <c r="F77" s="12" t="s">
        <v>423</v>
      </c>
      <c r="G77" s="11">
        <v>12364</v>
      </c>
    </row>
    <row r="78" spans="1:7" x14ac:dyDescent="0.25">
      <c r="A78" t="str">
        <f t="shared" si="1"/>
        <v>Educação EmpreendedoraPG_Professores atendidos em soluções de Educação Empreendedora - professores - ObterRJ</v>
      </c>
      <c r="B78" s="11" t="s">
        <v>34</v>
      </c>
      <c r="C78" s="17" t="s">
        <v>476</v>
      </c>
      <c r="D78" s="8" t="s">
        <v>483</v>
      </c>
      <c r="E78" s="11" t="s">
        <v>437</v>
      </c>
      <c r="F78" s="12" t="s">
        <v>424</v>
      </c>
      <c r="G78" s="11">
        <v>3955</v>
      </c>
    </row>
    <row r="79" spans="1:7" x14ac:dyDescent="0.25">
      <c r="A79" t="str">
        <f t="shared" si="1"/>
        <v>Educação EmpreendedoraPG_Professores atendidos em soluções de Educação Empreendedora - professores - ObterRN</v>
      </c>
      <c r="B79" s="11" t="s">
        <v>34</v>
      </c>
      <c r="C79" s="17" t="s">
        <v>476</v>
      </c>
      <c r="D79" s="8" t="s">
        <v>483</v>
      </c>
      <c r="E79" s="11" t="s">
        <v>437</v>
      </c>
      <c r="F79" s="12" t="s">
        <v>425</v>
      </c>
      <c r="G79" s="11">
        <v>3751</v>
      </c>
    </row>
    <row r="80" spans="1:7" x14ac:dyDescent="0.25">
      <c r="A80" t="str">
        <f t="shared" si="1"/>
        <v>Educação EmpreendedoraPG_Professores atendidos em soluções de Educação Empreendedora - professores - ObterRO</v>
      </c>
      <c r="B80" s="11" t="s">
        <v>34</v>
      </c>
      <c r="C80" s="17" t="s">
        <v>476</v>
      </c>
      <c r="D80" s="8" t="s">
        <v>483</v>
      </c>
      <c r="E80" s="11" t="s">
        <v>437</v>
      </c>
      <c r="F80" s="12" t="s">
        <v>426</v>
      </c>
      <c r="G80" s="11">
        <v>6005</v>
      </c>
    </row>
    <row r="81" spans="1:7" x14ac:dyDescent="0.25">
      <c r="A81" t="str">
        <f t="shared" si="1"/>
        <v>Educação EmpreendedoraPG_Professores atendidos em soluções de Educação Empreendedora - professores - ObterRR</v>
      </c>
      <c r="B81" s="11" t="s">
        <v>34</v>
      </c>
      <c r="C81" s="17" t="s">
        <v>476</v>
      </c>
      <c r="D81" s="8" t="s">
        <v>483</v>
      </c>
      <c r="E81" s="11" t="s">
        <v>437</v>
      </c>
      <c r="F81" s="12" t="s">
        <v>427</v>
      </c>
      <c r="G81" s="11">
        <v>2050</v>
      </c>
    </row>
    <row r="82" spans="1:7" x14ac:dyDescent="0.25">
      <c r="A82" t="str">
        <f t="shared" si="1"/>
        <v>Educação EmpreendedoraPG_Professores atendidos em soluções de Educação Empreendedora - professores - ObterRS</v>
      </c>
      <c r="B82" s="11" t="s">
        <v>34</v>
      </c>
      <c r="C82" s="17" t="s">
        <v>476</v>
      </c>
      <c r="D82" s="8" t="s">
        <v>483</v>
      </c>
      <c r="E82" s="11" t="s">
        <v>437</v>
      </c>
      <c r="F82" s="12" t="s">
        <v>428</v>
      </c>
      <c r="G82" s="11">
        <v>57408</v>
      </c>
    </row>
    <row r="83" spans="1:7" x14ac:dyDescent="0.25">
      <c r="A83" t="str">
        <f t="shared" si="1"/>
        <v>Educação EmpreendedoraPG_Professores atendidos em soluções de Educação Empreendedora - professores - ObterSC</v>
      </c>
      <c r="B83" s="11" t="s">
        <v>34</v>
      </c>
      <c r="C83" s="17" t="s">
        <v>476</v>
      </c>
      <c r="D83" s="8" t="s">
        <v>483</v>
      </c>
      <c r="E83" s="11" t="s">
        <v>437</v>
      </c>
      <c r="F83" s="12" t="s">
        <v>429</v>
      </c>
      <c r="G83" s="11">
        <v>6931</v>
      </c>
    </row>
    <row r="84" spans="1:7" x14ac:dyDescent="0.25">
      <c r="A84" t="str">
        <f t="shared" si="1"/>
        <v>Educação EmpreendedoraPG_Professores atendidos em soluções de Educação Empreendedora - professores - ObterSE</v>
      </c>
      <c r="B84" s="11" t="s">
        <v>34</v>
      </c>
      <c r="C84" s="17" t="s">
        <v>476</v>
      </c>
      <c r="D84" s="8" t="s">
        <v>483</v>
      </c>
      <c r="E84" s="11" t="s">
        <v>437</v>
      </c>
      <c r="F84" s="12" t="s">
        <v>430</v>
      </c>
      <c r="G84" s="11">
        <v>4953</v>
      </c>
    </row>
    <row r="85" spans="1:7" x14ac:dyDescent="0.25">
      <c r="A85" t="str">
        <f t="shared" si="1"/>
        <v>Educação EmpreendedoraPG_Professores atendidos em soluções de Educação Empreendedora - professores - ObterSP</v>
      </c>
      <c r="B85" s="11" t="s">
        <v>34</v>
      </c>
      <c r="C85" s="17" t="s">
        <v>476</v>
      </c>
      <c r="D85" s="8" t="s">
        <v>483</v>
      </c>
      <c r="E85" s="11" t="s">
        <v>437</v>
      </c>
      <c r="F85" s="12" t="s">
        <v>431</v>
      </c>
      <c r="G85" s="11">
        <v>27435</v>
      </c>
    </row>
    <row r="86" spans="1:7" x14ac:dyDescent="0.25">
      <c r="A86" t="str">
        <f t="shared" si="1"/>
        <v>Educação EmpreendedoraPG_Professores atendidos em soluções de Educação Empreendedora - professores - ObterTO</v>
      </c>
      <c r="B86" s="11" t="s">
        <v>34</v>
      </c>
      <c r="C86" s="17" t="s">
        <v>476</v>
      </c>
      <c r="D86" s="8" t="s">
        <v>483</v>
      </c>
      <c r="E86" s="11" t="s">
        <v>437</v>
      </c>
      <c r="F86" s="12" t="s">
        <v>432</v>
      </c>
      <c r="G86" s="11">
        <v>8844</v>
      </c>
    </row>
    <row r="87" spans="1:7" x14ac:dyDescent="0.25">
      <c r="A87" t="str">
        <f t="shared" si="1"/>
        <v>Educação EmpreendedoraPG_Professores atendidos em soluções de Educação Empreendedora - professores - ObterSISTEMA SEBRAE</v>
      </c>
      <c r="B87" s="11" t="s">
        <v>34</v>
      </c>
      <c r="C87" s="17" t="s">
        <v>476</v>
      </c>
      <c r="D87" s="8" t="s">
        <v>483</v>
      </c>
      <c r="E87" s="11" t="s">
        <v>437</v>
      </c>
      <c r="F87" s="13" t="s">
        <v>481</v>
      </c>
      <c r="G87" s="11">
        <v>275215</v>
      </c>
    </row>
    <row r="88" spans="1:7" x14ac:dyDescent="0.25">
      <c r="A88" t="str">
        <f t="shared" si="1"/>
        <v>Educação EmpreendedoraPG_Professores atendidos em soluções de Educação Empreendedora - professores - ObterNA</v>
      </c>
      <c r="B88" s="11" t="s">
        <v>34</v>
      </c>
      <c r="C88" s="17" t="s">
        <v>476</v>
      </c>
      <c r="D88" s="8" t="s">
        <v>483</v>
      </c>
      <c r="E88" s="11" t="s">
        <v>437</v>
      </c>
      <c r="F88" s="12" t="s">
        <v>433</v>
      </c>
      <c r="G88" s="11">
        <v>0</v>
      </c>
    </row>
    <row r="89" spans="1:7" x14ac:dyDescent="0.25">
      <c r="A89" t="str">
        <f t="shared" si="1"/>
        <v>Educação EmpreendedoraPG_Atendimento a estudantes em soluções de Educação Empreendedora - Número - ObterAC</v>
      </c>
      <c r="B89" s="11" t="s">
        <v>32</v>
      </c>
      <c r="C89" s="8" t="s">
        <v>476</v>
      </c>
      <c r="D89" s="8" t="s">
        <v>484</v>
      </c>
      <c r="E89" s="11" t="s">
        <v>437</v>
      </c>
      <c r="F89" s="12" t="s">
        <v>406</v>
      </c>
      <c r="G89" s="11">
        <v>15197</v>
      </c>
    </row>
    <row r="90" spans="1:7" x14ac:dyDescent="0.25">
      <c r="A90" t="str">
        <f t="shared" si="1"/>
        <v>Educação EmpreendedoraPG_Atendimento a estudantes em soluções de Educação Empreendedora - Número - ObterAL</v>
      </c>
      <c r="B90" s="11" t="s">
        <v>32</v>
      </c>
      <c r="C90" s="8" t="s">
        <v>476</v>
      </c>
      <c r="D90" s="8" t="s">
        <v>484</v>
      </c>
      <c r="E90" s="11" t="s">
        <v>437</v>
      </c>
      <c r="F90" s="12" t="s">
        <v>407</v>
      </c>
      <c r="G90" s="11">
        <v>16372</v>
      </c>
    </row>
    <row r="91" spans="1:7" x14ac:dyDescent="0.25">
      <c r="A91" t="str">
        <f t="shared" si="1"/>
        <v>Educação EmpreendedoraPG_Atendimento a estudantes em soluções de Educação Empreendedora - Número - ObterAM</v>
      </c>
      <c r="B91" s="11" t="s">
        <v>32</v>
      </c>
      <c r="C91" s="8" t="s">
        <v>476</v>
      </c>
      <c r="D91" s="8" t="s">
        <v>484</v>
      </c>
      <c r="E91" s="11" t="s">
        <v>437</v>
      </c>
      <c r="F91" s="12" t="s">
        <v>408</v>
      </c>
      <c r="G91" s="11">
        <v>10429</v>
      </c>
    </row>
    <row r="92" spans="1:7" x14ac:dyDescent="0.25">
      <c r="A92" t="str">
        <f t="shared" si="1"/>
        <v>Educação EmpreendedoraPG_Atendimento a estudantes em soluções de Educação Empreendedora - Número - ObterAP</v>
      </c>
      <c r="B92" s="11" t="s">
        <v>32</v>
      </c>
      <c r="C92" s="8" t="s">
        <v>476</v>
      </c>
      <c r="D92" s="8" t="s">
        <v>484</v>
      </c>
      <c r="E92" s="11" t="s">
        <v>437</v>
      </c>
      <c r="F92" s="12" t="s">
        <v>409</v>
      </c>
      <c r="G92" s="11">
        <v>14177</v>
      </c>
    </row>
    <row r="93" spans="1:7" x14ac:dyDescent="0.25">
      <c r="A93" t="str">
        <f t="shared" si="1"/>
        <v>Educação EmpreendedoraPG_Atendimento a estudantes em soluções de Educação Empreendedora - Número - ObterBA</v>
      </c>
      <c r="B93" s="11" t="s">
        <v>32</v>
      </c>
      <c r="C93" s="8" t="s">
        <v>476</v>
      </c>
      <c r="D93" s="8" t="s">
        <v>484</v>
      </c>
      <c r="E93" s="11" t="s">
        <v>437</v>
      </c>
      <c r="F93" s="12" t="s">
        <v>410</v>
      </c>
      <c r="G93" s="11">
        <v>63596</v>
      </c>
    </row>
    <row r="94" spans="1:7" x14ac:dyDescent="0.25">
      <c r="A94" t="str">
        <f t="shared" si="1"/>
        <v>Educação EmpreendedoraPG_Atendimento a estudantes em soluções de Educação Empreendedora - Número - ObterCE</v>
      </c>
      <c r="B94" s="11" t="s">
        <v>32</v>
      </c>
      <c r="C94" s="8" t="s">
        <v>476</v>
      </c>
      <c r="D94" s="8" t="s">
        <v>484</v>
      </c>
      <c r="E94" s="11" t="s">
        <v>437</v>
      </c>
      <c r="F94" s="12" t="s">
        <v>411</v>
      </c>
      <c r="G94" s="11">
        <v>194110</v>
      </c>
    </row>
    <row r="95" spans="1:7" x14ac:dyDescent="0.25">
      <c r="A95" t="str">
        <f t="shared" si="1"/>
        <v>Educação EmpreendedoraPG_Atendimento a estudantes em soluções de Educação Empreendedora - Número - ObterDF</v>
      </c>
      <c r="B95" s="11" t="s">
        <v>32</v>
      </c>
      <c r="C95" s="8" t="s">
        <v>476</v>
      </c>
      <c r="D95" s="8" t="s">
        <v>484</v>
      </c>
      <c r="E95" s="11" t="s">
        <v>437</v>
      </c>
      <c r="F95" s="12" t="s">
        <v>412</v>
      </c>
      <c r="G95" s="11">
        <v>296276</v>
      </c>
    </row>
    <row r="96" spans="1:7" x14ac:dyDescent="0.25">
      <c r="A96" t="str">
        <f t="shared" si="1"/>
        <v>Educação EmpreendedoraPG_Atendimento a estudantes em soluções de Educação Empreendedora - Número - ObterES</v>
      </c>
      <c r="B96" s="11" t="s">
        <v>32</v>
      </c>
      <c r="C96" s="8" t="s">
        <v>476</v>
      </c>
      <c r="D96" s="8" t="s">
        <v>484</v>
      </c>
      <c r="E96" s="11" t="s">
        <v>437</v>
      </c>
      <c r="F96" s="12" t="s">
        <v>413</v>
      </c>
      <c r="G96" s="11">
        <v>66494</v>
      </c>
    </row>
    <row r="97" spans="1:7" x14ac:dyDescent="0.25">
      <c r="A97" t="str">
        <f t="shared" si="1"/>
        <v>Educação EmpreendedoraPG_Atendimento a estudantes em soluções de Educação Empreendedora - Número - ObterGO</v>
      </c>
      <c r="B97" s="11" t="s">
        <v>32</v>
      </c>
      <c r="C97" s="8" t="s">
        <v>476</v>
      </c>
      <c r="D97" s="8" t="s">
        <v>484</v>
      </c>
      <c r="E97" s="11" t="s">
        <v>437</v>
      </c>
      <c r="F97" s="12" t="s">
        <v>414</v>
      </c>
      <c r="G97" s="11">
        <v>78924</v>
      </c>
    </row>
    <row r="98" spans="1:7" x14ac:dyDescent="0.25">
      <c r="A98" t="str">
        <f t="shared" si="1"/>
        <v>Educação EmpreendedoraPG_Atendimento a estudantes em soluções de Educação Empreendedora - Número - ObterMA</v>
      </c>
      <c r="B98" s="11" t="s">
        <v>32</v>
      </c>
      <c r="C98" s="8" t="s">
        <v>476</v>
      </c>
      <c r="D98" s="8" t="s">
        <v>484</v>
      </c>
      <c r="E98" s="11" t="s">
        <v>437</v>
      </c>
      <c r="F98" s="12" t="s">
        <v>415</v>
      </c>
      <c r="G98" s="11">
        <v>61955</v>
      </c>
    </row>
    <row r="99" spans="1:7" x14ac:dyDescent="0.25">
      <c r="A99" t="str">
        <f t="shared" si="1"/>
        <v>Educação EmpreendedoraPG_Atendimento a estudantes em soluções de Educação Empreendedora - Número - ObterMG</v>
      </c>
      <c r="B99" s="11" t="s">
        <v>32</v>
      </c>
      <c r="C99" s="8" t="s">
        <v>476</v>
      </c>
      <c r="D99" s="8" t="s">
        <v>484</v>
      </c>
      <c r="E99" s="11" t="s">
        <v>437</v>
      </c>
      <c r="F99" s="12" t="s">
        <v>416</v>
      </c>
      <c r="G99" s="11">
        <v>175195</v>
      </c>
    </row>
    <row r="100" spans="1:7" x14ac:dyDescent="0.25">
      <c r="A100" t="str">
        <f t="shared" si="1"/>
        <v>Educação EmpreendedoraPG_Atendimento a estudantes em soluções de Educação Empreendedora - Número - ObterMS</v>
      </c>
      <c r="B100" s="11" t="s">
        <v>32</v>
      </c>
      <c r="C100" s="8" t="s">
        <v>476</v>
      </c>
      <c r="D100" s="8" t="s">
        <v>484</v>
      </c>
      <c r="E100" s="11" t="s">
        <v>437</v>
      </c>
      <c r="F100" s="12" t="s">
        <v>417</v>
      </c>
      <c r="G100" s="11">
        <v>46872</v>
      </c>
    </row>
    <row r="101" spans="1:7" x14ac:dyDescent="0.25">
      <c r="A101" t="str">
        <f t="shared" si="1"/>
        <v>Educação EmpreendedoraPG_Atendimento a estudantes em soluções de Educação Empreendedora - Número - ObterMT</v>
      </c>
      <c r="B101" s="11" t="s">
        <v>32</v>
      </c>
      <c r="C101" s="8" t="s">
        <v>476</v>
      </c>
      <c r="D101" s="8" t="s">
        <v>484</v>
      </c>
      <c r="E101" s="11" t="s">
        <v>437</v>
      </c>
      <c r="F101" s="12" t="s">
        <v>418</v>
      </c>
      <c r="G101" s="11">
        <v>12359</v>
      </c>
    </row>
    <row r="102" spans="1:7" x14ac:dyDescent="0.25">
      <c r="A102" t="str">
        <f t="shared" si="1"/>
        <v>Educação EmpreendedoraPG_Atendimento a estudantes em soluções de Educação Empreendedora - Número - ObterPA</v>
      </c>
      <c r="B102" s="11" t="s">
        <v>32</v>
      </c>
      <c r="C102" s="8" t="s">
        <v>476</v>
      </c>
      <c r="D102" s="8" t="s">
        <v>484</v>
      </c>
      <c r="E102" s="11" t="s">
        <v>437</v>
      </c>
      <c r="F102" s="12" t="s">
        <v>419</v>
      </c>
      <c r="G102" s="11">
        <v>12217</v>
      </c>
    </row>
    <row r="103" spans="1:7" x14ac:dyDescent="0.25">
      <c r="A103" t="str">
        <f t="shared" si="1"/>
        <v>Educação EmpreendedoraPG_Atendimento a estudantes em soluções de Educação Empreendedora - Número - ObterPB</v>
      </c>
      <c r="B103" s="11" t="s">
        <v>32</v>
      </c>
      <c r="C103" s="8" t="s">
        <v>476</v>
      </c>
      <c r="D103" s="8" t="s">
        <v>484</v>
      </c>
      <c r="E103" s="11" t="s">
        <v>437</v>
      </c>
      <c r="F103" s="12" t="s">
        <v>420</v>
      </c>
      <c r="G103" s="11">
        <v>61614</v>
      </c>
    </row>
    <row r="104" spans="1:7" x14ac:dyDescent="0.25">
      <c r="A104" t="str">
        <f t="shared" si="1"/>
        <v>Educação EmpreendedoraPG_Atendimento a estudantes em soluções de Educação Empreendedora - Número - ObterPE</v>
      </c>
      <c r="B104" s="11" t="s">
        <v>32</v>
      </c>
      <c r="C104" s="8" t="s">
        <v>476</v>
      </c>
      <c r="D104" s="8" t="s">
        <v>484</v>
      </c>
      <c r="E104" s="11" t="s">
        <v>437</v>
      </c>
      <c r="F104" s="12" t="s">
        <v>421</v>
      </c>
      <c r="G104" s="11">
        <v>75597</v>
      </c>
    </row>
    <row r="105" spans="1:7" x14ac:dyDescent="0.25">
      <c r="A105" t="str">
        <f t="shared" si="1"/>
        <v>Educação EmpreendedoraPG_Atendimento a estudantes em soluções de Educação Empreendedora - Número - ObterPI</v>
      </c>
      <c r="B105" s="11" t="s">
        <v>32</v>
      </c>
      <c r="C105" s="8" t="s">
        <v>476</v>
      </c>
      <c r="D105" s="8" t="s">
        <v>484</v>
      </c>
      <c r="E105" s="11" t="s">
        <v>437</v>
      </c>
      <c r="F105" s="12" t="s">
        <v>422</v>
      </c>
      <c r="G105" s="11">
        <v>22719</v>
      </c>
    </row>
    <row r="106" spans="1:7" x14ac:dyDescent="0.25">
      <c r="A106" t="str">
        <f t="shared" si="1"/>
        <v>Educação EmpreendedoraPG_Atendimento a estudantes em soluções de Educação Empreendedora - Número - ObterPR</v>
      </c>
      <c r="B106" s="11" t="s">
        <v>32</v>
      </c>
      <c r="C106" s="8" t="s">
        <v>476</v>
      </c>
      <c r="D106" s="8" t="s">
        <v>484</v>
      </c>
      <c r="E106" s="11" t="s">
        <v>437</v>
      </c>
      <c r="F106" s="12" t="s">
        <v>423</v>
      </c>
      <c r="G106" s="11">
        <v>678254</v>
      </c>
    </row>
    <row r="107" spans="1:7" x14ac:dyDescent="0.25">
      <c r="A107" t="str">
        <f t="shared" si="1"/>
        <v>Educação EmpreendedoraPG_Atendimento a estudantes em soluções de Educação Empreendedora - Número - ObterRJ</v>
      </c>
      <c r="B107" s="11" t="s">
        <v>32</v>
      </c>
      <c r="C107" s="8" t="s">
        <v>476</v>
      </c>
      <c r="D107" s="8" t="s">
        <v>484</v>
      </c>
      <c r="E107" s="11" t="s">
        <v>437</v>
      </c>
      <c r="F107" s="12" t="s">
        <v>424</v>
      </c>
      <c r="G107" s="11">
        <v>42410</v>
      </c>
    </row>
    <row r="108" spans="1:7" x14ac:dyDescent="0.25">
      <c r="A108" t="str">
        <f t="shared" si="1"/>
        <v>Educação EmpreendedoraPG_Atendimento a estudantes em soluções de Educação Empreendedora - Número - ObterRN</v>
      </c>
      <c r="B108" s="11" t="s">
        <v>32</v>
      </c>
      <c r="C108" s="8" t="s">
        <v>476</v>
      </c>
      <c r="D108" s="8" t="s">
        <v>484</v>
      </c>
      <c r="E108" s="11" t="s">
        <v>437</v>
      </c>
      <c r="F108" s="12" t="s">
        <v>425</v>
      </c>
      <c r="G108" s="11">
        <v>25162</v>
      </c>
    </row>
    <row r="109" spans="1:7" x14ac:dyDescent="0.25">
      <c r="A109" t="str">
        <f t="shared" si="1"/>
        <v>Educação EmpreendedoraPG_Atendimento a estudantes em soluções de Educação Empreendedora - Número - ObterRO</v>
      </c>
      <c r="B109" s="11" t="s">
        <v>32</v>
      </c>
      <c r="C109" s="8" t="s">
        <v>476</v>
      </c>
      <c r="D109" s="8" t="s">
        <v>484</v>
      </c>
      <c r="E109" s="11" t="s">
        <v>437</v>
      </c>
      <c r="F109" s="12" t="s">
        <v>426</v>
      </c>
      <c r="G109" s="11">
        <v>44710</v>
      </c>
    </row>
    <row r="110" spans="1:7" x14ac:dyDescent="0.25">
      <c r="A110" t="str">
        <f t="shared" si="1"/>
        <v>Educação EmpreendedoraPG_Atendimento a estudantes em soluções de Educação Empreendedora - Número - ObterRR</v>
      </c>
      <c r="B110" s="11" t="s">
        <v>32</v>
      </c>
      <c r="C110" s="8" t="s">
        <v>476</v>
      </c>
      <c r="D110" s="8" t="s">
        <v>484</v>
      </c>
      <c r="E110" s="11" t="s">
        <v>437</v>
      </c>
      <c r="F110" s="12" t="s">
        <v>427</v>
      </c>
      <c r="G110" s="11">
        <v>16345</v>
      </c>
    </row>
    <row r="111" spans="1:7" x14ac:dyDescent="0.25">
      <c r="A111" t="str">
        <f t="shared" si="1"/>
        <v>Educação EmpreendedoraPG_Atendimento a estudantes em soluções de Educação Empreendedora - Número - ObterRS</v>
      </c>
      <c r="B111" s="11" t="s">
        <v>32</v>
      </c>
      <c r="C111" s="8" t="s">
        <v>476</v>
      </c>
      <c r="D111" s="8" t="s">
        <v>484</v>
      </c>
      <c r="E111" s="11" t="s">
        <v>437</v>
      </c>
      <c r="F111" s="12" t="s">
        <v>428</v>
      </c>
      <c r="G111" s="11">
        <v>358578</v>
      </c>
    </row>
    <row r="112" spans="1:7" x14ac:dyDescent="0.25">
      <c r="A112" t="str">
        <f t="shared" si="1"/>
        <v>Educação EmpreendedoraPG_Atendimento a estudantes em soluções de Educação Empreendedora - Número - ObterSC</v>
      </c>
      <c r="B112" s="11" t="s">
        <v>32</v>
      </c>
      <c r="C112" s="8" t="s">
        <v>476</v>
      </c>
      <c r="D112" s="8" t="s">
        <v>484</v>
      </c>
      <c r="E112" s="11" t="s">
        <v>437</v>
      </c>
      <c r="F112" s="12" t="s">
        <v>429</v>
      </c>
      <c r="G112" s="11">
        <v>110381</v>
      </c>
    </row>
    <row r="113" spans="1:7" x14ac:dyDescent="0.25">
      <c r="A113" t="str">
        <f t="shared" si="1"/>
        <v>Educação EmpreendedoraPG_Atendimento a estudantes em soluções de Educação Empreendedora - Número - ObterSE</v>
      </c>
      <c r="B113" s="11" t="s">
        <v>32</v>
      </c>
      <c r="C113" s="8" t="s">
        <v>476</v>
      </c>
      <c r="D113" s="8" t="s">
        <v>484</v>
      </c>
      <c r="E113" s="11" t="s">
        <v>437</v>
      </c>
      <c r="F113" s="12" t="s">
        <v>430</v>
      </c>
      <c r="G113" s="11">
        <v>48306</v>
      </c>
    </row>
    <row r="114" spans="1:7" x14ac:dyDescent="0.25">
      <c r="A114" t="str">
        <f t="shared" si="1"/>
        <v>Educação EmpreendedoraPG_Atendimento a estudantes em soluções de Educação Empreendedora - Número - ObterSP</v>
      </c>
      <c r="B114" s="11" t="s">
        <v>32</v>
      </c>
      <c r="C114" s="8" t="s">
        <v>476</v>
      </c>
      <c r="D114" s="8" t="s">
        <v>484</v>
      </c>
      <c r="E114" s="11" t="s">
        <v>437</v>
      </c>
      <c r="F114" s="12" t="s">
        <v>431</v>
      </c>
      <c r="G114" s="11">
        <v>536432</v>
      </c>
    </row>
    <row r="115" spans="1:7" x14ac:dyDescent="0.25">
      <c r="A115" t="str">
        <f t="shared" si="1"/>
        <v>Educação EmpreendedoraPG_Atendimento a estudantes em soluções de Educação Empreendedora - Número - ObterTO</v>
      </c>
      <c r="B115" s="11" t="s">
        <v>32</v>
      </c>
      <c r="C115" s="8" t="s">
        <v>476</v>
      </c>
      <c r="D115" s="8" t="s">
        <v>484</v>
      </c>
      <c r="E115" s="11" t="s">
        <v>437</v>
      </c>
      <c r="F115" s="12" t="s">
        <v>432</v>
      </c>
      <c r="G115" s="11">
        <v>62308</v>
      </c>
    </row>
    <row r="116" spans="1:7" x14ac:dyDescent="0.25">
      <c r="A116" t="str">
        <f t="shared" si="1"/>
        <v>Educação EmpreendedoraPG_Atendimento a estudantes em soluções de Educação Empreendedora - Número - ObterSISTEMA SEBRAE</v>
      </c>
      <c r="B116" s="11" t="s">
        <v>32</v>
      </c>
      <c r="C116" s="8" t="s">
        <v>476</v>
      </c>
      <c r="D116" s="8" t="s">
        <v>484</v>
      </c>
      <c r="E116" s="11" t="s">
        <v>437</v>
      </c>
      <c r="F116" s="13" t="s">
        <v>481</v>
      </c>
      <c r="G116" s="11">
        <v>2983614</v>
      </c>
    </row>
    <row r="117" spans="1:7" x14ac:dyDescent="0.25">
      <c r="A117" t="str">
        <f t="shared" si="1"/>
        <v>Educação EmpreendedoraPG_Atendimento a estudantes em soluções de Educação Empreendedora - Número - ObterNA</v>
      </c>
      <c r="B117" s="11" t="s">
        <v>32</v>
      </c>
      <c r="C117" s="8" t="s">
        <v>476</v>
      </c>
      <c r="D117" s="8" t="s">
        <v>484</v>
      </c>
      <c r="E117" s="11" t="s">
        <v>437</v>
      </c>
      <c r="F117" s="12" t="s">
        <v>433</v>
      </c>
      <c r="G117" s="11">
        <v>0</v>
      </c>
    </row>
    <row r="118" spans="1:7" x14ac:dyDescent="0.25">
      <c r="A118" t="str">
        <f t="shared" si="1"/>
        <v>Cliente em FocoPG_Pequenos Negócios Atendidos - Número - ObterAC</v>
      </c>
      <c r="B118" s="11" t="s">
        <v>21</v>
      </c>
      <c r="C118" s="10" t="s">
        <v>471</v>
      </c>
      <c r="D118" s="11" t="s">
        <v>485</v>
      </c>
      <c r="E118" s="11" t="s">
        <v>437</v>
      </c>
      <c r="F118" s="12" t="s">
        <v>406</v>
      </c>
      <c r="G118" s="11">
        <v>12456</v>
      </c>
    </row>
    <row r="119" spans="1:7" x14ac:dyDescent="0.25">
      <c r="A119" t="str">
        <f t="shared" si="1"/>
        <v>Cliente em FocoPG_Pequenos Negócios Atendidos - Número - ObterAL</v>
      </c>
      <c r="B119" s="11" t="s">
        <v>21</v>
      </c>
      <c r="C119" s="10" t="s">
        <v>471</v>
      </c>
      <c r="D119" s="11" t="s">
        <v>485</v>
      </c>
      <c r="E119" s="11" t="s">
        <v>437</v>
      </c>
      <c r="F119" s="12" t="s">
        <v>407</v>
      </c>
      <c r="G119" s="11">
        <v>46564</v>
      </c>
    </row>
    <row r="120" spans="1:7" x14ac:dyDescent="0.25">
      <c r="A120" t="str">
        <f t="shared" si="1"/>
        <v>Cliente em FocoPG_Pequenos Negócios Atendidos - Número - ObterAM</v>
      </c>
      <c r="B120" s="11" t="s">
        <v>21</v>
      </c>
      <c r="C120" s="10" t="s">
        <v>471</v>
      </c>
      <c r="D120" s="11" t="s">
        <v>485</v>
      </c>
      <c r="E120" s="11" t="s">
        <v>437</v>
      </c>
      <c r="F120" s="12" t="s">
        <v>408</v>
      </c>
      <c r="G120" s="11">
        <v>49284</v>
      </c>
    </row>
    <row r="121" spans="1:7" x14ac:dyDescent="0.25">
      <c r="A121" t="str">
        <f t="shared" si="1"/>
        <v>Cliente em FocoPG_Pequenos Negócios Atendidos - Número - ObterAP</v>
      </c>
      <c r="B121" s="11" t="s">
        <v>21</v>
      </c>
      <c r="C121" s="10" t="s">
        <v>471</v>
      </c>
      <c r="D121" s="11" t="s">
        <v>485</v>
      </c>
      <c r="E121" s="11" t="s">
        <v>437</v>
      </c>
      <c r="F121" s="12" t="s">
        <v>409</v>
      </c>
      <c r="G121" s="11">
        <v>10261</v>
      </c>
    </row>
    <row r="122" spans="1:7" x14ac:dyDescent="0.25">
      <c r="A122" t="str">
        <f t="shared" si="1"/>
        <v>Cliente em FocoPG_Pequenos Negócios Atendidos - Número - ObterBA</v>
      </c>
      <c r="B122" s="11" t="s">
        <v>21</v>
      </c>
      <c r="C122" s="10" t="s">
        <v>471</v>
      </c>
      <c r="D122" s="11" t="s">
        <v>485</v>
      </c>
      <c r="E122" s="11" t="s">
        <v>437</v>
      </c>
      <c r="F122" s="12" t="s">
        <v>410</v>
      </c>
      <c r="G122" s="11">
        <v>128241</v>
      </c>
    </row>
    <row r="123" spans="1:7" x14ac:dyDescent="0.25">
      <c r="A123" t="str">
        <f t="shared" si="1"/>
        <v>Cliente em FocoPG_Pequenos Negócios Atendidos - Número - ObterCE</v>
      </c>
      <c r="B123" s="11" t="s">
        <v>21</v>
      </c>
      <c r="C123" s="10" t="s">
        <v>471</v>
      </c>
      <c r="D123" s="11" t="s">
        <v>485</v>
      </c>
      <c r="E123" s="11" t="s">
        <v>437</v>
      </c>
      <c r="F123" s="12" t="s">
        <v>411</v>
      </c>
      <c r="G123" s="11">
        <v>117361</v>
      </c>
    </row>
    <row r="124" spans="1:7" x14ac:dyDescent="0.25">
      <c r="A124" t="str">
        <f t="shared" si="1"/>
        <v>Cliente em FocoPG_Pequenos Negócios Atendidos - Número - ObterDF</v>
      </c>
      <c r="B124" s="11" t="s">
        <v>21</v>
      </c>
      <c r="C124" s="10" t="s">
        <v>471</v>
      </c>
      <c r="D124" s="11" t="s">
        <v>485</v>
      </c>
      <c r="E124" s="11" t="s">
        <v>437</v>
      </c>
      <c r="F124" s="12" t="s">
        <v>412</v>
      </c>
      <c r="G124" s="11">
        <v>87253</v>
      </c>
    </row>
    <row r="125" spans="1:7" x14ac:dyDescent="0.25">
      <c r="A125" t="str">
        <f t="shared" si="1"/>
        <v>Cliente em FocoPG_Pequenos Negócios Atendidos - Número - ObterES</v>
      </c>
      <c r="B125" s="11" t="s">
        <v>21</v>
      </c>
      <c r="C125" s="10" t="s">
        <v>471</v>
      </c>
      <c r="D125" s="11" t="s">
        <v>485</v>
      </c>
      <c r="E125" s="11" t="s">
        <v>437</v>
      </c>
      <c r="F125" s="12" t="s">
        <v>413</v>
      </c>
      <c r="G125" s="11">
        <v>95456</v>
      </c>
    </row>
    <row r="126" spans="1:7" x14ac:dyDescent="0.25">
      <c r="A126" t="str">
        <f t="shared" si="1"/>
        <v>Cliente em FocoPG_Pequenos Negócios Atendidos - Número - ObterGO</v>
      </c>
      <c r="B126" s="11" t="s">
        <v>21</v>
      </c>
      <c r="C126" s="10" t="s">
        <v>471</v>
      </c>
      <c r="D126" s="11" t="s">
        <v>485</v>
      </c>
      <c r="E126" s="11" t="s">
        <v>437</v>
      </c>
      <c r="F126" s="12" t="s">
        <v>414</v>
      </c>
      <c r="G126" s="11">
        <v>125046</v>
      </c>
    </row>
    <row r="127" spans="1:7" x14ac:dyDescent="0.25">
      <c r="A127" t="str">
        <f t="shared" si="1"/>
        <v>Cliente em FocoPG_Pequenos Negócios Atendidos - Número - ObterMA</v>
      </c>
      <c r="B127" s="11" t="s">
        <v>21</v>
      </c>
      <c r="C127" s="10" t="s">
        <v>471</v>
      </c>
      <c r="D127" s="11" t="s">
        <v>485</v>
      </c>
      <c r="E127" s="11" t="s">
        <v>437</v>
      </c>
      <c r="F127" s="12" t="s">
        <v>415</v>
      </c>
      <c r="G127" s="11">
        <v>48765</v>
      </c>
    </row>
    <row r="128" spans="1:7" x14ac:dyDescent="0.25">
      <c r="A128" t="str">
        <f t="shared" si="1"/>
        <v>Cliente em FocoPG_Pequenos Negócios Atendidos - Número - ObterMG</v>
      </c>
      <c r="B128" s="11" t="s">
        <v>21</v>
      </c>
      <c r="C128" s="10" t="s">
        <v>471</v>
      </c>
      <c r="D128" s="11" t="s">
        <v>485</v>
      </c>
      <c r="E128" s="11" t="s">
        <v>437</v>
      </c>
      <c r="F128" s="12" t="s">
        <v>416</v>
      </c>
      <c r="G128" s="11">
        <v>392216</v>
      </c>
    </row>
    <row r="129" spans="1:7" x14ac:dyDescent="0.25">
      <c r="A129" t="str">
        <f t="shared" si="1"/>
        <v>Cliente em FocoPG_Pequenos Negócios Atendidos - Número - ObterMS</v>
      </c>
      <c r="B129" s="11" t="s">
        <v>21</v>
      </c>
      <c r="C129" s="10" t="s">
        <v>471</v>
      </c>
      <c r="D129" s="11" t="s">
        <v>485</v>
      </c>
      <c r="E129" s="11" t="s">
        <v>437</v>
      </c>
      <c r="F129" s="12" t="s">
        <v>417</v>
      </c>
      <c r="G129" s="11">
        <v>61760</v>
      </c>
    </row>
    <row r="130" spans="1:7" x14ac:dyDescent="0.25">
      <c r="A130" t="str">
        <f t="shared" si="1"/>
        <v>Cliente em FocoPG_Pequenos Negócios Atendidos - Número - ObterMT</v>
      </c>
      <c r="B130" s="11" t="s">
        <v>21</v>
      </c>
      <c r="C130" s="10" t="s">
        <v>471</v>
      </c>
      <c r="D130" s="11" t="s">
        <v>485</v>
      </c>
      <c r="E130" s="11" t="s">
        <v>437</v>
      </c>
      <c r="F130" s="12" t="s">
        <v>418</v>
      </c>
      <c r="G130" s="11">
        <v>67817</v>
      </c>
    </row>
    <row r="131" spans="1:7" x14ac:dyDescent="0.25">
      <c r="A131" t="str">
        <f t="shared" ref="A131:A194" si="2">CONCATENATE(C131,B131,F131)</f>
        <v>Cliente em FocoPG_Pequenos Negócios Atendidos - Número - ObterPA</v>
      </c>
      <c r="B131" s="11" t="s">
        <v>21</v>
      </c>
      <c r="C131" s="10" t="s">
        <v>471</v>
      </c>
      <c r="D131" s="11" t="s">
        <v>485</v>
      </c>
      <c r="E131" s="11" t="s">
        <v>437</v>
      </c>
      <c r="F131" s="12" t="s">
        <v>419</v>
      </c>
      <c r="G131" s="11">
        <v>70089</v>
      </c>
    </row>
    <row r="132" spans="1:7" x14ac:dyDescent="0.25">
      <c r="A132" t="str">
        <f t="shared" si="2"/>
        <v>Cliente em FocoPG_Pequenos Negócios Atendidos - Número - ObterPB</v>
      </c>
      <c r="B132" s="11" t="s">
        <v>21</v>
      </c>
      <c r="C132" s="10" t="s">
        <v>471</v>
      </c>
      <c r="D132" s="11" t="s">
        <v>485</v>
      </c>
      <c r="E132" s="11" t="s">
        <v>437</v>
      </c>
      <c r="F132" s="12" t="s">
        <v>420</v>
      </c>
      <c r="G132" s="11">
        <v>52341</v>
      </c>
    </row>
    <row r="133" spans="1:7" x14ac:dyDescent="0.25">
      <c r="A133" t="str">
        <f t="shared" si="2"/>
        <v>Cliente em FocoPG_Pequenos Negócios Atendidos - Número - ObterPE</v>
      </c>
      <c r="B133" s="11" t="s">
        <v>21</v>
      </c>
      <c r="C133" s="10" t="s">
        <v>471</v>
      </c>
      <c r="D133" s="11" t="s">
        <v>485</v>
      </c>
      <c r="E133" s="11" t="s">
        <v>437</v>
      </c>
      <c r="F133" s="12" t="s">
        <v>421</v>
      </c>
      <c r="G133" s="11">
        <v>171653</v>
      </c>
    </row>
    <row r="134" spans="1:7" x14ac:dyDescent="0.25">
      <c r="A134" t="str">
        <f t="shared" si="2"/>
        <v>Cliente em FocoPG_Pequenos Negócios Atendidos - Número - ObterPI</v>
      </c>
      <c r="B134" s="11" t="s">
        <v>21</v>
      </c>
      <c r="C134" s="10" t="s">
        <v>471</v>
      </c>
      <c r="D134" s="11" t="s">
        <v>485</v>
      </c>
      <c r="E134" s="11" t="s">
        <v>437</v>
      </c>
      <c r="F134" s="12" t="s">
        <v>422</v>
      </c>
      <c r="G134" s="11">
        <v>32016</v>
      </c>
    </row>
    <row r="135" spans="1:7" x14ac:dyDescent="0.25">
      <c r="A135" t="str">
        <f t="shared" si="2"/>
        <v>Cliente em FocoPG_Pequenos Negócios Atendidos - Número - ObterPR</v>
      </c>
      <c r="B135" s="11" t="s">
        <v>21</v>
      </c>
      <c r="C135" s="10" t="s">
        <v>471</v>
      </c>
      <c r="D135" s="11" t="s">
        <v>485</v>
      </c>
      <c r="E135" s="11" t="s">
        <v>437</v>
      </c>
      <c r="F135" s="12" t="s">
        <v>423</v>
      </c>
      <c r="G135" s="11">
        <v>459602</v>
      </c>
    </row>
    <row r="136" spans="1:7" x14ac:dyDescent="0.25">
      <c r="A136" t="str">
        <f t="shared" si="2"/>
        <v>Cliente em FocoPG_Pequenos Negócios Atendidos - Número - ObterRJ</v>
      </c>
      <c r="B136" s="11" t="s">
        <v>21</v>
      </c>
      <c r="C136" s="10" t="s">
        <v>471</v>
      </c>
      <c r="D136" s="11" t="s">
        <v>485</v>
      </c>
      <c r="E136" s="11" t="s">
        <v>437</v>
      </c>
      <c r="F136" s="12" t="s">
        <v>424</v>
      </c>
      <c r="G136" s="11">
        <v>180102</v>
      </c>
    </row>
    <row r="137" spans="1:7" x14ac:dyDescent="0.25">
      <c r="A137" t="str">
        <f t="shared" si="2"/>
        <v>Cliente em FocoPG_Pequenos Negócios Atendidos - Número - ObterRN</v>
      </c>
      <c r="B137" s="11" t="s">
        <v>21</v>
      </c>
      <c r="C137" s="10" t="s">
        <v>471</v>
      </c>
      <c r="D137" s="11" t="s">
        <v>485</v>
      </c>
      <c r="E137" s="11" t="s">
        <v>437</v>
      </c>
      <c r="F137" s="12" t="s">
        <v>425</v>
      </c>
      <c r="G137" s="11">
        <v>76067</v>
      </c>
    </row>
    <row r="138" spans="1:7" x14ac:dyDescent="0.25">
      <c r="A138" t="str">
        <f t="shared" si="2"/>
        <v>Cliente em FocoPG_Pequenos Negócios Atendidos - Número - ObterRO</v>
      </c>
      <c r="B138" s="11" t="s">
        <v>21</v>
      </c>
      <c r="C138" s="10" t="s">
        <v>471</v>
      </c>
      <c r="D138" s="11" t="s">
        <v>485</v>
      </c>
      <c r="E138" s="11" t="s">
        <v>437</v>
      </c>
      <c r="F138" s="12" t="s">
        <v>426</v>
      </c>
      <c r="G138" s="11">
        <v>26135</v>
      </c>
    </row>
    <row r="139" spans="1:7" x14ac:dyDescent="0.25">
      <c r="A139" t="str">
        <f t="shared" si="2"/>
        <v>Cliente em FocoPG_Pequenos Negócios Atendidos - Número - ObterRR</v>
      </c>
      <c r="B139" s="11" t="s">
        <v>21</v>
      </c>
      <c r="C139" s="10" t="s">
        <v>471</v>
      </c>
      <c r="D139" s="11" t="s">
        <v>485</v>
      </c>
      <c r="E139" s="11" t="s">
        <v>437</v>
      </c>
      <c r="F139" s="12" t="s">
        <v>427</v>
      </c>
      <c r="G139" s="11">
        <v>7083</v>
      </c>
    </row>
    <row r="140" spans="1:7" x14ac:dyDescent="0.25">
      <c r="A140" t="str">
        <f t="shared" si="2"/>
        <v>Cliente em FocoPG_Pequenos Negócios Atendidos - Número - ObterRS</v>
      </c>
      <c r="B140" s="11" t="s">
        <v>21</v>
      </c>
      <c r="C140" s="10" t="s">
        <v>471</v>
      </c>
      <c r="D140" s="11" t="s">
        <v>485</v>
      </c>
      <c r="E140" s="11" t="s">
        <v>437</v>
      </c>
      <c r="F140" s="12" t="s">
        <v>428</v>
      </c>
      <c r="G140" s="11">
        <v>260557</v>
      </c>
    </row>
    <row r="141" spans="1:7" x14ac:dyDescent="0.25">
      <c r="A141" t="str">
        <f t="shared" si="2"/>
        <v>Cliente em FocoPG_Pequenos Negócios Atendidos - Número - ObterSC</v>
      </c>
      <c r="B141" s="11" t="s">
        <v>21</v>
      </c>
      <c r="C141" s="10" t="s">
        <v>471</v>
      </c>
      <c r="D141" s="11" t="s">
        <v>485</v>
      </c>
      <c r="E141" s="11" t="s">
        <v>437</v>
      </c>
      <c r="F141" s="12" t="s">
        <v>429</v>
      </c>
      <c r="G141" s="11">
        <v>197235</v>
      </c>
    </row>
    <row r="142" spans="1:7" x14ac:dyDescent="0.25">
      <c r="A142" t="str">
        <f t="shared" si="2"/>
        <v>Cliente em FocoPG_Pequenos Negócios Atendidos - Número - ObterSE</v>
      </c>
      <c r="B142" s="11" t="s">
        <v>21</v>
      </c>
      <c r="C142" s="10" t="s">
        <v>471</v>
      </c>
      <c r="D142" s="11" t="s">
        <v>485</v>
      </c>
      <c r="E142" s="11" t="s">
        <v>437</v>
      </c>
      <c r="F142" s="12" t="s">
        <v>430</v>
      </c>
      <c r="G142" s="11">
        <v>20104</v>
      </c>
    </row>
    <row r="143" spans="1:7" x14ac:dyDescent="0.25">
      <c r="A143" t="str">
        <f t="shared" si="2"/>
        <v>Cliente em FocoPG_Pequenos Negócios Atendidos - Número - ObterSP</v>
      </c>
      <c r="B143" s="11" t="s">
        <v>21</v>
      </c>
      <c r="C143" s="10" t="s">
        <v>471</v>
      </c>
      <c r="D143" s="11" t="s">
        <v>485</v>
      </c>
      <c r="E143" s="11" t="s">
        <v>437</v>
      </c>
      <c r="F143" s="12" t="s">
        <v>431</v>
      </c>
      <c r="G143" s="11">
        <v>1076103</v>
      </c>
    </row>
    <row r="144" spans="1:7" x14ac:dyDescent="0.25">
      <c r="A144" t="str">
        <f t="shared" si="2"/>
        <v>Cliente em FocoPG_Pequenos Negócios Atendidos - Número - ObterTO</v>
      </c>
      <c r="B144" s="11" t="s">
        <v>21</v>
      </c>
      <c r="C144" s="10" t="s">
        <v>471</v>
      </c>
      <c r="D144" s="11" t="s">
        <v>485</v>
      </c>
      <c r="E144" s="11" t="s">
        <v>437</v>
      </c>
      <c r="F144" s="12" t="s">
        <v>432</v>
      </c>
      <c r="G144" s="11">
        <v>36574</v>
      </c>
    </row>
    <row r="145" spans="1:7" x14ac:dyDescent="0.25">
      <c r="A145" t="str">
        <f t="shared" si="2"/>
        <v>Cliente em FocoPG_Pequenos Negócios Atendidos - Número - ObterSISTEMA SEBRAE</v>
      </c>
      <c r="B145" s="11" t="s">
        <v>21</v>
      </c>
      <c r="C145" s="10" t="s">
        <v>471</v>
      </c>
      <c r="D145" s="11" t="s">
        <v>485</v>
      </c>
      <c r="E145" s="11" t="s">
        <v>437</v>
      </c>
      <c r="F145" s="13" t="s">
        <v>481</v>
      </c>
      <c r="G145" s="11">
        <v>3811319</v>
      </c>
    </row>
    <row r="146" spans="1:7" x14ac:dyDescent="0.25">
      <c r="A146" t="str">
        <f t="shared" si="2"/>
        <v>Cliente em FocoPG_Pequenos Negócios Atendidos - Número - ObterNA</v>
      </c>
      <c r="B146" s="11" t="s">
        <v>21</v>
      </c>
      <c r="C146" s="10" t="s">
        <v>471</v>
      </c>
      <c r="D146" s="11" t="s">
        <v>485</v>
      </c>
      <c r="E146" s="11" t="s">
        <v>437</v>
      </c>
      <c r="F146" s="12" t="s">
        <v>433</v>
      </c>
      <c r="G146" s="11">
        <v>0</v>
      </c>
    </row>
    <row r="147" spans="1:7" x14ac:dyDescent="0.25">
      <c r="A147" t="str">
        <f t="shared" si="2"/>
        <v>Cliente em FocoPG_Clientes atendidos por serviços digitais - Número - ObterAC</v>
      </c>
      <c r="B147" s="11" t="s">
        <v>19</v>
      </c>
      <c r="C147" s="17" t="s">
        <v>471</v>
      </c>
      <c r="D147" s="8" t="s">
        <v>486</v>
      </c>
      <c r="E147" s="11" t="s">
        <v>437</v>
      </c>
      <c r="F147" s="12" t="s">
        <v>406</v>
      </c>
      <c r="G147" s="11">
        <v>14628</v>
      </c>
    </row>
    <row r="148" spans="1:7" x14ac:dyDescent="0.25">
      <c r="A148" t="str">
        <f t="shared" si="2"/>
        <v>Cliente em FocoPG_Clientes atendidos por serviços digitais - Número - ObterAL</v>
      </c>
      <c r="B148" s="11" t="s">
        <v>19</v>
      </c>
      <c r="C148" s="17" t="s">
        <v>471</v>
      </c>
      <c r="D148" s="8" t="s">
        <v>486</v>
      </c>
      <c r="E148" s="11" t="s">
        <v>437</v>
      </c>
      <c r="F148" s="12" t="s">
        <v>407</v>
      </c>
      <c r="G148" s="11">
        <v>70349</v>
      </c>
    </row>
    <row r="149" spans="1:7" x14ac:dyDescent="0.25">
      <c r="A149" t="str">
        <f t="shared" si="2"/>
        <v>Cliente em FocoPG_Clientes atendidos por serviços digitais - Número - ObterAM</v>
      </c>
      <c r="B149" s="11" t="s">
        <v>19</v>
      </c>
      <c r="C149" s="17" t="s">
        <v>471</v>
      </c>
      <c r="D149" s="8" t="s">
        <v>486</v>
      </c>
      <c r="E149" s="11" t="s">
        <v>437</v>
      </c>
      <c r="F149" s="12" t="s">
        <v>408</v>
      </c>
      <c r="G149" s="11">
        <v>80134</v>
      </c>
    </row>
    <row r="150" spans="1:7" x14ac:dyDescent="0.25">
      <c r="A150" t="str">
        <f t="shared" si="2"/>
        <v>Cliente em FocoPG_Clientes atendidos por serviços digitais - Número - ObterAP</v>
      </c>
      <c r="B150" s="11" t="s">
        <v>19</v>
      </c>
      <c r="C150" s="17" t="s">
        <v>471</v>
      </c>
      <c r="D150" s="8" t="s">
        <v>486</v>
      </c>
      <c r="E150" s="11" t="s">
        <v>437</v>
      </c>
      <c r="F150" s="12" t="s">
        <v>409</v>
      </c>
      <c r="G150" s="11">
        <v>17099</v>
      </c>
    </row>
    <row r="151" spans="1:7" x14ac:dyDescent="0.25">
      <c r="A151" t="str">
        <f t="shared" si="2"/>
        <v>Cliente em FocoPG_Clientes atendidos por serviços digitais - Número - ObterBA</v>
      </c>
      <c r="B151" s="11" t="s">
        <v>19</v>
      </c>
      <c r="C151" s="17" t="s">
        <v>471</v>
      </c>
      <c r="D151" s="8" t="s">
        <v>486</v>
      </c>
      <c r="E151" s="11" t="s">
        <v>437</v>
      </c>
      <c r="F151" s="12" t="s">
        <v>410</v>
      </c>
      <c r="G151" s="11">
        <v>177676</v>
      </c>
    </row>
    <row r="152" spans="1:7" x14ac:dyDescent="0.25">
      <c r="A152" t="str">
        <f t="shared" si="2"/>
        <v>Cliente em FocoPG_Clientes atendidos por serviços digitais - Número - ObterCE</v>
      </c>
      <c r="B152" s="11" t="s">
        <v>19</v>
      </c>
      <c r="C152" s="17" t="s">
        <v>471</v>
      </c>
      <c r="D152" s="8" t="s">
        <v>486</v>
      </c>
      <c r="E152" s="11" t="s">
        <v>437</v>
      </c>
      <c r="F152" s="12" t="s">
        <v>411</v>
      </c>
      <c r="G152" s="11">
        <v>184442</v>
      </c>
    </row>
    <row r="153" spans="1:7" x14ac:dyDescent="0.25">
      <c r="A153" t="str">
        <f t="shared" si="2"/>
        <v>Cliente em FocoPG_Clientes atendidos por serviços digitais - Número - ObterDF</v>
      </c>
      <c r="B153" s="11" t="s">
        <v>19</v>
      </c>
      <c r="C153" s="17" t="s">
        <v>471</v>
      </c>
      <c r="D153" s="8" t="s">
        <v>486</v>
      </c>
      <c r="E153" s="11" t="s">
        <v>437</v>
      </c>
      <c r="F153" s="12" t="s">
        <v>412</v>
      </c>
      <c r="G153" s="11">
        <v>136489</v>
      </c>
    </row>
    <row r="154" spans="1:7" x14ac:dyDescent="0.25">
      <c r="A154" t="str">
        <f t="shared" si="2"/>
        <v>Cliente em FocoPG_Clientes atendidos por serviços digitais - Número - ObterES</v>
      </c>
      <c r="B154" s="11" t="s">
        <v>19</v>
      </c>
      <c r="C154" s="17" t="s">
        <v>471</v>
      </c>
      <c r="D154" s="8" t="s">
        <v>486</v>
      </c>
      <c r="E154" s="11" t="s">
        <v>437</v>
      </c>
      <c r="F154" s="12" t="s">
        <v>413</v>
      </c>
      <c r="G154" s="11">
        <v>95474</v>
      </c>
    </row>
    <row r="155" spans="1:7" x14ac:dyDescent="0.25">
      <c r="A155" t="str">
        <f t="shared" si="2"/>
        <v>Cliente em FocoPG_Clientes atendidos por serviços digitais - Número - ObterGO</v>
      </c>
      <c r="B155" s="11" t="s">
        <v>19</v>
      </c>
      <c r="C155" s="17" t="s">
        <v>471</v>
      </c>
      <c r="D155" s="8" t="s">
        <v>486</v>
      </c>
      <c r="E155" s="11" t="s">
        <v>437</v>
      </c>
      <c r="F155" s="12" t="s">
        <v>414</v>
      </c>
      <c r="G155" s="11">
        <v>141276</v>
      </c>
    </row>
    <row r="156" spans="1:7" x14ac:dyDescent="0.25">
      <c r="A156" t="str">
        <f t="shared" si="2"/>
        <v>Cliente em FocoPG_Clientes atendidos por serviços digitais - Número - ObterMA</v>
      </c>
      <c r="B156" s="11" t="s">
        <v>19</v>
      </c>
      <c r="C156" s="17" t="s">
        <v>471</v>
      </c>
      <c r="D156" s="8" t="s">
        <v>486</v>
      </c>
      <c r="E156" s="11" t="s">
        <v>437</v>
      </c>
      <c r="F156" s="12" t="s">
        <v>415</v>
      </c>
      <c r="G156" s="11">
        <v>35928</v>
      </c>
    </row>
    <row r="157" spans="1:7" x14ac:dyDescent="0.25">
      <c r="A157" t="str">
        <f t="shared" si="2"/>
        <v>Cliente em FocoPG_Clientes atendidos por serviços digitais - Número - ObterMG</v>
      </c>
      <c r="B157" s="11" t="s">
        <v>19</v>
      </c>
      <c r="C157" s="17" t="s">
        <v>471</v>
      </c>
      <c r="D157" s="8" t="s">
        <v>486</v>
      </c>
      <c r="E157" s="11" t="s">
        <v>437</v>
      </c>
      <c r="F157" s="12" t="s">
        <v>416</v>
      </c>
      <c r="G157" s="11">
        <v>446778</v>
      </c>
    </row>
    <row r="158" spans="1:7" x14ac:dyDescent="0.25">
      <c r="A158" t="str">
        <f t="shared" si="2"/>
        <v>Cliente em FocoPG_Clientes atendidos por serviços digitais - Número - ObterMS</v>
      </c>
      <c r="B158" s="11" t="s">
        <v>19</v>
      </c>
      <c r="C158" s="17" t="s">
        <v>471</v>
      </c>
      <c r="D158" s="8" t="s">
        <v>486</v>
      </c>
      <c r="E158" s="11" t="s">
        <v>437</v>
      </c>
      <c r="F158" s="12" t="s">
        <v>417</v>
      </c>
      <c r="G158" s="11">
        <v>60754</v>
      </c>
    </row>
    <row r="159" spans="1:7" x14ac:dyDescent="0.25">
      <c r="A159" t="str">
        <f t="shared" si="2"/>
        <v>Cliente em FocoPG_Clientes atendidos por serviços digitais - Número - ObterMT</v>
      </c>
      <c r="B159" s="11" t="s">
        <v>19</v>
      </c>
      <c r="C159" s="17" t="s">
        <v>471</v>
      </c>
      <c r="D159" s="8" t="s">
        <v>486</v>
      </c>
      <c r="E159" s="11" t="s">
        <v>437</v>
      </c>
      <c r="F159" s="12" t="s">
        <v>418</v>
      </c>
      <c r="G159" s="11">
        <v>57480</v>
      </c>
    </row>
    <row r="160" spans="1:7" x14ac:dyDescent="0.25">
      <c r="A160" t="str">
        <f t="shared" si="2"/>
        <v>Cliente em FocoPG_Clientes atendidos por serviços digitais - Número - ObterPA</v>
      </c>
      <c r="B160" s="11" t="s">
        <v>19</v>
      </c>
      <c r="C160" s="17" t="s">
        <v>471</v>
      </c>
      <c r="D160" s="8" t="s">
        <v>486</v>
      </c>
      <c r="E160" s="11" t="s">
        <v>437</v>
      </c>
      <c r="F160" s="12" t="s">
        <v>419</v>
      </c>
      <c r="G160" s="11">
        <v>89591</v>
      </c>
    </row>
    <row r="161" spans="1:7" x14ac:dyDescent="0.25">
      <c r="A161" t="str">
        <f t="shared" si="2"/>
        <v>Cliente em FocoPG_Clientes atendidos por serviços digitais - Número - ObterPB</v>
      </c>
      <c r="B161" s="11" t="s">
        <v>19</v>
      </c>
      <c r="C161" s="17" t="s">
        <v>471</v>
      </c>
      <c r="D161" s="8" t="s">
        <v>486</v>
      </c>
      <c r="E161" s="11" t="s">
        <v>437</v>
      </c>
      <c r="F161" s="12" t="s">
        <v>420</v>
      </c>
      <c r="G161" s="11">
        <v>73928</v>
      </c>
    </row>
    <row r="162" spans="1:7" x14ac:dyDescent="0.25">
      <c r="A162" t="str">
        <f t="shared" si="2"/>
        <v>Cliente em FocoPG_Clientes atendidos por serviços digitais - Número - ObterPE</v>
      </c>
      <c r="B162" s="11" t="s">
        <v>19</v>
      </c>
      <c r="C162" s="17" t="s">
        <v>471</v>
      </c>
      <c r="D162" s="8" t="s">
        <v>486</v>
      </c>
      <c r="E162" s="11" t="s">
        <v>437</v>
      </c>
      <c r="F162" s="12" t="s">
        <v>421</v>
      </c>
      <c r="G162" s="11">
        <v>139597</v>
      </c>
    </row>
    <row r="163" spans="1:7" x14ac:dyDescent="0.25">
      <c r="A163" t="str">
        <f t="shared" si="2"/>
        <v>Cliente em FocoPG_Clientes atendidos por serviços digitais - Número - ObterPI</v>
      </c>
      <c r="B163" s="11" t="s">
        <v>19</v>
      </c>
      <c r="C163" s="17" t="s">
        <v>471</v>
      </c>
      <c r="D163" s="8" t="s">
        <v>486</v>
      </c>
      <c r="E163" s="11" t="s">
        <v>437</v>
      </c>
      <c r="F163" s="12" t="s">
        <v>422</v>
      </c>
      <c r="G163" s="11">
        <v>34594</v>
      </c>
    </row>
    <row r="164" spans="1:7" x14ac:dyDescent="0.25">
      <c r="A164" t="str">
        <f t="shared" si="2"/>
        <v>Cliente em FocoPG_Clientes atendidos por serviços digitais - Número - ObterPR</v>
      </c>
      <c r="B164" s="11" t="s">
        <v>19</v>
      </c>
      <c r="C164" s="17" t="s">
        <v>471</v>
      </c>
      <c r="D164" s="8" t="s">
        <v>486</v>
      </c>
      <c r="E164" s="11" t="s">
        <v>437</v>
      </c>
      <c r="F164" s="12" t="s">
        <v>423</v>
      </c>
      <c r="G164" s="11">
        <v>588765</v>
      </c>
    </row>
    <row r="165" spans="1:7" x14ac:dyDescent="0.25">
      <c r="A165" t="str">
        <f t="shared" si="2"/>
        <v>Cliente em FocoPG_Clientes atendidos por serviços digitais - Número - ObterRJ</v>
      </c>
      <c r="B165" s="11" t="s">
        <v>19</v>
      </c>
      <c r="C165" s="17" t="s">
        <v>471</v>
      </c>
      <c r="D165" s="8" t="s">
        <v>486</v>
      </c>
      <c r="E165" s="11" t="s">
        <v>437</v>
      </c>
      <c r="F165" s="12" t="s">
        <v>424</v>
      </c>
      <c r="G165" s="11">
        <v>371374</v>
      </c>
    </row>
    <row r="166" spans="1:7" x14ac:dyDescent="0.25">
      <c r="A166" t="str">
        <f t="shared" si="2"/>
        <v>Cliente em FocoPG_Clientes atendidos por serviços digitais - Número - ObterRN</v>
      </c>
      <c r="B166" s="11" t="s">
        <v>19</v>
      </c>
      <c r="C166" s="17" t="s">
        <v>471</v>
      </c>
      <c r="D166" s="8" t="s">
        <v>486</v>
      </c>
      <c r="E166" s="11" t="s">
        <v>437</v>
      </c>
      <c r="F166" s="12" t="s">
        <v>425</v>
      </c>
      <c r="G166" s="11">
        <v>86620</v>
      </c>
    </row>
    <row r="167" spans="1:7" x14ac:dyDescent="0.25">
      <c r="A167" t="str">
        <f t="shared" si="2"/>
        <v>Cliente em FocoPG_Clientes atendidos por serviços digitais - Número - ObterRO</v>
      </c>
      <c r="B167" s="11" t="s">
        <v>19</v>
      </c>
      <c r="C167" s="17" t="s">
        <v>471</v>
      </c>
      <c r="D167" s="8" t="s">
        <v>486</v>
      </c>
      <c r="E167" s="11" t="s">
        <v>437</v>
      </c>
      <c r="F167" s="12" t="s">
        <v>426</v>
      </c>
      <c r="G167" s="11">
        <v>24129</v>
      </c>
    </row>
    <row r="168" spans="1:7" x14ac:dyDescent="0.25">
      <c r="A168" t="str">
        <f t="shared" si="2"/>
        <v>Cliente em FocoPG_Clientes atendidos por serviços digitais - Número - ObterRR</v>
      </c>
      <c r="B168" s="11" t="s">
        <v>19</v>
      </c>
      <c r="C168" s="17" t="s">
        <v>471</v>
      </c>
      <c r="D168" s="8" t="s">
        <v>486</v>
      </c>
      <c r="E168" s="11" t="s">
        <v>437</v>
      </c>
      <c r="F168" s="12" t="s">
        <v>427</v>
      </c>
      <c r="G168" s="11">
        <v>9077</v>
      </c>
    </row>
    <row r="169" spans="1:7" x14ac:dyDescent="0.25">
      <c r="A169" t="str">
        <f t="shared" si="2"/>
        <v>Cliente em FocoPG_Clientes atendidos por serviços digitais - Número - ObterRS</v>
      </c>
      <c r="B169" s="11" t="s">
        <v>19</v>
      </c>
      <c r="C169" s="17" t="s">
        <v>471</v>
      </c>
      <c r="D169" s="8" t="s">
        <v>486</v>
      </c>
      <c r="E169" s="11" t="s">
        <v>437</v>
      </c>
      <c r="F169" s="12" t="s">
        <v>428</v>
      </c>
      <c r="G169" s="11">
        <v>401039</v>
      </c>
    </row>
    <row r="170" spans="1:7" x14ac:dyDescent="0.25">
      <c r="A170" t="str">
        <f t="shared" si="2"/>
        <v>Cliente em FocoPG_Clientes atendidos por serviços digitais - Número - ObterSC</v>
      </c>
      <c r="B170" s="11" t="s">
        <v>19</v>
      </c>
      <c r="C170" s="17" t="s">
        <v>471</v>
      </c>
      <c r="D170" s="8" t="s">
        <v>486</v>
      </c>
      <c r="E170" s="11" t="s">
        <v>437</v>
      </c>
      <c r="F170" s="12" t="s">
        <v>429</v>
      </c>
      <c r="G170" s="11">
        <v>299245</v>
      </c>
    </row>
    <row r="171" spans="1:7" x14ac:dyDescent="0.25">
      <c r="A171" t="str">
        <f t="shared" si="2"/>
        <v>Cliente em FocoPG_Clientes atendidos por serviços digitais - Número - ObterSE</v>
      </c>
      <c r="B171" s="11" t="s">
        <v>19</v>
      </c>
      <c r="C171" s="17" t="s">
        <v>471</v>
      </c>
      <c r="D171" s="8" t="s">
        <v>486</v>
      </c>
      <c r="E171" s="11" t="s">
        <v>437</v>
      </c>
      <c r="F171" s="12" t="s">
        <v>430</v>
      </c>
      <c r="G171" s="11">
        <v>21093</v>
      </c>
    </row>
    <row r="172" spans="1:7" x14ac:dyDescent="0.25">
      <c r="A172" t="str">
        <f t="shared" si="2"/>
        <v>Cliente em FocoPG_Clientes atendidos por serviços digitais - Número - ObterSP</v>
      </c>
      <c r="B172" s="11" t="s">
        <v>19</v>
      </c>
      <c r="C172" s="17" t="s">
        <v>471</v>
      </c>
      <c r="D172" s="8" t="s">
        <v>486</v>
      </c>
      <c r="E172" s="11" t="s">
        <v>437</v>
      </c>
      <c r="F172" s="12" t="s">
        <v>431</v>
      </c>
      <c r="G172" s="11">
        <v>1511324</v>
      </c>
    </row>
    <row r="173" spans="1:7" x14ac:dyDescent="0.25">
      <c r="A173" t="str">
        <f t="shared" si="2"/>
        <v>Cliente em FocoPG_Clientes atendidos por serviços digitais - Número - ObterTO</v>
      </c>
      <c r="B173" s="11" t="s">
        <v>19</v>
      </c>
      <c r="C173" s="17" t="s">
        <v>471</v>
      </c>
      <c r="D173" s="8" t="s">
        <v>486</v>
      </c>
      <c r="E173" s="11" t="s">
        <v>437</v>
      </c>
      <c r="F173" s="12" t="s">
        <v>432</v>
      </c>
      <c r="G173" s="11">
        <v>25050</v>
      </c>
    </row>
    <row r="174" spans="1:7" x14ac:dyDescent="0.25">
      <c r="A174" t="str">
        <f t="shared" si="2"/>
        <v>Cliente em FocoPG_Clientes atendidos por serviços digitais - Número - ObterSISTEMA SEBRAE</v>
      </c>
      <c r="B174" s="11" t="s">
        <v>19</v>
      </c>
      <c r="C174" s="17" t="s">
        <v>471</v>
      </c>
      <c r="D174" s="8" t="s">
        <v>486</v>
      </c>
      <c r="E174" s="11" t="s">
        <v>437</v>
      </c>
      <c r="F174" s="13" t="s">
        <v>481</v>
      </c>
      <c r="G174" s="11">
        <v>5132782</v>
      </c>
    </row>
    <row r="175" spans="1:7" x14ac:dyDescent="0.25">
      <c r="A175" t="str">
        <f t="shared" si="2"/>
        <v>Cliente em FocoPG_Clientes atendidos por serviços digitais - Número - ObterNA</v>
      </c>
      <c r="B175" s="11" t="s">
        <v>19</v>
      </c>
      <c r="C175" s="17" t="s">
        <v>471</v>
      </c>
      <c r="D175" s="8" t="s">
        <v>486</v>
      </c>
      <c r="E175" s="11" t="s">
        <v>437</v>
      </c>
      <c r="F175" s="12" t="s">
        <v>433</v>
      </c>
      <c r="G175" s="11">
        <v>0</v>
      </c>
    </row>
    <row r="176" spans="1:7" x14ac:dyDescent="0.25">
      <c r="A176" t="str">
        <f t="shared" si="2"/>
        <v>Cliente em FocoPG_Atendimento por cliente - Número - ObterAC</v>
      </c>
      <c r="B176" s="11" t="s">
        <v>18</v>
      </c>
      <c r="C176" s="8" t="s">
        <v>471</v>
      </c>
      <c r="D176" s="8" t="s">
        <v>487</v>
      </c>
      <c r="E176" s="11" t="s">
        <v>437</v>
      </c>
      <c r="F176" s="12" t="s">
        <v>406</v>
      </c>
      <c r="G176" s="24">
        <v>2.7944945809999999</v>
      </c>
    </row>
    <row r="177" spans="1:7" x14ac:dyDescent="0.25">
      <c r="A177" t="str">
        <f t="shared" si="2"/>
        <v>Cliente em FocoPG_Atendimento por cliente - Número - ObterAL</v>
      </c>
      <c r="B177" s="11" t="s">
        <v>18</v>
      </c>
      <c r="C177" s="8" t="s">
        <v>471</v>
      </c>
      <c r="D177" s="8" t="s">
        <v>487</v>
      </c>
      <c r="E177" s="11" t="s">
        <v>437</v>
      </c>
      <c r="F177" s="12" t="s">
        <v>407</v>
      </c>
      <c r="G177" s="24">
        <v>2.2851007989999998</v>
      </c>
    </row>
    <row r="178" spans="1:7" x14ac:dyDescent="0.25">
      <c r="A178" t="str">
        <f t="shared" si="2"/>
        <v>Cliente em FocoPG_Atendimento por cliente - Número - ObterAM</v>
      </c>
      <c r="B178" s="11" t="s">
        <v>18</v>
      </c>
      <c r="C178" s="8" t="s">
        <v>471</v>
      </c>
      <c r="D178" s="8" t="s">
        <v>487</v>
      </c>
      <c r="E178" s="11" t="s">
        <v>437</v>
      </c>
      <c r="F178" s="12" t="s">
        <v>408</v>
      </c>
      <c r="G178" s="24">
        <v>2.312570703</v>
      </c>
    </row>
    <row r="179" spans="1:7" x14ac:dyDescent="0.25">
      <c r="A179" t="str">
        <f t="shared" si="2"/>
        <v>Cliente em FocoPG_Atendimento por cliente - Número - ObterAP</v>
      </c>
      <c r="B179" s="11" t="s">
        <v>18</v>
      </c>
      <c r="C179" s="8" t="s">
        <v>471</v>
      </c>
      <c r="D179" s="8" t="s">
        <v>487</v>
      </c>
      <c r="E179" s="11" t="s">
        <v>437</v>
      </c>
      <c r="F179" s="12" t="s">
        <v>409</v>
      </c>
      <c r="G179" s="24">
        <v>2.7344654089999998</v>
      </c>
    </row>
    <row r="180" spans="1:7" x14ac:dyDescent="0.25">
      <c r="A180" t="str">
        <f t="shared" si="2"/>
        <v>Cliente em FocoPG_Atendimento por cliente - Número - ObterBA</v>
      </c>
      <c r="B180" s="11" t="s">
        <v>18</v>
      </c>
      <c r="C180" s="8" t="s">
        <v>471</v>
      </c>
      <c r="D180" s="8" t="s">
        <v>487</v>
      </c>
      <c r="E180" s="11" t="s">
        <v>437</v>
      </c>
      <c r="F180" s="12" t="s">
        <v>410</v>
      </c>
      <c r="G180" s="24">
        <v>2.0929275889999999</v>
      </c>
    </row>
    <row r="181" spans="1:7" x14ac:dyDescent="0.25">
      <c r="A181" t="str">
        <f t="shared" si="2"/>
        <v>Cliente em FocoPG_Atendimento por cliente - Número - ObterCE</v>
      </c>
      <c r="B181" s="11" t="s">
        <v>18</v>
      </c>
      <c r="C181" s="8" t="s">
        <v>471</v>
      </c>
      <c r="D181" s="8" t="s">
        <v>487</v>
      </c>
      <c r="E181" s="11" t="s">
        <v>437</v>
      </c>
      <c r="F181" s="12" t="s">
        <v>411</v>
      </c>
      <c r="G181" s="24">
        <v>2.4725754929999999</v>
      </c>
    </row>
    <row r="182" spans="1:7" x14ac:dyDescent="0.25">
      <c r="A182" t="str">
        <f t="shared" si="2"/>
        <v>Cliente em FocoPG_Atendimento por cliente - Número - ObterDF</v>
      </c>
      <c r="B182" s="11" t="s">
        <v>18</v>
      </c>
      <c r="C182" s="8" t="s">
        <v>471</v>
      </c>
      <c r="D182" s="8" t="s">
        <v>487</v>
      </c>
      <c r="E182" s="11" t="s">
        <v>437</v>
      </c>
      <c r="F182" s="12" t="s">
        <v>412</v>
      </c>
      <c r="G182" s="24">
        <v>2.0648236579999999</v>
      </c>
    </row>
    <row r="183" spans="1:7" x14ac:dyDescent="0.25">
      <c r="A183" t="str">
        <f t="shared" si="2"/>
        <v>Cliente em FocoPG_Atendimento por cliente - Número - ObterES</v>
      </c>
      <c r="B183" s="11" t="s">
        <v>18</v>
      </c>
      <c r="C183" s="8" t="s">
        <v>471</v>
      </c>
      <c r="D183" s="8" t="s">
        <v>487</v>
      </c>
      <c r="E183" s="11" t="s">
        <v>437</v>
      </c>
      <c r="F183" s="12" t="s">
        <v>413</v>
      </c>
      <c r="G183" s="24">
        <v>2.0704321590000001</v>
      </c>
    </row>
    <row r="184" spans="1:7" x14ac:dyDescent="0.25">
      <c r="A184" t="str">
        <f t="shared" si="2"/>
        <v>Cliente em FocoPG_Atendimento por cliente - Número - ObterGO</v>
      </c>
      <c r="B184" s="11" t="s">
        <v>18</v>
      </c>
      <c r="C184" s="8" t="s">
        <v>471</v>
      </c>
      <c r="D184" s="8" t="s">
        <v>487</v>
      </c>
      <c r="E184" s="11" t="s">
        <v>437</v>
      </c>
      <c r="F184" s="12" t="s">
        <v>414</v>
      </c>
      <c r="G184" s="24">
        <v>2.0136100699999999</v>
      </c>
    </row>
    <row r="185" spans="1:7" x14ac:dyDescent="0.25">
      <c r="A185" t="str">
        <f t="shared" si="2"/>
        <v>Cliente em FocoPG_Atendimento por cliente - Número - ObterMA</v>
      </c>
      <c r="B185" s="11" t="s">
        <v>18</v>
      </c>
      <c r="C185" s="8" t="s">
        <v>471</v>
      </c>
      <c r="D185" s="8" t="s">
        <v>487</v>
      </c>
      <c r="E185" s="11" t="s">
        <v>437</v>
      </c>
      <c r="F185" s="12" t="s">
        <v>415</v>
      </c>
      <c r="G185" s="24">
        <v>2.3838927519999999</v>
      </c>
    </row>
    <row r="186" spans="1:7" x14ac:dyDescent="0.25">
      <c r="A186" t="str">
        <f t="shared" si="2"/>
        <v>Cliente em FocoPG_Atendimento por cliente - Número - ObterMG</v>
      </c>
      <c r="B186" s="11" t="s">
        <v>18</v>
      </c>
      <c r="C186" s="8" t="s">
        <v>471</v>
      </c>
      <c r="D186" s="8" t="s">
        <v>487</v>
      </c>
      <c r="E186" s="11" t="s">
        <v>437</v>
      </c>
      <c r="F186" s="12" t="s">
        <v>416</v>
      </c>
      <c r="G186" s="24">
        <v>2.3713918359999999</v>
      </c>
    </row>
    <row r="187" spans="1:7" x14ac:dyDescent="0.25">
      <c r="A187" t="str">
        <f t="shared" si="2"/>
        <v>Cliente em FocoPG_Atendimento por cliente - Número - ObterMS</v>
      </c>
      <c r="B187" s="11" t="s">
        <v>18</v>
      </c>
      <c r="C187" s="8" t="s">
        <v>471</v>
      </c>
      <c r="D187" s="8" t="s">
        <v>487</v>
      </c>
      <c r="E187" s="11" t="s">
        <v>437</v>
      </c>
      <c r="F187" s="12" t="s">
        <v>417</v>
      </c>
      <c r="G187" s="24">
        <v>2.348647696</v>
      </c>
    </row>
    <row r="188" spans="1:7" x14ac:dyDescent="0.25">
      <c r="A188" t="str">
        <f t="shared" si="2"/>
        <v>Cliente em FocoPG_Atendimento por cliente - Número - ObterMT</v>
      </c>
      <c r="B188" s="11" t="s">
        <v>18</v>
      </c>
      <c r="C188" s="8" t="s">
        <v>471</v>
      </c>
      <c r="D188" s="8" t="s">
        <v>487</v>
      </c>
      <c r="E188" s="11" t="s">
        <v>437</v>
      </c>
      <c r="F188" s="12" t="s">
        <v>418</v>
      </c>
      <c r="G188" s="24">
        <v>1.934037725</v>
      </c>
    </row>
    <row r="189" spans="1:7" x14ac:dyDescent="0.25">
      <c r="A189" t="str">
        <f t="shared" si="2"/>
        <v>Cliente em FocoPG_Atendimento por cliente - Número - ObterPA</v>
      </c>
      <c r="B189" s="11" t="s">
        <v>18</v>
      </c>
      <c r="C189" s="8" t="s">
        <v>471</v>
      </c>
      <c r="D189" s="8" t="s">
        <v>487</v>
      </c>
      <c r="E189" s="11" t="s">
        <v>437</v>
      </c>
      <c r="F189" s="12" t="s">
        <v>419</v>
      </c>
      <c r="G189" s="24">
        <v>2.2965208619999999</v>
      </c>
    </row>
    <row r="190" spans="1:7" x14ac:dyDescent="0.25">
      <c r="A190" t="str">
        <f t="shared" si="2"/>
        <v>Cliente em FocoPG_Atendimento por cliente - Número - ObterPB</v>
      </c>
      <c r="B190" s="11" t="s">
        <v>18</v>
      </c>
      <c r="C190" s="8" t="s">
        <v>471</v>
      </c>
      <c r="D190" s="8" t="s">
        <v>487</v>
      </c>
      <c r="E190" s="11" t="s">
        <v>437</v>
      </c>
      <c r="F190" s="12" t="s">
        <v>420</v>
      </c>
      <c r="G190" s="24">
        <v>2.2680911109999999</v>
      </c>
    </row>
    <row r="191" spans="1:7" x14ac:dyDescent="0.25">
      <c r="A191" t="str">
        <f t="shared" si="2"/>
        <v>Cliente em FocoPG_Atendimento por cliente - Número - ObterPE</v>
      </c>
      <c r="B191" s="11" t="s">
        <v>18</v>
      </c>
      <c r="C191" s="8" t="s">
        <v>471</v>
      </c>
      <c r="D191" s="8" t="s">
        <v>487</v>
      </c>
      <c r="E191" s="11" t="s">
        <v>437</v>
      </c>
      <c r="F191" s="12" t="s">
        <v>421</v>
      </c>
      <c r="G191" s="24">
        <v>2.4678270859999998</v>
      </c>
    </row>
    <row r="192" spans="1:7" x14ac:dyDescent="0.25">
      <c r="A192" t="str">
        <f t="shared" si="2"/>
        <v>Cliente em FocoPG_Atendimento por cliente - Número - ObterPI</v>
      </c>
      <c r="B192" s="11" t="s">
        <v>18</v>
      </c>
      <c r="C192" s="8" t="s">
        <v>471</v>
      </c>
      <c r="D192" s="8" t="s">
        <v>487</v>
      </c>
      <c r="E192" s="11" t="s">
        <v>437</v>
      </c>
      <c r="F192" s="12" t="s">
        <v>422</v>
      </c>
      <c r="G192" s="24">
        <v>2.7147738609999998</v>
      </c>
    </row>
    <row r="193" spans="1:7" x14ac:dyDescent="0.25">
      <c r="A193" t="str">
        <f t="shared" si="2"/>
        <v>Cliente em FocoPG_Atendimento por cliente - Número - ObterPR</v>
      </c>
      <c r="B193" s="11" t="s">
        <v>18</v>
      </c>
      <c r="C193" s="8" t="s">
        <v>471</v>
      </c>
      <c r="D193" s="8" t="s">
        <v>487</v>
      </c>
      <c r="E193" s="11" t="s">
        <v>437</v>
      </c>
      <c r="F193" s="12" t="s">
        <v>423</v>
      </c>
      <c r="G193" s="24">
        <v>2.4974292490000001</v>
      </c>
    </row>
    <row r="194" spans="1:7" x14ac:dyDescent="0.25">
      <c r="A194" t="str">
        <f t="shared" si="2"/>
        <v>Cliente em FocoPG_Atendimento por cliente - Número - ObterRJ</v>
      </c>
      <c r="B194" s="11" t="s">
        <v>18</v>
      </c>
      <c r="C194" s="8" t="s">
        <v>471</v>
      </c>
      <c r="D194" s="8" t="s">
        <v>487</v>
      </c>
      <c r="E194" s="11" t="s">
        <v>437</v>
      </c>
      <c r="F194" s="12" t="s">
        <v>424</v>
      </c>
      <c r="G194" s="24">
        <v>2.1288198120000001</v>
      </c>
    </row>
    <row r="195" spans="1:7" x14ac:dyDescent="0.25">
      <c r="A195" t="str">
        <f t="shared" ref="A195:A258" si="3">CONCATENATE(C195,B195,F195)</f>
        <v>Cliente em FocoPG_Atendimento por cliente - Número - ObterRN</v>
      </c>
      <c r="B195" s="11" t="s">
        <v>18</v>
      </c>
      <c r="C195" s="8" t="s">
        <v>471</v>
      </c>
      <c r="D195" s="8" t="s">
        <v>487</v>
      </c>
      <c r="E195" s="11" t="s">
        <v>437</v>
      </c>
      <c r="F195" s="12" t="s">
        <v>425</v>
      </c>
      <c r="G195" s="24">
        <v>2.5234257360000001</v>
      </c>
    </row>
    <row r="196" spans="1:7" x14ac:dyDescent="0.25">
      <c r="A196" t="str">
        <f t="shared" si="3"/>
        <v>Cliente em FocoPG_Atendimento por cliente - Número - ObterRO</v>
      </c>
      <c r="B196" s="11" t="s">
        <v>18</v>
      </c>
      <c r="C196" s="8" t="s">
        <v>471</v>
      </c>
      <c r="D196" s="8" t="s">
        <v>487</v>
      </c>
      <c r="E196" s="11" t="s">
        <v>437</v>
      </c>
      <c r="F196" s="12" t="s">
        <v>426</v>
      </c>
      <c r="G196" s="24">
        <v>2.1602014020000002</v>
      </c>
    </row>
    <row r="197" spans="1:7" x14ac:dyDescent="0.25">
      <c r="A197" t="str">
        <f t="shared" si="3"/>
        <v>Cliente em FocoPG_Atendimento por cliente - Número - ObterRR</v>
      </c>
      <c r="B197" s="11" t="s">
        <v>18</v>
      </c>
      <c r="C197" s="8" t="s">
        <v>471</v>
      </c>
      <c r="D197" s="8" t="s">
        <v>487</v>
      </c>
      <c r="E197" s="11" t="s">
        <v>437</v>
      </c>
      <c r="F197" s="12" t="s">
        <v>427</v>
      </c>
      <c r="G197" s="24">
        <v>2.2065736</v>
      </c>
    </row>
    <row r="198" spans="1:7" x14ac:dyDescent="0.25">
      <c r="A198" t="str">
        <f t="shared" si="3"/>
        <v>Cliente em FocoPG_Atendimento por cliente - Número - ObterRS</v>
      </c>
      <c r="B198" s="11" t="s">
        <v>18</v>
      </c>
      <c r="C198" s="8" t="s">
        <v>471</v>
      </c>
      <c r="D198" s="8" t="s">
        <v>487</v>
      </c>
      <c r="E198" s="11" t="s">
        <v>437</v>
      </c>
      <c r="F198" s="12" t="s">
        <v>428</v>
      </c>
      <c r="G198" s="24">
        <v>2.6099308049999999</v>
      </c>
    </row>
    <row r="199" spans="1:7" x14ac:dyDescent="0.25">
      <c r="A199" t="str">
        <f t="shared" si="3"/>
        <v>Cliente em FocoPG_Atendimento por cliente - Número - ObterSC</v>
      </c>
      <c r="B199" s="11" t="s">
        <v>18</v>
      </c>
      <c r="C199" s="8" t="s">
        <v>471</v>
      </c>
      <c r="D199" s="8" t="s">
        <v>487</v>
      </c>
      <c r="E199" s="11" t="s">
        <v>437</v>
      </c>
      <c r="F199" s="12" t="s">
        <v>429</v>
      </c>
      <c r="G199" s="24">
        <v>2.0949084660000001</v>
      </c>
    </row>
    <row r="200" spans="1:7" x14ac:dyDescent="0.25">
      <c r="A200" t="str">
        <f t="shared" si="3"/>
        <v>Cliente em FocoPG_Atendimento por cliente - Número - ObterSE</v>
      </c>
      <c r="B200" s="11" t="s">
        <v>18</v>
      </c>
      <c r="C200" s="8" t="s">
        <v>471</v>
      </c>
      <c r="D200" s="8" t="s">
        <v>487</v>
      </c>
      <c r="E200" s="11" t="s">
        <v>437</v>
      </c>
      <c r="F200" s="12" t="s">
        <v>430</v>
      </c>
      <c r="G200" s="24">
        <v>2.3171283030000001</v>
      </c>
    </row>
    <row r="201" spans="1:7" x14ac:dyDescent="0.25">
      <c r="A201" t="str">
        <f t="shared" si="3"/>
        <v>Cliente em FocoPG_Atendimento por cliente - Número - ObterSP</v>
      </c>
      <c r="B201" s="11" t="s">
        <v>18</v>
      </c>
      <c r="C201" s="8" t="s">
        <v>471</v>
      </c>
      <c r="D201" s="8" t="s">
        <v>487</v>
      </c>
      <c r="E201" s="11" t="s">
        <v>437</v>
      </c>
      <c r="F201" s="12" t="s">
        <v>431</v>
      </c>
      <c r="G201" s="24">
        <v>2.8341752699999998</v>
      </c>
    </row>
    <row r="202" spans="1:7" x14ac:dyDescent="0.25">
      <c r="A202" t="str">
        <f t="shared" si="3"/>
        <v>Cliente em FocoPG_Atendimento por cliente - Número - ObterTO</v>
      </c>
      <c r="B202" s="11" t="s">
        <v>18</v>
      </c>
      <c r="C202" s="8" t="s">
        <v>471</v>
      </c>
      <c r="D202" s="8" t="s">
        <v>487</v>
      </c>
      <c r="E202" s="11" t="s">
        <v>437</v>
      </c>
      <c r="F202" s="12" t="s">
        <v>432</v>
      </c>
      <c r="G202" s="24">
        <v>2.2835660089999998</v>
      </c>
    </row>
    <row r="203" spans="1:7" x14ac:dyDescent="0.25">
      <c r="A203" t="str">
        <f t="shared" si="3"/>
        <v>Cliente em FocoPG_Atendimento por cliente - Número - ObterSISTEMA SEBRAE</v>
      </c>
      <c r="B203" s="11" t="s">
        <v>18</v>
      </c>
      <c r="C203" s="8" t="s">
        <v>471</v>
      </c>
      <c r="D203" s="8" t="s">
        <v>487</v>
      </c>
      <c r="E203" s="11" t="s">
        <v>437</v>
      </c>
      <c r="F203" s="13" t="s">
        <v>481</v>
      </c>
      <c r="G203" s="24">
        <v>2.3662454230000001</v>
      </c>
    </row>
    <row r="204" spans="1:7" x14ac:dyDescent="0.25">
      <c r="A204" t="str">
        <f t="shared" si="3"/>
        <v>Cliente em FocoPG_Atendimento por cliente - Número - ObterNA</v>
      </c>
      <c r="B204" s="11" t="s">
        <v>18</v>
      </c>
      <c r="C204" s="8" t="s">
        <v>471</v>
      </c>
      <c r="D204" s="8" t="s">
        <v>487</v>
      </c>
      <c r="E204" s="11" t="s">
        <v>437</v>
      </c>
      <c r="F204" s="12" t="s">
        <v>433</v>
      </c>
      <c r="G204" s="11">
        <v>0</v>
      </c>
    </row>
    <row r="205" spans="1:7" x14ac:dyDescent="0.25">
      <c r="A205" t="str">
        <f t="shared" si="3"/>
        <v>Brasil + CompetitivoPG_Taxa de Alcance - Faturamento - % - ObterAC</v>
      </c>
      <c r="B205" s="11" t="s">
        <v>28</v>
      </c>
      <c r="C205" s="17" t="s">
        <v>478</v>
      </c>
      <c r="D205" s="8" t="s">
        <v>488</v>
      </c>
      <c r="E205" s="11" t="s">
        <v>437</v>
      </c>
      <c r="F205" s="12" t="s">
        <v>406</v>
      </c>
      <c r="G205" s="11">
        <v>100</v>
      </c>
    </row>
    <row r="206" spans="1:7" x14ac:dyDescent="0.25">
      <c r="A206" t="str">
        <f t="shared" si="3"/>
        <v>Brasil + CompetitivoPG_Taxa de Alcance - Faturamento - % - ObterAL</v>
      </c>
      <c r="B206" s="11" t="s">
        <v>28</v>
      </c>
      <c r="C206" s="17" t="s">
        <v>478</v>
      </c>
      <c r="D206" s="8" t="s">
        <v>488</v>
      </c>
      <c r="E206" s="11" t="s">
        <v>437</v>
      </c>
      <c r="F206" s="12" t="s">
        <v>407</v>
      </c>
      <c r="G206" s="11">
        <v>40</v>
      </c>
    </row>
    <row r="207" spans="1:7" x14ac:dyDescent="0.25">
      <c r="A207" t="str">
        <f t="shared" si="3"/>
        <v>Brasil + CompetitivoPG_Taxa de Alcance - Faturamento - % - ObterAM</v>
      </c>
      <c r="B207" s="11" t="s">
        <v>28</v>
      </c>
      <c r="C207" s="17" t="s">
        <v>478</v>
      </c>
      <c r="D207" s="8" t="s">
        <v>488</v>
      </c>
      <c r="E207" s="11" t="s">
        <v>437</v>
      </c>
      <c r="F207" s="12" t="s">
        <v>408</v>
      </c>
      <c r="G207" s="11">
        <v>50</v>
      </c>
    </row>
    <row r="208" spans="1:7" x14ac:dyDescent="0.25">
      <c r="A208" t="str">
        <f t="shared" si="3"/>
        <v>Brasil + CompetitivoPG_Taxa de Alcance - Faturamento - % - ObterAP</v>
      </c>
      <c r="B208" s="11" t="s">
        <v>28</v>
      </c>
      <c r="C208" s="17" t="s">
        <v>478</v>
      </c>
      <c r="D208" s="8" t="s">
        <v>488</v>
      </c>
      <c r="E208" s="11" t="s">
        <v>437</v>
      </c>
      <c r="F208" s="12" t="s">
        <v>409</v>
      </c>
      <c r="G208" s="11">
        <v>42.9</v>
      </c>
    </row>
    <row r="209" spans="1:7" x14ac:dyDescent="0.25">
      <c r="A209" t="str">
        <f t="shared" si="3"/>
        <v>Brasil + CompetitivoPG_Taxa de Alcance - Faturamento - % - ObterBA</v>
      </c>
      <c r="B209" s="11" t="s">
        <v>28</v>
      </c>
      <c r="C209" s="17" t="s">
        <v>478</v>
      </c>
      <c r="D209" s="8" t="s">
        <v>488</v>
      </c>
      <c r="E209" s="11" t="s">
        <v>437</v>
      </c>
      <c r="F209" s="12" t="s">
        <v>410</v>
      </c>
      <c r="G209" s="11">
        <v>84.8</v>
      </c>
    </row>
    <row r="210" spans="1:7" x14ac:dyDescent="0.25">
      <c r="A210" t="str">
        <f t="shared" si="3"/>
        <v>Brasil + CompetitivoPG_Taxa de Alcance - Faturamento - % - ObterCE</v>
      </c>
      <c r="B210" s="11" t="s">
        <v>28</v>
      </c>
      <c r="C210" s="17" t="s">
        <v>478</v>
      </c>
      <c r="D210" s="8" t="s">
        <v>488</v>
      </c>
      <c r="E210" s="11" t="s">
        <v>437</v>
      </c>
      <c r="F210" s="12" t="s">
        <v>411</v>
      </c>
      <c r="G210" s="11">
        <v>20</v>
      </c>
    </row>
    <row r="211" spans="1:7" x14ac:dyDescent="0.25">
      <c r="A211" t="str">
        <f t="shared" si="3"/>
        <v>Brasil + CompetitivoPG_Taxa de Alcance - Faturamento - % - ObterDF</v>
      </c>
      <c r="B211" s="11" t="s">
        <v>28</v>
      </c>
      <c r="C211" s="17" t="s">
        <v>478</v>
      </c>
      <c r="D211" s="8" t="s">
        <v>488</v>
      </c>
      <c r="E211" s="11" t="s">
        <v>437</v>
      </c>
      <c r="F211" s="12" t="s">
        <v>412</v>
      </c>
      <c r="G211" s="11">
        <v>100</v>
      </c>
    </row>
    <row r="212" spans="1:7" x14ac:dyDescent="0.25">
      <c r="A212" t="str">
        <f t="shared" si="3"/>
        <v>Brasil + CompetitivoPG_Taxa de Alcance - Faturamento - % - ObterES</v>
      </c>
      <c r="B212" s="11" t="s">
        <v>28</v>
      </c>
      <c r="C212" s="17" t="s">
        <v>478</v>
      </c>
      <c r="D212" s="8" t="s">
        <v>488</v>
      </c>
      <c r="E212" s="11" t="s">
        <v>437</v>
      </c>
      <c r="F212" s="12" t="s">
        <v>413</v>
      </c>
      <c r="G212" s="11">
        <v>71.400000000000006</v>
      </c>
    </row>
    <row r="213" spans="1:7" x14ac:dyDescent="0.25">
      <c r="A213" t="str">
        <f t="shared" si="3"/>
        <v>Brasil + CompetitivoPG_Taxa de Alcance - Faturamento - % - ObterGO</v>
      </c>
      <c r="B213" s="11" t="s">
        <v>28</v>
      </c>
      <c r="C213" s="17" t="s">
        <v>478</v>
      </c>
      <c r="D213" s="8" t="s">
        <v>488</v>
      </c>
      <c r="E213" s="11" t="s">
        <v>437</v>
      </c>
      <c r="F213" s="12" t="s">
        <v>414</v>
      </c>
      <c r="G213" s="11">
        <v>66.7</v>
      </c>
    </row>
    <row r="214" spans="1:7" x14ac:dyDescent="0.25">
      <c r="A214" t="str">
        <f t="shared" si="3"/>
        <v>Brasil + CompetitivoPG_Taxa de Alcance - Faturamento - % - ObterMA</v>
      </c>
      <c r="B214" s="11" t="s">
        <v>28</v>
      </c>
      <c r="C214" s="17" t="s">
        <v>478</v>
      </c>
      <c r="D214" s="8" t="s">
        <v>488</v>
      </c>
      <c r="E214" s="11" t="s">
        <v>437</v>
      </c>
      <c r="F214" s="12" t="s">
        <v>415</v>
      </c>
      <c r="G214" s="11">
        <v>0</v>
      </c>
    </row>
    <row r="215" spans="1:7" x14ac:dyDescent="0.25">
      <c r="A215" t="str">
        <f t="shared" si="3"/>
        <v>Brasil + CompetitivoPG_Taxa de Alcance - Faturamento - % - ObterMG</v>
      </c>
      <c r="B215" s="11" t="s">
        <v>28</v>
      </c>
      <c r="C215" s="17" t="s">
        <v>478</v>
      </c>
      <c r="D215" s="8" t="s">
        <v>488</v>
      </c>
      <c r="E215" s="11" t="s">
        <v>437</v>
      </c>
      <c r="F215" s="12" t="s">
        <v>416</v>
      </c>
      <c r="G215" s="11">
        <v>0</v>
      </c>
    </row>
    <row r="216" spans="1:7" x14ac:dyDescent="0.25">
      <c r="A216" t="str">
        <f t="shared" si="3"/>
        <v>Brasil + CompetitivoPG_Taxa de Alcance - Faturamento - % - ObterMS</v>
      </c>
      <c r="B216" s="11" t="s">
        <v>28</v>
      </c>
      <c r="C216" s="17" t="s">
        <v>478</v>
      </c>
      <c r="D216" s="8" t="s">
        <v>488</v>
      </c>
      <c r="E216" s="11" t="s">
        <v>437</v>
      </c>
      <c r="F216" s="12" t="s">
        <v>417</v>
      </c>
      <c r="G216" s="11">
        <v>100</v>
      </c>
    </row>
    <row r="217" spans="1:7" x14ac:dyDescent="0.25">
      <c r="A217" t="str">
        <f t="shared" si="3"/>
        <v>Brasil + CompetitivoPG_Taxa de Alcance - Faturamento - % - ObterMT</v>
      </c>
      <c r="B217" s="11" t="s">
        <v>28</v>
      </c>
      <c r="C217" s="17" t="s">
        <v>478</v>
      </c>
      <c r="D217" s="8" t="s">
        <v>488</v>
      </c>
      <c r="E217" s="11" t="s">
        <v>437</v>
      </c>
      <c r="F217" s="12" t="s">
        <v>418</v>
      </c>
      <c r="G217" s="11">
        <v>100</v>
      </c>
    </row>
    <row r="218" spans="1:7" x14ac:dyDescent="0.25">
      <c r="A218" t="str">
        <f t="shared" si="3"/>
        <v>Brasil + CompetitivoPG_Taxa de Alcance - Faturamento - % - ObterPA</v>
      </c>
      <c r="B218" s="11" t="s">
        <v>28</v>
      </c>
      <c r="C218" s="17" t="s">
        <v>478</v>
      </c>
      <c r="D218" s="8" t="s">
        <v>488</v>
      </c>
      <c r="E218" s="11" t="s">
        <v>437</v>
      </c>
      <c r="F218" s="12" t="s">
        <v>419</v>
      </c>
      <c r="G218" s="11">
        <v>100</v>
      </c>
    </row>
    <row r="219" spans="1:7" x14ac:dyDescent="0.25">
      <c r="A219" t="str">
        <f t="shared" si="3"/>
        <v>Brasil + CompetitivoPG_Taxa de Alcance - Faturamento - % - ObterPB</v>
      </c>
      <c r="B219" s="11" t="s">
        <v>28</v>
      </c>
      <c r="C219" s="17" t="s">
        <v>478</v>
      </c>
      <c r="D219" s="8" t="s">
        <v>488</v>
      </c>
      <c r="E219" s="11" t="s">
        <v>437</v>
      </c>
      <c r="F219" s="12" t="s">
        <v>420</v>
      </c>
      <c r="G219" s="11">
        <v>50</v>
      </c>
    </row>
    <row r="220" spans="1:7" x14ac:dyDescent="0.25">
      <c r="A220" t="str">
        <f t="shared" si="3"/>
        <v>Brasil + CompetitivoPG_Taxa de Alcance - Faturamento - % - ObterPE</v>
      </c>
      <c r="B220" s="11" t="s">
        <v>28</v>
      </c>
      <c r="C220" s="17" t="s">
        <v>478</v>
      </c>
      <c r="D220" s="8" t="s">
        <v>488</v>
      </c>
      <c r="E220" s="11" t="s">
        <v>437</v>
      </c>
      <c r="F220" s="12" t="s">
        <v>421</v>
      </c>
      <c r="G220" s="11">
        <v>75</v>
      </c>
    </row>
    <row r="221" spans="1:7" x14ac:dyDescent="0.25">
      <c r="A221" t="str">
        <f t="shared" si="3"/>
        <v>Brasil + CompetitivoPG_Taxa de Alcance - Faturamento - % - ObterPI</v>
      </c>
      <c r="B221" s="11" t="s">
        <v>28</v>
      </c>
      <c r="C221" s="17" t="s">
        <v>478</v>
      </c>
      <c r="D221" s="8" t="s">
        <v>488</v>
      </c>
      <c r="E221" s="11" t="s">
        <v>437</v>
      </c>
      <c r="F221" s="12" t="s">
        <v>422</v>
      </c>
      <c r="G221" s="11">
        <v>57.1</v>
      </c>
    </row>
    <row r="222" spans="1:7" x14ac:dyDescent="0.25">
      <c r="A222" t="str">
        <f t="shared" si="3"/>
        <v>Brasil + CompetitivoPG_Taxa de Alcance - Faturamento - % - ObterPR</v>
      </c>
      <c r="B222" s="11" t="s">
        <v>28</v>
      </c>
      <c r="C222" s="17" t="s">
        <v>478</v>
      </c>
      <c r="D222" s="8" t="s">
        <v>488</v>
      </c>
      <c r="E222" s="11" t="s">
        <v>437</v>
      </c>
      <c r="F222" s="12" t="s">
        <v>423</v>
      </c>
      <c r="G222" s="11">
        <v>100</v>
      </c>
    </row>
    <row r="223" spans="1:7" x14ac:dyDescent="0.25">
      <c r="A223" t="str">
        <f t="shared" si="3"/>
        <v>Brasil + CompetitivoPG_Taxa de Alcance - Faturamento - % - ObterRJ</v>
      </c>
      <c r="B223" s="11" t="s">
        <v>28</v>
      </c>
      <c r="C223" s="17" t="s">
        <v>478</v>
      </c>
      <c r="D223" s="8" t="s">
        <v>488</v>
      </c>
      <c r="E223" s="11" t="s">
        <v>437</v>
      </c>
      <c r="F223" s="12" t="s">
        <v>424</v>
      </c>
      <c r="G223" s="11">
        <v>72</v>
      </c>
    </row>
    <row r="224" spans="1:7" x14ac:dyDescent="0.25">
      <c r="A224" t="str">
        <f t="shared" si="3"/>
        <v>Brasil + CompetitivoPG_Taxa de Alcance - Faturamento - % - ObterRN</v>
      </c>
      <c r="B224" s="11" t="s">
        <v>28</v>
      </c>
      <c r="C224" s="17" t="s">
        <v>478</v>
      </c>
      <c r="D224" s="8" t="s">
        <v>488</v>
      </c>
      <c r="E224" s="11" t="s">
        <v>437</v>
      </c>
      <c r="F224" s="12" t="s">
        <v>425</v>
      </c>
      <c r="G224" s="11">
        <v>82.4</v>
      </c>
    </row>
    <row r="225" spans="1:7" x14ac:dyDescent="0.25">
      <c r="A225" t="str">
        <f t="shared" si="3"/>
        <v>Brasil + CompetitivoPG_Taxa de Alcance - Faturamento - % - ObterRO</v>
      </c>
      <c r="B225" s="11" t="s">
        <v>28</v>
      </c>
      <c r="C225" s="17" t="s">
        <v>478</v>
      </c>
      <c r="D225" s="8" t="s">
        <v>488</v>
      </c>
      <c r="E225" s="11" t="s">
        <v>437</v>
      </c>
      <c r="F225" s="12" t="s">
        <v>426</v>
      </c>
      <c r="G225" s="11">
        <v>0</v>
      </c>
    </row>
    <row r="226" spans="1:7" x14ac:dyDescent="0.25">
      <c r="A226" t="str">
        <f t="shared" si="3"/>
        <v>Brasil + CompetitivoPG_Taxa de Alcance - Faturamento - % - ObterRR</v>
      </c>
      <c r="B226" s="11" t="s">
        <v>28</v>
      </c>
      <c r="C226" s="17" t="s">
        <v>478</v>
      </c>
      <c r="D226" s="8" t="s">
        <v>488</v>
      </c>
      <c r="E226" s="11" t="s">
        <v>437</v>
      </c>
      <c r="F226" s="12" t="s">
        <v>427</v>
      </c>
      <c r="G226" s="11">
        <v>71.400000000000006</v>
      </c>
    </row>
    <row r="227" spans="1:7" x14ac:dyDescent="0.25">
      <c r="A227" t="str">
        <f t="shared" si="3"/>
        <v>Brasil + CompetitivoPG_Taxa de Alcance - Faturamento - % - ObterRS</v>
      </c>
      <c r="B227" s="11" t="s">
        <v>28</v>
      </c>
      <c r="C227" s="17" t="s">
        <v>478</v>
      </c>
      <c r="D227" s="8" t="s">
        <v>488</v>
      </c>
      <c r="E227" s="11" t="s">
        <v>437</v>
      </c>
      <c r="F227" s="12" t="s">
        <v>428</v>
      </c>
      <c r="G227" s="11">
        <v>80</v>
      </c>
    </row>
    <row r="228" spans="1:7" x14ac:dyDescent="0.25">
      <c r="A228" t="str">
        <f t="shared" si="3"/>
        <v>Brasil + CompetitivoPG_Taxa de Alcance - Faturamento - % - ObterSC</v>
      </c>
      <c r="B228" s="11" t="s">
        <v>28</v>
      </c>
      <c r="C228" s="17" t="s">
        <v>478</v>
      </c>
      <c r="D228" s="8" t="s">
        <v>488</v>
      </c>
      <c r="E228" s="11" t="s">
        <v>437</v>
      </c>
      <c r="F228" s="12" t="s">
        <v>429</v>
      </c>
      <c r="G228" s="11">
        <v>88</v>
      </c>
    </row>
    <row r="229" spans="1:7" x14ac:dyDescent="0.25">
      <c r="A229" t="str">
        <f t="shared" si="3"/>
        <v>Brasil + CompetitivoPG_Taxa de Alcance - Faturamento - % - ObterSE</v>
      </c>
      <c r="B229" s="11" t="s">
        <v>28</v>
      </c>
      <c r="C229" s="17" t="s">
        <v>478</v>
      </c>
      <c r="D229" s="8" t="s">
        <v>488</v>
      </c>
      <c r="E229" s="11" t="s">
        <v>437</v>
      </c>
      <c r="F229" s="12" t="s">
        <v>430</v>
      </c>
      <c r="G229" s="11">
        <v>100</v>
      </c>
    </row>
    <row r="230" spans="1:7" x14ac:dyDescent="0.25">
      <c r="A230" t="str">
        <f t="shared" si="3"/>
        <v>Brasil + CompetitivoPG_Taxa de Alcance - Faturamento - % - ObterSP</v>
      </c>
      <c r="B230" s="11" t="s">
        <v>28</v>
      </c>
      <c r="C230" s="17" t="s">
        <v>478</v>
      </c>
      <c r="D230" s="8" t="s">
        <v>488</v>
      </c>
      <c r="E230" s="11" t="s">
        <v>437</v>
      </c>
      <c r="F230" s="12" t="s">
        <v>431</v>
      </c>
      <c r="G230" s="11">
        <v>93.9</v>
      </c>
    </row>
    <row r="231" spans="1:7" x14ac:dyDescent="0.25">
      <c r="A231" t="str">
        <f t="shared" si="3"/>
        <v>Brasil + CompetitivoPG_Taxa de Alcance - Faturamento - % - ObterTO</v>
      </c>
      <c r="B231" s="11" t="s">
        <v>28</v>
      </c>
      <c r="C231" s="17" t="s">
        <v>478</v>
      </c>
      <c r="D231" s="8" t="s">
        <v>488</v>
      </c>
      <c r="E231" s="11" t="s">
        <v>437</v>
      </c>
      <c r="F231" s="12" t="s">
        <v>432</v>
      </c>
      <c r="G231" s="11">
        <v>0</v>
      </c>
    </row>
    <row r="232" spans="1:7" x14ac:dyDescent="0.25">
      <c r="A232" t="str">
        <f t="shared" si="3"/>
        <v>Brasil + CompetitivoPG_Taxa de Alcance - Faturamento - % - ObterSISTEMA SEBRAE</v>
      </c>
      <c r="B232" s="11" t="s">
        <v>28</v>
      </c>
      <c r="C232" s="17" t="s">
        <v>478</v>
      </c>
      <c r="D232" s="8" t="s">
        <v>488</v>
      </c>
      <c r="E232" s="11" t="s">
        <v>437</v>
      </c>
      <c r="F232" s="13" t="s">
        <v>481</v>
      </c>
      <c r="G232" s="11">
        <v>80.7</v>
      </c>
    </row>
    <row r="233" spans="1:7" x14ac:dyDescent="0.25">
      <c r="A233" t="str">
        <f t="shared" si="3"/>
        <v>Brasil + CompetitivoPG_Taxa de Alcance - Faturamento - % - ObterNA</v>
      </c>
      <c r="B233" s="11" t="s">
        <v>28</v>
      </c>
      <c r="C233" s="17" t="s">
        <v>478</v>
      </c>
      <c r="D233" s="8" t="s">
        <v>488</v>
      </c>
      <c r="E233" s="11" t="s">
        <v>437</v>
      </c>
      <c r="F233" s="12" t="s">
        <v>433</v>
      </c>
      <c r="G233" s="11">
        <v>0</v>
      </c>
    </row>
    <row r="234" spans="1:7" x14ac:dyDescent="0.25">
      <c r="A234" t="str">
        <f t="shared" si="3"/>
        <v>Brasil + InovadorPG_Pequenos Negócios atendidos com solução de Inovação - Número - ObterAC</v>
      </c>
      <c r="B234" s="18" t="s">
        <v>25</v>
      </c>
      <c r="C234" s="17" t="s">
        <v>472</v>
      </c>
      <c r="D234" s="8" t="s">
        <v>489</v>
      </c>
      <c r="E234" s="11" t="s">
        <v>437</v>
      </c>
      <c r="F234" s="12" t="s">
        <v>406</v>
      </c>
      <c r="G234" s="11">
        <v>2697</v>
      </c>
    </row>
    <row r="235" spans="1:7" x14ac:dyDescent="0.25">
      <c r="A235" t="str">
        <f t="shared" si="3"/>
        <v>Brasil + InovadorPG_Pequenos Negócios atendidos com solução de Inovação - Número - ObterAL</v>
      </c>
      <c r="B235" s="18" t="s">
        <v>25</v>
      </c>
      <c r="C235" s="17" t="s">
        <v>472</v>
      </c>
      <c r="D235" s="8" t="s">
        <v>489</v>
      </c>
      <c r="E235" s="11" t="s">
        <v>437</v>
      </c>
      <c r="F235" s="12" t="s">
        <v>407</v>
      </c>
      <c r="G235" s="11">
        <v>5777</v>
      </c>
    </row>
    <row r="236" spans="1:7" x14ac:dyDescent="0.25">
      <c r="A236" t="str">
        <f t="shared" si="3"/>
        <v>Brasil + InovadorPG_Pequenos Negócios atendidos com solução de Inovação - Número - ObterAM</v>
      </c>
      <c r="B236" s="18" t="s">
        <v>25</v>
      </c>
      <c r="C236" s="17" t="s">
        <v>472</v>
      </c>
      <c r="D236" s="8" t="s">
        <v>489</v>
      </c>
      <c r="E236" s="11" t="s">
        <v>437</v>
      </c>
      <c r="F236" s="12" t="s">
        <v>408</v>
      </c>
      <c r="G236" s="11">
        <v>15554</v>
      </c>
    </row>
    <row r="237" spans="1:7" x14ac:dyDescent="0.25">
      <c r="A237" t="str">
        <f t="shared" si="3"/>
        <v>Brasil + InovadorPG_Pequenos Negócios atendidos com solução de Inovação - Número - ObterAP</v>
      </c>
      <c r="B237" s="18" t="s">
        <v>25</v>
      </c>
      <c r="C237" s="17" t="s">
        <v>472</v>
      </c>
      <c r="D237" s="8" t="s">
        <v>489</v>
      </c>
      <c r="E237" s="11" t="s">
        <v>437</v>
      </c>
      <c r="F237" s="12" t="s">
        <v>409</v>
      </c>
      <c r="G237" s="11">
        <v>1642</v>
      </c>
    </row>
    <row r="238" spans="1:7" x14ac:dyDescent="0.25">
      <c r="A238" t="str">
        <f t="shared" si="3"/>
        <v>Brasil + InovadorPG_Pequenos Negócios atendidos com solução de Inovação - Número - ObterBA</v>
      </c>
      <c r="B238" s="18" t="s">
        <v>25</v>
      </c>
      <c r="C238" s="17" t="s">
        <v>472</v>
      </c>
      <c r="D238" s="8" t="s">
        <v>489</v>
      </c>
      <c r="E238" s="11" t="s">
        <v>437</v>
      </c>
      <c r="F238" s="12" t="s">
        <v>410</v>
      </c>
      <c r="G238" s="11">
        <v>24707</v>
      </c>
    </row>
    <row r="239" spans="1:7" x14ac:dyDescent="0.25">
      <c r="A239" t="str">
        <f t="shared" si="3"/>
        <v>Brasil + InovadorPG_Pequenos Negócios atendidos com solução de Inovação - Número - ObterCE</v>
      </c>
      <c r="B239" s="18" t="s">
        <v>25</v>
      </c>
      <c r="C239" s="17" t="s">
        <v>472</v>
      </c>
      <c r="D239" s="8" t="s">
        <v>489</v>
      </c>
      <c r="E239" s="11" t="s">
        <v>437</v>
      </c>
      <c r="F239" s="12" t="s">
        <v>411</v>
      </c>
      <c r="G239" s="11">
        <v>40911</v>
      </c>
    </row>
    <row r="240" spans="1:7" x14ac:dyDescent="0.25">
      <c r="A240" t="str">
        <f t="shared" si="3"/>
        <v>Brasil + InovadorPG_Pequenos Negócios atendidos com solução de Inovação - Número - ObterDF</v>
      </c>
      <c r="B240" s="18" t="s">
        <v>25</v>
      </c>
      <c r="C240" s="17" t="s">
        <v>472</v>
      </c>
      <c r="D240" s="8" t="s">
        <v>489</v>
      </c>
      <c r="E240" s="11" t="s">
        <v>437</v>
      </c>
      <c r="F240" s="12" t="s">
        <v>412</v>
      </c>
      <c r="G240" s="11">
        <v>18939</v>
      </c>
    </row>
    <row r="241" spans="1:7" x14ac:dyDescent="0.25">
      <c r="A241" t="str">
        <f t="shared" si="3"/>
        <v>Brasil + InovadorPG_Pequenos Negócios atendidos com solução de Inovação - Número - ObterES</v>
      </c>
      <c r="B241" s="18" t="s">
        <v>25</v>
      </c>
      <c r="C241" s="17" t="s">
        <v>472</v>
      </c>
      <c r="D241" s="8" t="s">
        <v>489</v>
      </c>
      <c r="E241" s="11" t="s">
        <v>437</v>
      </c>
      <c r="F241" s="12" t="s">
        <v>413</v>
      </c>
      <c r="G241" s="11">
        <v>9585</v>
      </c>
    </row>
    <row r="242" spans="1:7" x14ac:dyDescent="0.25">
      <c r="A242" t="str">
        <f t="shared" si="3"/>
        <v>Brasil + InovadorPG_Pequenos Negócios atendidos com solução de Inovação - Número - ObterGO</v>
      </c>
      <c r="B242" s="18" t="s">
        <v>25</v>
      </c>
      <c r="C242" s="17" t="s">
        <v>472</v>
      </c>
      <c r="D242" s="8" t="s">
        <v>489</v>
      </c>
      <c r="E242" s="11" t="s">
        <v>437</v>
      </c>
      <c r="F242" s="12" t="s">
        <v>414</v>
      </c>
      <c r="G242" s="11">
        <v>23953</v>
      </c>
    </row>
    <row r="243" spans="1:7" x14ac:dyDescent="0.25">
      <c r="A243" t="str">
        <f t="shared" si="3"/>
        <v>Brasil + InovadorPG_Pequenos Negócios atendidos com solução de Inovação - Número - ObterMA</v>
      </c>
      <c r="B243" s="18" t="s">
        <v>25</v>
      </c>
      <c r="C243" s="17" t="s">
        <v>472</v>
      </c>
      <c r="D243" s="8" t="s">
        <v>489</v>
      </c>
      <c r="E243" s="11" t="s">
        <v>437</v>
      </c>
      <c r="F243" s="12" t="s">
        <v>415</v>
      </c>
      <c r="G243" s="11">
        <v>5130</v>
      </c>
    </row>
    <row r="244" spans="1:7" x14ac:dyDescent="0.25">
      <c r="A244" t="str">
        <f t="shared" si="3"/>
        <v>Brasil + InovadorPG_Pequenos Negócios atendidos com solução de Inovação - Número - ObterMG</v>
      </c>
      <c r="B244" s="18" t="s">
        <v>25</v>
      </c>
      <c r="C244" s="17" t="s">
        <v>472</v>
      </c>
      <c r="D244" s="8" t="s">
        <v>489</v>
      </c>
      <c r="E244" s="11" t="s">
        <v>437</v>
      </c>
      <c r="F244" s="12" t="s">
        <v>416</v>
      </c>
      <c r="G244" s="11">
        <v>52505</v>
      </c>
    </row>
    <row r="245" spans="1:7" x14ac:dyDescent="0.25">
      <c r="A245" t="str">
        <f t="shared" si="3"/>
        <v>Brasil + InovadorPG_Pequenos Negócios atendidos com solução de Inovação - Número - ObterMS</v>
      </c>
      <c r="B245" s="18" t="s">
        <v>25</v>
      </c>
      <c r="C245" s="17" t="s">
        <v>472</v>
      </c>
      <c r="D245" s="8" t="s">
        <v>489</v>
      </c>
      <c r="E245" s="11" t="s">
        <v>437</v>
      </c>
      <c r="F245" s="12" t="s">
        <v>417</v>
      </c>
      <c r="G245" s="11">
        <v>13101</v>
      </c>
    </row>
    <row r="246" spans="1:7" x14ac:dyDescent="0.25">
      <c r="A246" t="str">
        <f t="shared" si="3"/>
        <v>Brasil + InovadorPG_Pequenos Negócios atendidos com solução de Inovação - Número - ObterMT</v>
      </c>
      <c r="B246" s="18" t="s">
        <v>25</v>
      </c>
      <c r="C246" s="17" t="s">
        <v>472</v>
      </c>
      <c r="D246" s="8" t="s">
        <v>489</v>
      </c>
      <c r="E246" s="11" t="s">
        <v>437</v>
      </c>
      <c r="F246" s="12" t="s">
        <v>418</v>
      </c>
      <c r="G246" s="11">
        <v>10862</v>
      </c>
    </row>
    <row r="247" spans="1:7" x14ac:dyDescent="0.25">
      <c r="A247" t="str">
        <f t="shared" si="3"/>
        <v>Brasil + InovadorPG_Pequenos Negócios atendidos com solução de Inovação - Número - ObterPA</v>
      </c>
      <c r="B247" s="18" t="s">
        <v>25</v>
      </c>
      <c r="C247" s="17" t="s">
        <v>472</v>
      </c>
      <c r="D247" s="8" t="s">
        <v>489</v>
      </c>
      <c r="E247" s="11" t="s">
        <v>437</v>
      </c>
      <c r="F247" s="12" t="s">
        <v>419</v>
      </c>
      <c r="G247" s="11">
        <v>46397</v>
      </c>
    </row>
    <row r="248" spans="1:7" x14ac:dyDescent="0.25">
      <c r="A248" t="str">
        <f t="shared" si="3"/>
        <v>Brasil + InovadorPG_Pequenos Negócios atendidos com solução de Inovação - Número - ObterPB</v>
      </c>
      <c r="B248" s="18" t="s">
        <v>25</v>
      </c>
      <c r="C248" s="17" t="s">
        <v>472</v>
      </c>
      <c r="D248" s="8" t="s">
        <v>489</v>
      </c>
      <c r="E248" s="11" t="s">
        <v>437</v>
      </c>
      <c r="F248" s="12" t="s">
        <v>420</v>
      </c>
      <c r="G248" s="11">
        <v>20946</v>
      </c>
    </row>
    <row r="249" spans="1:7" x14ac:dyDescent="0.25">
      <c r="A249" t="str">
        <f t="shared" si="3"/>
        <v>Brasil + InovadorPG_Pequenos Negócios atendidos com solução de Inovação - Número - ObterPE</v>
      </c>
      <c r="B249" s="18" t="s">
        <v>25</v>
      </c>
      <c r="C249" s="17" t="s">
        <v>472</v>
      </c>
      <c r="D249" s="8" t="s">
        <v>489</v>
      </c>
      <c r="E249" s="11" t="s">
        <v>437</v>
      </c>
      <c r="F249" s="12" t="s">
        <v>421</v>
      </c>
      <c r="G249" s="11">
        <v>18142</v>
      </c>
    </row>
    <row r="250" spans="1:7" x14ac:dyDescent="0.25">
      <c r="A250" t="str">
        <f t="shared" si="3"/>
        <v>Brasil + InovadorPG_Pequenos Negócios atendidos com solução de Inovação - Número - ObterPI</v>
      </c>
      <c r="B250" s="18" t="s">
        <v>25</v>
      </c>
      <c r="C250" s="17" t="s">
        <v>472</v>
      </c>
      <c r="D250" s="8" t="s">
        <v>489</v>
      </c>
      <c r="E250" s="11" t="s">
        <v>437</v>
      </c>
      <c r="F250" s="12" t="s">
        <v>422</v>
      </c>
      <c r="G250" s="11">
        <v>5019</v>
      </c>
    </row>
    <row r="251" spans="1:7" x14ac:dyDescent="0.25">
      <c r="A251" t="str">
        <f t="shared" si="3"/>
        <v>Brasil + InovadorPG_Pequenos Negócios atendidos com solução de Inovação - Número - ObterPR</v>
      </c>
      <c r="B251" s="18" t="s">
        <v>25</v>
      </c>
      <c r="C251" s="17" t="s">
        <v>472</v>
      </c>
      <c r="D251" s="8" t="s">
        <v>489</v>
      </c>
      <c r="E251" s="11" t="s">
        <v>437</v>
      </c>
      <c r="F251" s="12" t="s">
        <v>423</v>
      </c>
      <c r="G251" s="11">
        <v>211004</v>
      </c>
    </row>
    <row r="252" spans="1:7" x14ac:dyDescent="0.25">
      <c r="A252" t="str">
        <f t="shared" si="3"/>
        <v>Brasil + InovadorPG_Pequenos Negócios atendidos com solução de Inovação - Número - ObterRJ</v>
      </c>
      <c r="B252" s="18" t="s">
        <v>25</v>
      </c>
      <c r="C252" s="17" t="s">
        <v>472</v>
      </c>
      <c r="D252" s="8" t="s">
        <v>489</v>
      </c>
      <c r="E252" s="11" t="s">
        <v>437</v>
      </c>
      <c r="F252" s="12" t="s">
        <v>424</v>
      </c>
      <c r="G252" s="11">
        <v>35965</v>
      </c>
    </row>
    <row r="253" spans="1:7" x14ac:dyDescent="0.25">
      <c r="A253" t="str">
        <f t="shared" si="3"/>
        <v>Brasil + InovadorPG_Pequenos Negócios atendidos com solução de Inovação - Número - ObterRN</v>
      </c>
      <c r="B253" s="18" t="s">
        <v>25</v>
      </c>
      <c r="C253" s="17" t="s">
        <v>472</v>
      </c>
      <c r="D253" s="8" t="s">
        <v>489</v>
      </c>
      <c r="E253" s="11" t="s">
        <v>437</v>
      </c>
      <c r="F253" s="12" t="s">
        <v>425</v>
      </c>
      <c r="G253" s="11">
        <v>26737</v>
      </c>
    </row>
    <row r="254" spans="1:7" x14ac:dyDescent="0.25">
      <c r="A254" t="str">
        <f t="shared" si="3"/>
        <v>Brasil + InovadorPG_Pequenos Negócios atendidos com solução de Inovação - Número - ObterRO</v>
      </c>
      <c r="B254" s="18" t="s">
        <v>25</v>
      </c>
      <c r="C254" s="17" t="s">
        <v>472</v>
      </c>
      <c r="D254" s="8" t="s">
        <v>489</v>
      </c>
      <c r="E254" s="11" t="s">
        <v>437</v>
      </c>
      <c r="F254" s="12" t="s">
        <v>426</v>
      </c>
      <c r="G254" s="11">
        <v>5972</v>
      </c>
    </row>
    <row r="255" spans="1:7" x14ac:dyDescent="0.25">
      <c r="A255" t="str">
        <f t="shared" si="3"/>
        <v>Brasil + InovadorPG_Pequenos Negócios atendidos com solução de Inovação - Número - ObterRR</v>
      </c>
      <c r="B255" s="18" t="s">
        <v>25</v>
      </c>
      <c r="C255" s="17" t="s">
        <v>472</v>
      </c>
      <c r="D255" s="8" t="s">
        <v>489</v>
      </c>
      <c r="E255" s="11" t="s">
        <v>437</v>
      </c>
      <c r="F255" s="12" t="s">
        <v>427</v>
      </c>
      <c r="G255" s="11">
        <v>2676</v>
      </c>
    </row>
    <row r="256" spans="1:7" x14ac:dyDescent="0.25">
      <c r="A256" t="str">
        <f t="shared" si="3"/>
        <v>Brasil + InovadorPG_Pequenos Negócios atendidos com solução de Inovação - Número - ObterRS</v>
      </c>
      <c r="B256" s="18" t="s">
        <v>25</v>
      </c>
      <c r="C256" s="17" t="s">
        <v>472</v>
      </c>
      <c r="D256" s="8" t="s">
        <v>489</v>
      </c>
      <c r="E256" s="11" t="s">
        <v>437</v>
      </c>
      <c r="F256" s="12" t="s">
        <v>428</v>
      </c>
      <c r="G256" s="11">
        <v>52600</v>
      </c>
    </row>
    <row r="257" spans="1:7" x14ac:dyDescent="0.25">
      <c r="A257" t="str">
        <f t="shared" si="3"/>
        <v>Brasil + InovadorPG_Pequenos Negócios atendidos com solução de Inovação - Número - ObterSC</v>
      </c>
      <c r="B257" s="18" t="s">
        <v>25</v>
      </c>
      <c r="C257" s="17" t="s">
        <v>472</v>
      </c>
      <c r="D257" s="8" t="s">
        <v>489</v>
      </c>
      <c r="E257" s="11" t="s">
        <v>437</v>
      </c>
      <c r="F257" s="12" t="s">
        <v>429</v>
      </c>
      <c r="G257" s="11">
        <v>91325</v>
      </c>
    </row>
    <row r="258" spans="1:7" x14ac:dyDescent="0.25">
      <c r="A258" t="str">
        <f t="shared" si="3"/>
        <v>Brasil + InovadorPG_Pequenos Negócios atendidos com solução de Inovação - Número - ObterSE</v>
      </c>
      <c r="B258" s="18" t="s">
        <v>25</v>
      </c>
      <c r="C258" s="17" t="s">
        <v>472</v>
      </c>
      <c r="D258" s="8" t="s">
        <v>489</v>
      </c>
      <c r="E258" s="11" t="s">
        <v>437</v>
      </c>
      <c r="F258" s="12" t="s">
        <v>430</v>
      </c>
      <c r="G258" s="11">
        <v>5093</v>
      </c>
    </row>
    <row r="259" spans="1:7" x14ac:dyDescent="0.25">
      <c r="A259" t="str">
        <f t="shared" ref="A259:A322" si="4">CONCATENATE(C259,B259,F259)</f>
        <v>Brasil + InovadorPG_Pequenos Negócios atendidos com solução de Inovação - Número - ObterSP</v>
      </c>
      <c r="B259" s="18" t="s">
        <v>25</v>
      </c>
      <c r="C259" s="17" t="s">
        <v>472</v>
      </c>
      <c r="D259" s="8" t="s">
        <v>489</v>
      </c>
      <c r="E259" s="11" t="s">
        <v>437</v>
      </c>
      <c r="F259" s="12" t="s">
        <v>431</v>
      </c>
      <c r="G259" s="11">
        <v>69343</v>
      </c>
    </row>
    <row r="260" spans="1:7" x14ac:dyDescent="0.25">
      <c r="A260" t="str">
        <f t="shared" si="4"/>
        <v>Brasil + InovadorPG_Pequenos Negócios atendidos com solução de Inovação - Número - ObterTO</v>
      </c>
      <c r="B260" s="18" t="s">
        <v>25</v>
      </c>
      <c r="C260" s="17" t="s">
        <v>472</v>
      </c>
      <c r="D260" s="8" t="s">
        <v>489</v>
      </c>
      <c r="E260" s="11" t="s">
        <v>437</v>
      </c>
      <c r="F260" s="12" t="s">
        <v>432</v>
      </c>
      <c r="G260" s="11">
        <v>8670</v>
      </c>
    </row>
    <row r="261" spans="1:7" x14ac:dyDescent="0.25">
      <c r="A261" t="str">
        <f t="shared" si="4"/>
        <v>Brasil + InovadorPG_Pequenos Negócios atendidos com solução de Inovação - Número - ObterSISTEMA SEBRAE</v>
      </c>
      <c r="B261" s="18" t="s">
        <v>25</v>
      </c>
      <c r="C261" s="17" t="s">
        <v>472</v>
      </c>
      <c r="D261" s="8" t="s">
        <v>489</v>
      </c>
      <c r="E261" s="11" t="s">
        <v>437</v>
      </c>
      <c r="F261" s="13" t="s">
        <v>481</v>
      </c>
      <c r="G261" s="11">
        <v>809123</v>
      </c>
    </row>
    <row r="262" spans="1:7" x14ac:dyDescent="0.25">
      <c r="A262" t="str">
        <f t="shared" si="4"/>
        <v>Brasil + InovadorPG_Pequenos Negócios atendidos com solução de Inovação - Número - ObterNA</v>
      </c>
      <c r="B262" s="18" t="s">
        <v>25</v>
      </c>
      <c r="C262" s="17" t="s">
        <v>472</v>
      </c>
      <c r="D262" s="8" t="s">
        <v>489</v>
      </c>
      <c r="E262" s="11" t="s">
        <v>437</v>
      </c>
      <c r="F262" s="12" t="s">
        <v>433</v>
      </c>
      <c r="G262" s="11">
        <v>0</v>
      </c>
    </row>
    <row r="263" spans="1:7" x14ac:dyDescent="0.25">
      <c r="A263" t="str">
        <f t="shared" si="4"/>
        <v>Cliente em FocoPG_Clientes atendidos por serviços digitais - Número - ObterAC</v>
      </c>
      <c r="B263" s="11" t="s">
        <v>19</v>
      </c>
      <c r="C263" s="19" t="s">
        <v>471</v>
      </c>
      <c r="D263" s="8" t="s">
        <v>486</v>
      </c>
      <c r="E263" s="11" t="s">
        <v>437</v>
      </c>
      <c r="F263" s="12" t="s">
        <v>406</v>
      </c>
      <c r="G263" s="11">
        <v>14628</v>
      </c>
    </row>
    <row r="264" spans="1:7" x14ac:dyDescent="0.25">
      <c r="A264" t="str">
        <f t="shared" si="4"/>
        <v>Cliente em FocoPG_Clientes atendidos por serviços digitais - Número - ObterAL</v>
      </c>
      <c r="B264" s="11" t="s">
        <v>19</v>
      </c>
      <c r="C264" s="19" t="s">
        <v>471</v>
      </c>
      <c r="D264" s="8" t="s">
        <v>486</v>
      </c>
      <c r="E264" s="11" t="s">
        <v>437</v>
      </c>
      <c r="F264" s="12" t="s">
        <v>407</v>
      </c>
      <c r="G264" s="11">
        <v>70349</v>
      </c>
    </row>
    <row r="265" spans="1:7" x14ac:dyDescent="0.25">
      <c r="A265" t="str">
        <f t="shared" si="4"/>
        <v>Cliente em FocoPG_Clientes atendidos por serviços digitais - Número - ObterAM</v>
      </c>
      <c r="B265" s="11" t="s">
        <v>19</v>
      </c>
      <c r="C265" s="19" t="s">
        <v>471</v>
      </c>
      <c r="D265" s="8" t="s">
        <v>486</v>
      </c>
      <c r="E265" s="11" t="s">
        <v>437</v>
      </c>
      <c r="F265" s="12" t="s">
        <v>408</v>
      </c>
      <c r="G265" s="11">
        <v>80134</v>
      </c>
    </row>
    <row r="266" spans="1:7" x14ac:dyDescent="0.25">
      <c r="A266" t="str">
        <f t="shared" si="4"/>
        <v>Cliente em FocoPG_Clientes atendidos por serviços digitais - Número - ObterAP</v>
      </c>
      <c r="B266" s="11" t="s">
        <v>19</v>
      </c>
      <c r="C266" s="19" t="s">
        <v>471</v>
      </c>
      <c r="D266" s="8" t="s">
        <v>486</v>
      </c>
      <c r="E266" s="11" t="s">
        <v>437</v>
      </c>
      <c r="F266" s="12" t="s">
        <v>409</v>
      </c>
      <c r="G266" s="11">
        <v>17099</v>
      </c>
    </row>
    <row r="267" spans="1:7" x14ac:dyDescent="0.25">
      <c r="A267" t="str">
        <f t="shared" si="4"/>
        <v>Cliente em FocoPG_Clientes atendidos por serviços digitais - Número - ObterBA</v>
      </c>
      <c r="B267" s="11" t="s">
        <v>19</v>
      </c>
      <c r="C267" s="19" t="s">
        <v>471</v>
      </c>
      <c r="D267" s="8" t="s">
        <v>486</v>
      </c>
      <c r="E267" s="11" t="s">
        <v>437</v>
      </c>
      <c r="F267" s="12" t="s">
        <v>410</v>
      </c>
      <c r="G267" s="11">
        <v>177676</v>
      </c>
    </row>
    <row r="268" spans="1:7" x14ac:dyDescent="0.25">
      <c r="A268" t="str">
        <f t="shared" si="4"/>
        <v>Cliente em FocoPG_Clientes atendidos por serviços digitais - Número - ObterCE</v>
      </c>
      <c r="B268" s="11" t="s">
        <v>19</v>
      </c>
      <c r="C268" s="19" t="s">
        <v>471</v>
      </c>
      <c r="D268" s="8" t="s">
        <v>486</v>
      </c>
      <c r="E268" s="11" t="s">
        <v>437</v>
      </c>
      <c r="F268" s="12" t="s">
        <v>411</v>
      </c>
      <c r="G268" s="11">
        <v>184442</v>
      </c>
    </row>
    <row r="269" spans="1:7" x14ac:dyDescent="0.25">
      <c r="A269" t="str">
        <f t="shared" si="4"/>
        <v>Cliente em FocoPG_Clientes atendidos por serviços digitais - Número - ObterDF</v>
      </c>
      <c r="B269" s="11" t="s">
        <v>19</v>
      </c>
      <c r="C269" s="19" t="s">
        <v>471</v>
      </c>
      <c r="D269" s="8" t="s">
        <v>486</v>
      </c>
      <c r="E269" s="11" t="s">
        <v>437</v>
      </c>
      <c r="F269" s="12" t="s">
        <v>412</v>
      </c>
      <c r="G269" s="11">
        <v>136489</v>
      </c>
    </row>
    <row r="270" spans="1:7" x14ac:dyDescent="0.25">
      <c r="A270" t="str">
        <f t="shared" si="4"/>
        <v>Cliente em FocoPG_Clientes atendidos por serviços digitais - Número - ObterES</v>
      </c>
      <c r="B270" s="11" t="s">
        <v>19</v>
      </c>
      <c r="C270" s="19" t="s">
        <v>471</v>
      </c>
      <c r="D270" s="8" t="s">
        <v>486</v>
      </c>
      <c r="E270" s="11" t="s">
        <v>437</v>
      </c>
      <c r="F270" s="12" t="s">
        <v>413</v>
      </c>
      <c r="G270" s="11">
        <v>95474</v>
      </c>
    </row>
    <row r="271" spans="1:7" x14ac:dyDescent="0.25">
      <c r="A271" t="str">
        <f t="shared" si="4"/>
        <v>Cliente em FocoPG_Clientes atendidos por serviços digitais - Número - ObterGO</v>
      </c>
      <c r="B271" s="11" t="s">
        <v>19</v>
      </c>
      <c r="C271" s="19" t="s">
        <v>471</v>
      </c>
      <c r="D271" s="8" t="s">
        <v>486</v>
      </c>
      <c r="E271" s="11" t="s">
        <v>437</v>
      </c>
      <c r="F271" s="12" t="s">
        <v>414</v>
      </c>
      <c r="G271" s="11">
        <v>141276</v>
      </c>
    </row>
    <row r="272" spans="1:7" x14ac:dyDescent="0.25">
      <c r="A272" t="str">
        <f t="shared" si="4"/>
        <v>Cliente em FocoPG_Clientes atendidos por serviços digitais - Número - ObterMA</v>
      </c>
      <c r="B272" s="11" t="s">
        <v>19</v>
      </c>
      <c r="C272" s="19" t="s">
        <v>471</v>
      </c>
      <c r="D272" s="8" t="s">
        <v>486</v>
      </c>
      <c r="E272" s="11" t="s">
        <v>437</v>
      </c>
      <c r="F272" s="12" t="s">
        <v>415</v>
      </c>
      <c r="G272" s="11">
        <v>35928</v>
      </c>
    </row>
    <row r="273" spans="1:7" x14ac:dyDescent="0.25">
      <c r="A273" t="str">
        <f t="shared" si="4"/>
        <v>Cliente em FocoPG_Clientes atendidos por serviços digitais - Número - ObterMG</v>
      </c>
      <c r="B273" s="11" t="s">
        <v>19</v>
      </c>
      <c r="C273" s="19" t="s">
        <v>471</v>
      </c>
      <c r="D273" s="8" t="s">
        <v>486</v>
      </c>
      <c r="E273" s="11" t="s">
        <v>437</v>
      </c>
      <c r="F273" s="12" t="s">
        <v>416</v>
      </c>
      <c r="G273" s="11">
        <v>446778</v>
      </c>
    </row>
    <row r="274" spans="1:7" x14ac:dyDescent="0.25">
      <c r="A274" t="str">
        <f t="shared" si="4"/>
        <v>Cliente em FocoPG_Clientes atendidos por serviços digitais - Número - ObterMS</v>
      </c>
      <c r="B274" s="11" t="s">
        <v>19</v>
      </c>
      <c r="C274" s="19" t="s">
        <v>471</v>
      </c>
      <c r="D274" s="8" t="s">
        <v>486</v>
      </c>
      <c r="E274" s="11" t="s">
        <v>437</v>
      </c>
      <c r="F274" s="12" t="s">
        <v>417</v>
      </c>
      <c r="G274" s="11">
        <v>60754</v>
      </c>
    </row>
    <row r="275" spans="1:7" x14ac:dyDescent="0.25">
      <c r="A275" t="str">
        <f t="shared" si="4"/>
        <v>Cliente em FocoPG_Clientes atendidos por serviços digitais - Número - ObterMT</v>
      </c>
      <c r="B275" s="11" t="s">
        <v>19</v>
      </c>
      <c r="C275" s="19" t="s">
        <v>471</v>
      </c>
      <c r="D275" s="8" t="s">
        <v>486</v>
      </c>
      <c r="E275" s="11" t="s">
        <v>437</v>
      </c>
      <c r="F275" s="12" t="s">
        <v>418</v>
      </c>
      <c r="G275" s="11">
        <v>57480</v>
      </c>
    </row>
    <row r="276" spans="1:7" x14ac:dyDescent="0.25">
      <c r="A276" t="str">
        <f t="shared" si="4"/>
        <v>Cliente em FocoPG_Clientes atendidos por serviços digitais - Número - ObterPA</v>
      </c>
      <c r="B276" s="11" t="s">
        <v>19</v>
      </c>
      <c r="C276" s="19" t="s">
        <v>471</v>
      </c>
      <c r="D276" s="8" t="s">
        <v>486</v>
      </c>
      <c r="E276" s="11" t="s">
        <v>437</v>
      </c>
      <c r="F276" s="12" t="s">
        <v>419</v>
      </c>
      <c r="G276" s="11">
        <v>89591</v>
      </c>
    </row>
    <row r="277" spans="1:7" x14ac:dyDescent="0.25">
      <c r="A277" t="str">
        <f t="shared" si="4"/>
        <v>Cliente em FocoPG_Clientes atendidos por serviços digitais - Número - ObterPB</v>
      </c>
      <c r="B277" s="11" t="s">
        <v>19</v>
      </c>
      <c r="C277" s="19" t="s">
        <v>471</v>
      </c>
      <c r="D277" s="8" t="s">
        <v>486</v>
      </c>
      <c r="E277" s="11" t="s">
        <v>437</v>
      </c>
      <c r="F277" s="12" t="s">
        <v>420</v>
      </c>
      <c r="G277" s="11">
        <v>73928</v>
      </c>
    </row>
    <row r="278" spans="1:7" x14ac:dyDescent="0.25">
      <c r="A278" t="str">
        <f t="shared" si="4"/>
        <v>Cliente em FocoPG_Clientes atendidos por serviços digitais - Número - ObterPE</v>
      </c>
      <c r="B278" s="11" t="s">
        <v>19</v>
      </c>
      <c r="C278" s="19" t="s">
        <v>471</v>
      </c>
      <c r="D278" s="8" t="s">
        <v>486</v>
      </c>
      <c r="E278" s="11" t="s">
        <v>437</v>
      </c>
      <c r="F278" s="12" t="s">
        <v>421</v>
      </c>
      <c r="G278" s="11">
        <v>139597</v>
      </c>
    </row>
    <row r="279" spans="1:7" x14ac:dyDescent="0.25">
      <c r="A279" t="str">
        <f t="shared" si="4"/>
        <v>Cliente em FocoPG_Clientes atendidos por serviços digitais - Número - ObterPI</v>
      </c>
      <c r="B279" s="11" t="s">
        <v>19</v>
      </c>
      <c r="C279" s="19" t="s">
        <v>471</v>
      </c>
      <c r="D279" s="8" t="s">
        <v>486</v>
      </c>
      <c r="E279" s="11" t="s">
        <v>437</v>
      </c>
      <c r="F279" s="12" t="s">
        <v>422</v>
      </c>
      <c r="G279" s="11">
        <v>34594</v>
      </c>
    </row>
    <row r="280" spans="1:7" x14ac:dyDescent="0.25">
      <c r="A280" t="str">
        <f t="shared" si="4"/>
        <v>Cliente em FocoPG_Clientes atendidos por serviços digitais - Número - ObterPR</v>
      </c>
      <c r="B280" s="11" t="s">
        <v>19</v>
      </c>
      <c r="C280" s="19" t="s">
        <v>471</v>
      </c>
      <c r="D280" s="8" t="s">
        <v>486</v>
      </c>
      <c r="E280" s="11" t="s">
        <v>437</v>
      </c>
      <c r="F280" s="12" t="s">
        <v>423</v>
      </c>
      <c r="G280" s="11">
        <v>588765</v>
      </c>
    </row>
    <row r="281" spans="1:7" x14ac:dyDescent="0.25">
      <c r="A281" t="str">
        <f t="shared" si="4"/>
        <v>Cliente em FocoPG_Clientes atendidos por serviços digitais - Número - ObterRJ</v>
      </c>
      <c r="B281" s="11" t="s">
        <v>19</v>
      </c>
      <c r="C281" s="19" t="s">
        <v>471</v>
      </c>
      <c r="D281" s="8" t="s">
        <v>486</v>
      </c>
      <c r="E281" s="11" t="s">
        <v>437</v>
      </c>
      <c r="F281" s="12" t="s">
        <v>424</v>
      </c>
      <c r="G281" s="11">
        <v>371374</v>
      </c>
    </row>
    <row r="282" spans="1:7" x14ac:dyDescent="0.25">
      <c r="A282" t="str">
        <f t="shared" si="4"/>
        <v>Cliente em FocoPG_Clientes atendidos por serviços digitais - Número - ObterRN</v>
      </c>
      <c r="B282" s="11" t="s">
        <v>19</v>
      </c>
      <c r="C282" s="19" t="s">
        <v>471</v>
      </c>
      <c r="D282" s="8" t="s">
        <v>486</v>
      </c>
      <c r="E282" s="11" t="s">
        <v>437</v>
      </c>
      <c r="F282" s="12" t="s">
        <v>425</v>
      </c>
      <c r="G282" s="11">
        <v>86620</v>
      </c>
    </row>
    <row r="283" spans="1:7" x14ac:dyDescent="0.25">
      <c r="A283" t="str">
        <f t="shared" si="4"/>
        <v>Cliente em FocoPG_Clientes atendidos por serviços digitais - Número - ObterRO</v>
      </c>
      <c r="B283" s="11" t="s">
        <v>19</v>
      </c>
      <c r="C283" s="19" t="s">
        <v>471</v>
      </c>
      <c r="D283" s="8" t="s">
        <v>486</v>
      </c>
      <c r="E283" s="11" t="s">
        <v>437</v>
      </c>
      <c r="F283" s="12" t="s">
        <v>426</v>
      </c>
      <c r="G283" s="11">
        <v>24129</v>
      </c>
    </row>
    <row r="284" spans="1:7" x14ac:dyDescent="0.25">
      <c r="A284" t="str">
        <f t="shared" si="4"/>
        <v>Cliente em FocoPG_Clientes atendidos por serviços digitais - Número - ObterRR</v>
      </c>
      <c r="B284" s="11" t="s">
        <v>19</v>
      </c>
      <c r="C284" s="19" t="s">
        <v>471</v>
      </c>
      <c r="D284" s="8" t="s">
        <v>486</v>
      </c>
      <c r="E284" s="11" t="s">
        <v>437</v>
      </c>
      <c r="F284" s="12" t="s">
        <v>427</v>
      </c>
      <c r="G284" s="11">
        <v>9077</v>
      </c>
    </row>
    <row r="285" spans="1:7" x14ac:dyDescent="0.25">
      <c r="A285" t="str">
        <f t="shared" si="4"/>
        <v>Cliente em FocoPG_Clientes atendidos por serviços digitais - Número - ObterRS</v>
      </c>
      <c r="B285" s="11" t="s">
        <v>19</v>
      </c>
      <c r="C285" s="19" t="s">
        <v>471</v>
      </c>
      <c r="D285" s="8" t="s">
        <v>486</v>
      </c>
      <c r="E285" s="11" t="s">
        <v>437</v>
      </c>
      <c r="F285" s="12" t="s">
        <v>428</v>
      </c>
      <c r="G285" s="11">
        <v>401039</v>
      </c>
    </row>
    <row r="286" spans="1:7" x14ac:dyDescent="0.25">
      <c r="A286" t="str">
        <f t="shared" si="4"/>
        <v>Cliente em FocoPG_Clientes atendidos por serviços digitais - Número - ObterSC</v>
      </c>
      <c r="B286" s="11" t="s">
        <v>19</v>
      </c>
      <c r="C286" s="19" t="s">
        <v>471</v>
      </c>
      <c r="D286" s="8" t="s">
        <v>486</v>
      </c>
      <c r="E286" s="11" t="s">
        <v>437</v>
      </c>
      <c r="F286" s="12" t="s">
        <v>429</v>
      </c>
      <c r="G286" s="11">
        <v>299245</v>
      </c>
    </row>
    <row r="287" spans="1:7" x14ac:dyDescent="0.25">
      <c r="A287" t="str">
        <f t="shared" si="4"/>
        <v>Cliente em FocoPG_Clientes atendidos por serviços digitais - Número - ObterSE</v>
      </c>
      <c r="B287" s="11" t="s">
        <v>19</v>
      </c>
      <c r="C287" s="19" t="s">
        <v>471</v>
      </c>
      <c r="D287" s="8" t="s">
        <v>486</v>
      </c>
      <c r="E287" s="11" t="s">
        <v>437</v>
      </c>
      <c r="F287" s="12" t="s">
        <v>430</v>
      </c>
      <c r="G287" s="11">
        <v>21093</v>
      </c>
    </row>
    <row r="288" spans="1:7" x14ac:dyDescent="0.25">
      <c r="A288" t="str">
        <f t="shared" si="4"/>
        <v>Cliente em FocoPG_Clientes atendidos por serviços digitais - Número - ObterSP</v>
      </c>
      <c r="B288" s="11" t="s">
        <v>19</v>
      </c>
      <c r="C288" s="19" t="s">
        <v>471</v>
      </c>
      <c r="D288" s="8" t="s">
        <v>486</v>
      </c>
      <c r="E288" s="11" t="s">
        <v>437</v>
      </c>
      <c r="F288" s="12" t="s">
        <v>431</v>
      </c>
      <c r="G288" s="11">
        <v>1511324</v>
      </c>
    </row>
    <row r="289" spans="1:7" x14ac:dyDescent="0.25">
      <c r="A289" t="str">
        <f t="shared" si="4"/>
        <v>Cliente em FocoPG_Clientes atendidos por serviços digitais - Número - ObterTO</v>
      </c>
      <c r="B289" s="11" t="s">
        <v>19</v>
      </c>
      <c r="C289" s="19" t="s">
        <v>471</v>
      </c>
      <c r="D289" s="8" t="s">
        <v>486</v>
      </c>
      <c r="E289" s="11" t="s">
        <v>437</v>
      </c>
      <c r="F289" s="12" t="s">
        <v>432</v>
      </c>
      <c r="G289" s="11">
        <v>25050</v>
      </c>
    </row>
    <row r="290" spans="1:7" x14ac:dyDescent="0.25">
      <c r="A290" t="str">
        <f t="shared" si="4"/>
        <v>Cliente em FocoPG_Clientes atendidos por serviços digitais - Número - ObterSISTEMA SEBRAE</v>
      </c>
      <c r="B290" s="11" t="s">
        <v>19</v>
      </c>
      <c r="C290" s="19" t="s">
        <v>471</v>
      </c>
      <c r="D290" s="8" t="s">
        <v>486</v>
      </c>
      <c r="E290" s="11" t="s">
        <v>437</v>
      </c>
      <c r="F290" s="13" t="s">
        <v>481</v>
      </c>
      <c r="G290" s="11">
        <v>5132782</v>
      </c>
    </row>
    <row r="291" spans="1:7" x14ac:dyDescent="0.25">
      <c r="A291" t="str">
        <f t="shared" si="4"/>
        <v>Cliente em FocoPG_Clientes atendidos por serviços digitais - Número - ObterNA</v>
      </c>
      <c r="B291" s="11" t="s">
        <v>19</v>
      </c>
      <c r="C291" s="19" t="s">
        <v>471</v>
      </c>
      <c r="D291" s="8" t="s">
        <v>486</v>
      </c>
      <c r="E291" s="11" t="s">
        <v>437</v>
      </c>
      <c r="F291" s="12" t="s">
        <v>433</v>
      </c>
      <c r="G291" s="11">
        <v>0</v>
      </c>
    </row>
    <row r="292" spans="1:7" x14ac:dyDescent="0.25">
      <c r="A292" t="str">
        <f t="shared" si="4"/>
        <v>Ambiente de NegóciosPG_Tempo de abertura de empresas - horas - ObterAC</v>
      </c>
      <c r="B292" s="8" t="s">
        <v>17</v>
      </c>
      <c r="C292" s="8" t="s">
        <v>473</v>
      </c>
      <c r="D292" s="8" t="s">
        <v>490</v>
      </c>
      <c r="E292" s="11" t="s">
        <v>437</v>
      </c>
      <c r="F292" s="12" t="s">
        <v>406</v>
      </c>
      <c r="G292" s="20">
        <v>31.99</v>
      </c>
    </row>
    <row r="293" spans="1:7" x14ac:dyDescent="0.25">
      <c r="A293" t="str">
        <f t="shared" si="4"/>
        <v>Ambiente de NegóciosPG_Tempo de abertura de empresas - horas - ObterAL</v>
      </c>
      <c r="B293" s="8" t="s">
        <v>17</v>
      </c>
      <c r="C293" s="8" t="s">
        <v>473</v>
      </c>
      <c r="D293" s="8" t="s">
        <v>490</v>
      </c>
      <c r="E293" s="11" t="s">
        <v>437</v>
      </c>
      <c r="F293" s="12" t="s">
        <v>407</v>
      </c>
      <c r="G293" s="20">
        <v>19.8</v>
      </c>
    </row>
    <row r="294" spans="1:7" x14ac:dyDescent="0.25">
      <c r="A294" t="str">
        <f t="shared" si="4"/>
        <v>Ambiente de NegóciosPG_Tempo de abertura de empresas - horas - ObterAM</v>
      </c>
      <c r="B294" s="8" t="s">
        <v>17</v>
      </c>
      <c r="C294" s="8" t="s">
        <v>473</v>
      </c>
      <c r="D294" s="8" t="s">
        <v>490</v>
      </c>
      <c r="E294" s="11" t="s">
        <v>437</v>
      </c>
      <c r="F294" s="12" t="s">
        <v>408</v>
      </c>
      <c r="G294" s="20">
        <v>20.78</v>
      </c>
    </row>
    <row r="295" spans="1:7" x14ac:dyDescent="0.25">
      <c r="A295" t="str">
        <f t="shared" si="4"/>
        <v>Ambiente de NegóciosPG_Tempo de abertura de empresas - horas - ObterAP</v>
      </c>
      <c r="B295" s="8" t="s">
        <v>17</v>
      </c>
      <c r="C295" s="8" t="s">
        <v>473</v>
      </c>
      <c r="D295" s="8" t="s">
        <v>490</v>
      </c>
      <c r="E295" s="11" t="s">
        <v>437</v>
      </c>
      <c r="F295" s="12" t="s">
        <v>409</v>
      </c>
      <c r="G295" s="20">
        <v>41.1</v>
      </c>
    </row>
    <row r="296" spans="1:7" x14ac:dyDescent="0.25">
      <c r="A296" t="str">
        <f t="shared" si="4"/>
        <v>Ambiente de NegóciosPG_Tempo de abertura de empresas - horas - ObterBA</v>
      </c>
      <c r="B296" s="8" t="s">
        <v>17</v>
      </c>
      <c r="C296" s="8" t="s">
        <v>473</v>
      </c>
      <c r="D296" s="8" t="s">
        <v>490</v>
      </c>
      <c r="E296" s="11" t="s">
        <v>437</v>
      </c>
      <c r="F296" s="12" t="s">
        <v>410</v>
      </c>
      <c r="G296" s="20">
        <v>59.13</v>
      </c>
    </row>
    <row r="297" spans="1:7" x14ac:dyDescent="0.25">
      <c r="A297" t="str">
        <f t="shared" si="4"/>
        <v>Ambiente de NegóciosPG_Tempo de abertura de empresas - horas - ObterCE</v>
      </c>
      <c r="B297" s="8" t="s">
        <v>17</v>
      </c>
      <c r="C297" s="8" t="s">
        <v>473</v>
      </c>
      <c r="D297" s="8" t="s">
        <v>490</v>
      </c>
      <c r="E297" s="11" t="s">
        <v>437</v>
      </c>
      <c r="F297" s="12" t="s">
        <v>411</v>
      </c>
      <c r="G297" s="20">
        <v>32.9</v>
      </c>
    </row>
    <row r="298" spans="1:7" x14ac:dyDescent="0.25">
      <c r="A298" t="str">
        <f t="shared" si="4"/>
        <v>Ambiente de NegóciosPG_Tempo de abertura de empresas - horas - ObterDF</v>
      </c>
      <c r="B298" s="8" t="s">
        <v>17</v>
      </c>
      <c r="C298" s="8" t="s">
        <v>473</v>
      </c>
      <c r="D298" s="8" t="s">
        <v>490</v>
      </c>
      <c r="E298" s="11" t="s">
        <v>437</v>
      </c>
      <c r="F298" s="12" t="s">
        <v>412</v>
      </c>
      <c r="G298" s="20">
        <v>21.47</v>
      </c>
    </row>
    <row r="299" spans="1:7" x14ac:dyDescent="0.25">
      <c r="A299" t="str">
        <f t="shared" si="4"/>
        <v>Ambiente de NegóciosPG_Tempo de abertura de empresas - horas - ObterES</v>
      </c>
      <c r="B299" s="8" t="s">
        <v>17</v>
      </c>
      <c r="C299" s="8" t="s">
        <v>473</v>
      </c>
      <c r="D299" s="8" t="s">
        <v>490</v>
      </c>
      <c r="E299" s="11" t="s">
        <v>437</v>
      </c>
      <c r="F299" s="12" t="s">
        <v>413</v>
      </c>
      <c r="G299" s="20">
        <v>16.510000000000002</v>
      </c>
    </row>
    <row r="300" spans="1:7" x14ac:dyDescent="0.25">
      <c r="A300" t="str">
        <f t="shared" si="4"/>
        <v>Ambiente de NegóciosPG_Tempo de abertura de empresas - horas - ObterGO</v>
      </c>
      <c r="B300" s="8" t="s">
        <v>17</v>
      </c>
      <c r="C300" s="8" t="s">
        <v>473</v>
      </c>
      <c r="D300" s="8" t="s">
        <v>490</v>
      </c>
      <c r="E300" s="11" t="s">
        <v>437</v>
      </c>
      <c r="F300" s="12" t="s">
        <v>414</v>
      </c>
      <c r="G300" s="20">
        <v>19</v>
      </c>
    </row>
    <row r="301" spans="1:7" x14ac:dyDescent="0.25">
      <c r="A301" t="str">
        <f t="shared" si="4"/>
        <v>Ambiente de NegóciosPG_Tempo de abertura de empresas - horas - ObterMA</v>
      </c>
      <c r="B301" s="8" t="s">
        <v>17</v>
      </c>
      <c r="C301" s="8" t="s">
        <v>473</v>
      </c>
      <c r="D301" s="8" t="s">
        <v>490</v>
      </c>
      <c r="E301" s="11" t="s">
        <v>437</v>
      </c>
      <c r="F301" s="12" t="s">
        <v>415</v>
      </c>
      <c r="G301" s="20">
        <v>23.42</v>
      </c>
    </row>
    <row r="302" spans="1:7" x14ac:dyDescent="0.25">
      <c r="A302" t="str">
        <f t="shared" si="4"/>
        <v>Ambiente de NegóciosPG_Tempo de abertura de empresas - horas - ObterMG</v>
      </c>
      <c r="B302" s="8" t="s">
        <v>17</v>
      </c>
      <c r="C302" s="8" t="s">
        <v>473</v>
      </c>
      <c r="D302" s="8" t="s">
        <v>490</v>
      </c>
      <c r="E302" s="11" t="s">
        <v>437</v>
      </c>
      <c r="F302" s="12" t="s">
        <v>416</v>
      </c>
      <c r="G302" s="20">
        <v>29.72</v>
      </c>
    </row>
    <row r="303" spans="1:7" x14ac:dyDescent="0.25">
      <c r="A303" t="str">
        <f t="shared" si="4"/>
        <v>Ambiente de NegóciosPG_Tempo de abertura de empresas - horas - ObterMS</v>
      </c>
      <c r="B303" s="8" t="s">
        <v>17</v>
      </c>
      <c r="C303" s="8" t="s">
        <v>473</v>
      </c>
      <c r="D303" s="8" t="s">
        <v>490</v>
      </c>
      <c r="E303" s="11" t="s">
        <v>437</v>
      </c>
      <c r="F303" s="12" t="s">
        <v>417</v>
      </c>
      <c r="G303" s="20">
        <v>28.66</v>
      </c>
    </row>
    <row r="304" spans="1:7" x14ac:dyDescent="0.25">
      <c r="A304" t="str">
        <f t="shared" si="4"/>
        <v>Ambiente de NegóciosPG_Tempo de abertura de empresas - horas - ObterMT</v>
      </c>
      <c r="B304" s="8" t="s">
        <v>17</v>
      </c>
      <c r="C304" s="8" t="s">
        <v>473</v>
      </c>
      <c r="D304" s="8" t="s">
        <v>490</v>
      </c>
      <c r="E304" s="11" t="s">
        <v>437</v>
      </c>
      <c r="F304" s="12" t="s">
        <v>418</v>
      </c>
      <c r="G304" s="20">
        <v>22.34</v>
      </c>
    </row>
    <row r="305" spans="1:7" x14ac:dyDescent="0.25">
      <c r="A305" t="str">
        <f t="shared" si="4"/>
        <v>Ambiente de NegóciosPG_Tempo de abertura de empresas - horas - ObterPA</v>
      </c>
      <c r="B305" s="8" t="s">
        <v>17</v>
      </c>
      <c r="C305" s="8" t="s">
        <v>473</v>
      </c>
      <c r="D305" s="8" t="s">
        <v>490</v>
      </c>
      <c r="E305" s="11" t="s">
        <v>437</v>
      </c>
      <c r="F305" s="12" t="s">
        <v>419</v>
      </c>
      <c r="G305" s="20">
        <v>38.79</v>
      </c>
    </row>
    <row r="306" spans="1:7" x14ac:dyDescent="0.25">
      <c r="A306" t="str">
        <f t="shared" si="4"/>
        <v>Ambiente de NegóciosPG_Tempo de abertura de empresas - horas - ObterPB</v>
      </c>
      <c r="B306" s="8" t="s">
        <v>17</v>
      </c>
      <c r="C306" s="8" t="s">
        <v>473</v>
      </c>
      <c r="D306" s="8" t="s">
        <v>490</v>
      </c>
      <c r="E306" s="11" t="s">
        <v>437</v>
      </c>
      <c r="F306" s="12" t="s">
        <v>420</v>
      </c>
      <c r="G306" s="20">
        <v>32.409999999999997</v>
      </c>
    </row>
    <row r="307" spans="1:7" x14ac:dyDescent="0.25">
      <c r="A307" t="str">
        <f t="shared" si="4"/>
        <v>Ambiente de NegóciosPG_Tempo de abertura de empresas - horas - ObterPE</v>
      </c>
      <c r="B307" s="8" t="s">
        <v>17</v>
      </c>
      <c r="C307" s="8" t="s">
        <v>473</v>
      </c>
      <c r="D307" s="8" t="s">
        <v>490</v>
      </c>
      <c r="E307" s="11" t="s">
        <v>437</v>
      </c>
      <c r="F307" s="12" t="s">
        <v>421</v>
      </c>
      <c r="G307" s="20">
        <v>29.57</v>
      </c>
    </row>
    <row r="308" spans="1:7" x14ac:dyDescent="0.25">
      <c r="A308" t="str">
        <f t="shared" si="4"/>
        <v>Ambiente de NegóciosPG_Tempo de abertura de empresas - horas - ObterPI</v>
      </c>
      <c r="B308" s="8" t="s">
        <v>17</v>
      </c>
      <c r="C308" s="8" t="s">
        <v>473</v>
      </c>
      <c r="D308" s="8" t="s">
        <v>490</v>
      </c>
      <c r="E308" s="11" t="s">
        <v>437</v>
      </c>
      <c r="F308" s="12" t="s">
        <v>422</v>
      </c>
      <c r="G308" s="20">
        <v>40.950000000000003</v>
      </c>
    </row>
    <row r="309" spans="1:7" x14ac:dyDescent="0.25">
      <c r="A309" t="str">
        <f t="shared" si="4"/>
        <v>Ambiente de NegóciosPG_Tempo de abertura de empresas - horas - ObterPR</v>
      </c>
      <c r="B309" s="8" t="s">
        <v>17</v>
      </c>
      <c r="C309" s="8" t="s">
        <v>473</v>
      </c>
      <c r="D309" s="8" t="s">
        <v>490</v>
      </c>
      <c r="E309" s="11" t="s">
        <v>437</v>
      </c>
      <c r="F309" s="12" t="s">
        <v>423</v>
      </c>
      <c r="G309" s="20">
        <v>18.72</v>
      </c>
    </row>
    <row r="310" spans="1:7" x14ac:dyDescent="0.25">
      <c r="A310" t="str">
        <f t="shared" si="4"/>
        <v>Ambiente de NegóciosPG_Tempo de abertura de empresas - horas - ObterRJ</v>
      </c>
      <c r="B310" s="8" t="s">
        <v>17</v>
      </c>
      <c r="C310" s="8" t="s">
        <v>473</v>
      </c>
      <c r="D310" s="8" t="s">
        <v>490</v>
      </c>
      <c r="E310" s="11" t="s">
        <v>437</v>
      </c>
      <c r="F310" s="12" t="s">
        <v>424</v>
      </c>
      <c r="G310" s="20">
        <v>37.380000000000003</v>
      </c>
    </row>
    <row r="311" spans="1:7" x14ac:dyDescent="0.25">
      <c r="A311" t="str">
        <f t="shared" si="4"/>
        <v>Ambiente de NegóciosPG_Tempo de abertura de empresas - horas - ObterRN</v>
      </c>
      <c r="B311" s="8" t="s">
        <v>17</v>
      </c>
      <c r="C311" s="8" t="s">
        <v>473</v>
      </c>
      <c r="D311" s="8" t="s">
        <v>490</v>
      </c>
      <c r="E311" s="11" t="s">
        <v>437</v>
      </c>
      <c r="F311" s="12" t="s">
        <v>425</v>
      </c>
      <c r="G311" s="20">
        <v>31.4</v>
      </c>
    </row>
    <row r="312" spans="1:7" x14ac:dyDescent="0.25">
      <c r="A312" t="str">
        <f t="shared" si="4"/>
        <v>Ambiente de NegóciosPG_Tempo de abertura de empresas - horas - ObterRO</v>
      </c>
      <c r="B312" s="8" t="s">
        <v>17</v>
      </c>
      <c r="C312" s="8" t="s">
        <v>473</v>
      </c>
      <c r="D312" s="8" t="s">
        <v>490</v>
      </c>
      <c r="E312" s="11" t="s">
        <v>437</v>
      </c>
      <c r="F312" s="12" t="s">
        <v>426</v>
      </c>
      <c r="G312" s="20">
        <v>21.87</v>
      </c>
    </row>
    <row r="313" spans="1:7" x14ac:dyDescent="0.25">
      <c r="A313" t="str">
        <f t="shared" si="4"/>
        <v>Ambiente de NegóciosPG_Tempo de abertura de empresas - horas - ObterRR</v>
      </c>
      <c r="B313" s="8" t="s">
        <v>17</v>
      </c>
      <c r="C313" s="8" t="s">
        <v>473</v>
      </c>
      <c r="D313" s="8" t="s">
        <v>490</v>
      </c>
      <c r="E313" s="11" t="s">
        <v>437</v>
      </c>
      <c r="F313" s="12" t="s">
        <v>427</v>
      </c>
      <c r="G313" s="20">
        <v>24.45</v>
      </c>
    </row>
    <row r="314" spans="1:7" x14ac:dyDescent="0.25">
      <c r="A314" t="str">
        <f t="shared" si="4"/>
        <v>Ambiente de NegóciosPG_Tempo de abertura de empresas - horas - ObterRS</v>
      </c>
      <c r="B314" s="8" t="s">
        <v>17</v>
      </c>
      <c r="C314" s="8" t="s">
        <v>473</v>
      </c>
      <c r="D314" s="8" t="s">
        <v>490</v>
      </c>
      <c r="E314" s="11" t="s">
        <v>437</v>
      </c>
      <c r="F314" s="12" t="s">
        <v>428</v>
      </c>
      <c r="G314" s="20">
        <v>41.83</v>
      </c>
    </row>
    <row r="315" spans="1:7" x14ac:dyDescent="0.25">
      <c r="A315" t="str">
        <f t="shared" si="4"/>
        <v>Ambiente de NegóciosPG_Tempo de abertura de empresas - horas - ObterSC</v>
      </c>
      <c r="B315" s="8" t="s">
        <v>17</v>
      </c>
      <c r="C315" s="8" t="s">
        <v>473</v>
      </c>
      <c r="D315" s="8" t="s">
        <v>490</v>
      </c>
      <c r="E315" s="11" t="s">
        <v>437</v>
      </c>
      <c r="F315" s="12" t="s">
        <v>429</v>
      </c>
      <c r="G315" s="20">
        <v>39.950000000000003</v>
      </c>
    </row>
    <row r="316" spans="1:7" x14ac:dyDescent="0.25">
      <c r="A316" t="str">
        <f t="shared" si="4"/>
        <v>Ambiente de NegóciosPG_Tempo de abertura de empresas - horas - ObterSE</v>
      </c>
      <c r="B316" s="8" t="s">
        <v>17</v>
      </c>
      <c r="C316" s="8" t="s">
        <v>473</v>
      </c>
      <c r="D316" s="8" t="s">
        <v>490</v>
      </c>
      <c r="E316" s="11" t="s">
        <v>437</v>
      </c>
      <c r="F316" s="12" t="s">
        <v>430</v>
      </c>
      <c r="G316" s="20">
        <v>12.78</v>
      </c>
    </row>
    <row r="317" spans="1:7" x14ac:dyDescent="0.25">
      <c r="A317" t="str">
        <f t="shared" si="4"/>
        <v>Ambiente de NegóciosPG_Tempo de abertura de empresas - horas - ObterSP</v>
      </c>
      <c r="B317" s="8" t="s">
        <v>17</v>
      </c>
      <c r="C317" s="8" t="s">
        <v>473</v>
      </c>
      <c r="D317" s="8" t="s">
        <v>490</v>
      </c>
      <c r="E317" s="11" t="s">
        <v>437</v>
      </c>
      <c r="F317" s="12" t="s">
        <v>431</v>
      </c>
      <c r="G317" s="20">
        <v>41.39</v>
      </c>
    </row>
    <row r="318" spans="1:7" x14ac:dyDescent="0.25">
      <c r="A318" t="str">
        <f t="shared" si="4"/>
        <v>Ambiente de NegóciosPG_Tempo de abertura de empresas - horas - ObterTO</v>
      </c>
      <c r="B318" s="8" t="s">
        <v>17</v>
      </c>
      <c r="C318" s="8" t="s">
        <v>473</v>
      </c>
      <c r="D318" s="8" t="s">
        <v>490</v>
      </c>
      <c r="E318" s="11" t="s">
        <v>437</v>
      </c>
      <c r="F318" s="12" t="s">
        <v>432</v>
      </c>
      <c r="G318" s="20">
        <v>23.43</v>
      </c>
    </row>
    <row r="319" spans="1:7" x14ac:dyDescent="0.25">
      <c r="A319" t="str">
        <f t="shared" si="4"/>
        <v>Ambiente de NegóciosPG_Tempo de abertura de empresas - horas - ObterSISTEMA SEBRAE</v>
      </c>
      <c r="B319" s="8" t="s">
        <v>17</v>
      </c>
      <c r="C319" s="8" t="s">
        <v>473</v>
      </c>
      <c r="D319" s="8" t="s">
        <v>490</v>
      </c>
      <c r="E319" s="11" t="s">
        <v>437</v>
      </c>
      <c r="F319" s="13" t="s">
        <v>481</v>
      </c>
      <c r="G319" s="20">
        <v>34.1</v>
      </c>
    </row>
    <row r="320" spans="1:7" x14ac:dyDescent="0.25">
      <c r="A320" t="str">
        <f t="shared" si="4"/>
        <v>Ambiente de NegóciosPG_Tempo de abertura de empresas - horas - ObterNA</v>
      </c>
      <c r="B320" s="8" t="s">
        <v>17</v>
      </c>
      <c r="C320" s="8" t="s">
        <v>473</v>
      </c>
      <c r="D320" s="8" t="s">
        <v>490</v>
      </c>
      <c r="E320" s="11" t="s">
        <v>437</v>
      </c>
      <c r="F320" s="12" t="s">
        <v>433</v>
      </c>
      <c r="G320" s="20">
        <v>0</v>
      </c>
    </row>
    <row r="321" spans="1:7" x14ac:dyDescent="0.25">
      <c r="A321" t="str">
        <f t="shared" si="4"/>
        <v>Brasil + CompetitivoPG_Produtividade do Trabalho - % - AumentarAC</v>
      </c>
      <c r="B321" s="8" t="s">
        <v>27</v>
      </c>
      <c r="C321" s="8" t="s">
        <v>478</v>
      </c>
      <c r="D321" s="8" t="s">
        <v>491</v>
      </c>
      <c r="E321" s="11" t="s">
        <v>437</v>
      </c>
      <c r="F321" s="12" t="s">
        <v>406</v>
      </c>
      <c r="G321" s="8">
        <v>31</v>
      </c>
    </row>
    <row r="322" spans="1:7" x14ac:dyDescent="0.25">
      <c r="A322" t="str">
        <f t="shared" si="4"/>
        <v>Brasil + CompetitivoPG_Produtividade do Trabalho - % - AumentarAL</v>
      </c>
      <c r="B322" s="8" t="s">
        <v>27</v>
      </c>
      <c r="C322" s="8" t="s">
        <v>478</v>
      </c>
      <c r="D322" s="8" t="s">
        <v>491</v>
      </c>
      <c r="E322" s="11" t="s">
        <v>437</v>
      </c>
      <c r="F322" s="12" t="s">
        <v>407</v>
      </c>
      <c r="G322" s="8">
        <v>20</v>
      </c>
    </row>
    <row r="323" spans="1:7" x14ac:dyDescent="0.25">
      <c r="A323" t="str">
        <f t="shared" ref="A323:A386" si="5">CONCATENATE(C323,B323,F323)</f>
        <v>Brasil + CompetitivoPG_Produtividade do Trabalho - % - AumentarAM</v>
      </c>
      <c r="B323" s="8" t="s">
        <v>27</v>
      </c>
      <c r="C323" s="8" t="s">
        <v>478</v>
      </c>
      <c r="D323" s="8" t="s">
        <v>491</v>
      </c>
      <c r="E323" s="11" t="s">
        <v>437</v>
      </c>
      <c r="F323" s="12" t="s">
        <v>408</v>
      </c>
      <c r="G323" s="8">
        <v>21.1</v>
      </c>
    </row>
    <row r="324" spans="1:7" x14ac:dyDescent="0.25">
      <c r="A324" t="str">
        <f t="shared" si="5"/>
        <v>Brasil + CompetitivoPG_Produtividade do Trabalho - % - AumentarAP</v>
      </c>
      <c r="B324" s="8" t="s">
        <v>27</v>
      </c>
      <c r="C324" s="8" t="s">
        <v>478</v>
      </c>
      <c r="D324" s="8" t="s">
        <v>491</v>
      </c>
      <c r="E324" s="11" t="s">
        <v>437</v>
      </c>
      <c r="F324" s="12" t="s">
        <v>409</v>
      </c>
      <c r="G324" s="8">
        <v>20.8</v>
      </c>
    </row>
    <row r="325" spans="1:7" x14ac:dyDescent="0.25">
      <c r="A325" t="str">
        <f t="shared" si="5"/>
        <v>Brasil + CompetitivoPG_Produtividade do Trabalho - % - AumentarBA</v>
      </c>
      <c r="B325" s="8" t="s">
        <v>27</v>
      </c>
      <c r="C325" s="8" t="s">
        <v>478</v>
      </c>
      <c r="D325" s="8" t="s">
        <v>491</v>
      </c>
      <c r="E325" s="11" t="s">
        <v>437</v>
      </c>
      <c r="F325" s="12" t="s">
        <v>410</v>
      </c>
      <c r="G325" s="8">
        <v>18.600000000000001</v>
      </c>
    </row>
    <row r="326" spans="1:7" x14ac:dyDescent="0.25">
      <c r="A326" t="str">
        <f t="shared" si="5"/>
        <v>Brasil + CompetitivoPG_Produtividade do Trabalho - % - AumentarCE</v>
      </c>
      <c r="B326" s="8" t="s">
        <v>27</v>
      </c>
      <c r="C326" s="8" t="s">
        <v>478</v>
      </c>
      <c r="D326" s="8" t="s">
        <v>491</v>
      </c>
      <c r="E326" s="11" t="s">
        <v>437</v>
      </c>
      <c r="F326" s="12" t="s">
        <v>411</v>
      </c>
      <c r="G326" s="8">
        <v>16.5</v>
      </c>
    </row>
    <row r="327" spans="1:7" x14ac:dyDescent="0.25">
      <c r="A327" t="str">
        <f t="shared" si="5"/>
        <v>Brasil + CompetitivoPG_Produtividade do Trabalho - % - AumentarDF</v>
      </c>
      <c r="B327" s="8" t="s">
        <v>27</v>
      </c>
      <c r="C327" s="8" t="s">
        <v>478</v>
      </c>
      <c r="D327" s="8" t="s">
        <v>491</v>
      </c>
      <c r="E327" s="11" t="s">
        <v>437</v>
      </c>
      <c r="F327" s="12" t="s">
        <v>412</v>
      </c>
      <c r="G327" s="8">
        <v>22.7</v>
      </c>
    </row>
    <row r="328" spans="1:7" x14ac:dyDescent="0.25">
      <c r="A328" t="str">
        <f t="shared" si="5"/>
        <v>Brasil + CompetitivoPG_Produtividade do Trabalho - % - AumentarES</v>
      </c>
      <c r="B328" s="8" t="s">
        <v>27</v>
      </c>
      <c r="C328" s="8" t="s">
        <v>478</v>
      </c>
      <c r="D328" s="8" t="s">
        <v>491</v>
      </c>
      <c r="E328" s="11" t="s">
        <v>437</v>
      </c>
      <c r="F328" s="12" t="s">
        <v>413</v>
      </c>
      <c r="G328" s="8">
        <v>11.8</v>
      </c>
    </row>
    <row r="329" spans="1:7" x14ac:dyDescent="0.25">
      <c r="A329" t="str">
        <f t="shared" si="5"/>
        <v>Brasil + CompetitivoPG_Produtividade do Trabalho - % - AumentarGO</v>
      </c>
      <c r="B329" s="8" t="s">
        <v>27</v>
      </c>
      <c r="C329" s="8" t="s">
        <v>478</v>
      </c>
      <c r="D329" s="8" t="s">
        <v>491</v>
      </c>
      <c r="E329" s="11" t="s">
        <v>437</v>
      </c>
      <c r="F329" s="12" t="s">
        <v>414</v>
      </c>
      <c r="G329" s="8">
        <v>20.100000000000001</v>
      </c>
    </row>
    <row r="330" spans="1:7" x14ac:dyDescent="0.25">
      <c r="A330" t="str">
        <f t="shared" si="5"/>
        <v>Brasil + CompetitivoPG_Produtividade do Trabalho - % - AumentarMA</v>
      </c>
      <c r="B330" s="8" t="s">
        <v>27</v>
      </c>
      <c r="C330" s="8" t="s">
        <v>478</v>
      </c>
      <c r="D330" s="8" t="s">
        <v>491</v>
      </c>
      <c r="E330" s="11" t="s">
        <v>437</v>
      </c>
      <c r="F330" s="12" t="s">
        <v>415</v>
      </c>
      <c r="G330" s="8">
        <v>28.3</v>
      </c>
    </row>
    <row r="331" spans="1:7" x14ac:dyDescent="0.25">
      <c r="A331" t="str">
        <f t="shared" si="5"/>
        <v>Brasil + CompetitivoPG_Produtividade do Trabalho - % - AumentarMG</v>
      </c>
      <c r="B331" s="8" t="s">
        <v>27</v>
      </c>
      <c r="C331" s="8" t="s">
        <v>478</v>
      </c>
      <c r="D331" s="8" t="s">
        <v>491</v>
      </c>
      <c r="E331" s="11" t="s">
        <v>437</v>
      </c>
      <c r="F331" s="12" t="s">
        <v>416</v>
      </c>
      <c r="G331" s="8">
        <v>22.5</v>
      </c>
    </row>
    <row r="332" spans="1:7" x14ac:dyDescent="0.25">
      <c r="A332" t="str">
        <f t="shared" si="5"/>
        <v>Brasil + CompetitivoPG_Produtividade do Trabalho - % - AumentarMS</v>
      </c>
      <c r="B332" s="8" t="s">
        <v>27</v>
      </c>
      <c r="C332" s="8" t="s">
        <v>478</v>
      </c>
      <c r="D332" s="8" t="s">
        <v>491</v>
      </c>
      <c r="E332" s="11" t="s">
        <v>437</v>
      </c>
      <c r="F332" s="12" t="s">
        <v>417</v>
      </c>
      <c r="G332" s="8">
        <v>21.8</v>
      </c>
    </row>
    <row r="333" spans="1:7" x14ac:dyDescent="0.25">
      <c r="A333" t="str">
        <f t="shared" si="5"/>
        <v>Brasil + CompetitivoPG_Produtividade do Trabalho - % - AumentarMT</v>
      </c>
      <c r="B333" s="8" t="s">
        <v>27</v>
      </c>
      <c r="C333" s="8" t="s">
        <v>478</v>
      </c>
      <c r="D333" s="8" t="s">
        <v>491</v>
      </c>
      <c r="E333" s="11" t="s">
        <v>437</v>
      </c>
      <c r="F333" s="12" t="s">
        <v>418</v>
      </c>
      <c r="G333" s="8">
        <v>18.2</v>
      </c>
    </row>
    <row r="334" spans="1:7" x14ac:dyDescent="0.25">
      <c r="A334" t="str">
        <f t="shared" si="5"/>
        <v>Brasil + CompetitivoPG_Produtividade do Trabalho - % - AumentarPA</v>
      </c>
      <c r="B334" s="8" t="s">
        <v>27</v>
      </c>
      <c r="C334" s="8" t="s">
        <v>478</v>
      </c>
      <c r="D334" s="8" t="s">
        <v>491</v>
      </c>
      <c r="E334" s="11" t="s">
        <v>437</v>
      </c>
      <c r="F334" s="12" t="s">
        <v>419</v>
      </c>
      <c r="G334" s="8">
        <v>24.3</v>
      </c>
    </row>
    <row r="335" spans="1:7" x14ac:dyDescent="0.25">
      <c r="A335" t="str">
        <f t="shared" si="5"/>
        <v>Brasil + CompetitivoPG_Produtividade do Trabalho - % - AumentarPB</v>
      </c>
      <c r="B335" s="8" t="s">
        <v>27</v>
      </c>
      <c r="C335" s="8" t="s">
        <v>478</v>
      </c>
      <c r="D335" s="8" t="s">
        <v>491</v>
      </c>
      <c r="E335" s="11" t="s">
        <v>437</v>
      </c>
      <c r="F335" s="12" t="s">
        <v>420</v>
      </c>
      <c r="G335" s="8">
        <v>29.1</v>
      </c>
    </row>
    <row r="336" spans="1:7" x14ac:dyDescent="0.25">
      <c r="A336" t="str">
        <f t="shared" si="5"/>
        <v>Brasil + CompetitivoPG_Produtividade do Trabalho - % - AumentarPE</v>
      </c>
      <c r="B336" s="8" t="s">
        <v>27</v>
      </c>
      <c r="C336" s="8" t="s">
        <v>478</v>
      </c>
      <c r="D336" s="8" t="s">
        <v>491</v>
      </c>
      <c r="E336" s="11" t="s">
        <v>437</v>
      </c>
      <c r="F336" s="12" t="s">
        <v>421</v>
      </c>
      <c r="G336" s="8">
        <v>20.2</v>
      </c>
    </row>
    <row r="337" spans="1:9" x14ac:dyDescent="0.25">
      <c r="A337" t="str">
        <f t="shared" si="5"/>
        <v>Brasil + CompetitivoPG_Produtividade do Trabalho - % - AumentarPI</v>
      </c>
      <c r="B337" s="8" t="s">
        <v>27</v>
      </c>
      <c r="C337" s="8" t="s">
        <v>478</v>
      </c>
      <c r="D337" s="8" t="s">
        <v>491</v>
      </c>
      <c r="E337" s="11" t="s">
        <v>437</v>
      </c>
      <c r="F337" s="12" t="s">
        <v>422</v>
      </c>
      <c r="G337" s="8">
        <v>16.600000000000001</v>
      </c>
    </row>
    <row r="338" spans="1:9" x14ac:dyDescent="0.25">
      <c r="A338" t="str">
        <f t="shared" si="5"/>
        <v>Brasil + CompetitivoPG_Produtividade do Trabalho - % - AumentarPR</v>
      </c>
      <c r="B338" s="8" t="s">
        <v>27</v>
      </c>
      <c r="C338" s="8" t="s">
        <v>478</v>
      </c>
      <c r="D338" s="8" t="s">
        <v>491</v>
      </c>
      <c r="E338" s="11" t="s">
        <v>437</v>
      </c>
      <c r="F338" s="12" t="s">
        <v>423</v>
      </c>
      <c r="G338" s="8">
        <v>19.899999999999999</v>
      </c>
    </row>
    <row r="339" spans="1:9" x14ac:dyDescent="0.25">
      <c r="A339" t="str">
        <f t="shared" si="5"/>
        <v>Brasil + CompetitivoPG_Produtividade do Trabalho - % - AumentarRJ</v>
      </c>
      <c r="B339" s="8" t="s">
        <v>27</v>
      </c>
      <c r="C339" s="8" t="s">
        <v>478</v>
      </c>
      <c r="D339" s="8" t="s">
        <v>491</v>
      </c>
      <c r="E339" s="11" t="s">
        <v>437</v>
      </c>
      <c r="F339" s="12" t="s">
        <v>424</v>
      </c>
      <c r="G339" s="8">
        <v>20.100000000000001</v>
      </c>
    </row>
    <row r="340" spans="1:9" x14ac:dyDescent="0.25">
      <c r="A340" t="str">
        <f t="shared" si="5"/>
        <v>Brasil + CompetitivoPG_Produtividade do Trabalho - % - AumentarRN</v>
      </c>
      <c r="B340" s="8" t="s">
        <v>27</v>
      </c>
      <c r="C340" s="8" t="s">
        <v>478</v>
      </c>
      <c r="D340" s="8" t="s">
        <v>491</v>
      </c>
      <c r="E340" s="11" t="s">
        <v>437</v>
      </c>
      <c r="F340" s="12" t="s">
        <v>425</v>
      </c>
      <c r="G340" s="8">
        <v>11.3</v>
      </c>
    </row>
    <row r="341" spans="1:9" x14ac:dyDescent="0.25">
      <c r="A341" t="str">
        <f t="shared" si="5"/>
        <v>Brasil + CompetitivoPG_Produtividade do Trabalho - % - AumentarRO</v>
      </c>
      <c r="B341" s="8" t="s">
        <v>27</v>
      </c>
      <c r="C341" s="8" t="s">
        <v>478</v>
      </c>
      <c r="D341" s="8" t="s">
        <v>491</v>
      </c>
      <c r="E341" s="11" t="s">
        <v>437</v>
      </c>
      <c r="F341" s="12" t="s">
        <v>426</v>
      </c>
      <c r="G341" s="8">
        <v>30.3</v>
      </c>
    </row>
    <row r="342" spans="1:9" x14ac:dyDescent="0.25">
      <c r="A342" t="str">
        <f t="shared" si="5"/>
        <v>Brasil + CompetitivoPG_Produtividade do Trabalho - % - AumentarRR</v>
      </c>
      <c r="B342" s="8" t="s">
        <v>27</v>
      </c>
      <c r="C342" s="8" t="s">
        <v>478</v>
      </c>
      <c r="D342" s="8" t="s">
        <v>491</v>
      </c>
      <c r="E342" s="11" t="s">
        <v>437</v>
      </c>
      <c r="F342" s="12" t="s">
        <v>427</v>
      </c>
      <c r="G342" s="8">
        <v>48.1</v>
      </c>
    </row>
    <row r="343" spans="1:9" x14ac:dyDescent="0.25">
      <c r="A343" t="str">
        <f t="shared" si="5"/>
        <v>Brasil + CompetitivoPG_Produtividade do Trabalho - % - AumentarRS</v>
      </c>
      <c r="B343" s="8" t="s">
        <v>27</v>
      </c>
      <c r="C343" s="8" t="s">
        <v>478</v>
      </c>
      <c r="D343" s="8" t="s">
        <v>491</v>
      </c>
      <c r="E343" s="11" t="s">
        <v>437</v>
      </c>
      <c r="F343" s="12" t="s">
        <v>428</v>
      </c>
      <c r="G343" s="8">
        <v>12</v>
      </c>
    </row>
    <row r="344" spans="1:9" x14ac:dyDescent="0.25">
      <c r="A344" t="str">
        <f t="shared" si="5"/>
        <v>Brasil + CompetitivoPG_Produtividade do Trabalho - % - AumentarSC</v>
      </c>
      <c r="B344" s="8" t="s">
        <v>27</v>
      </c>
      <c r="C344" s="8" t="s">
        <v>478</v>
      </c>
      <c r="D344" s="8" t="s">
        <v>491</v>
      </c>
      <c r="E344" s="11" t="s">
        <v>437</v>
      </c>
      <c r="F344" s="12" t="s">
        <v>429</v>
      </c>
      <c r="G344" s="8">
        <v>18.600000000000001</v>
      </c>
    </row>
    <row r="345" spans="1:9" x14ac:dyDescent="0.25">
      <c r="A345" t="str">
        <f t="shared" si="5"/>
        <v>Brasil + CompetitivoPG_Produtividade do Trabalho - % - AumentarSE</v>
      </c>
      <c r="B345" s="8" t="s">
        <v>27</v>
      </c>
      <c r="C345" s="8" t="s">
        <v>478</v>
      </c>
      <c r="D345" s="8" t="s">
        <v>491</v>
      </c>
      <c r="E345" s="11" t="s">
        <v>437</v>
      </c>
      <c r="F345" s="12" t="s">
        <v>430</v>
      </c>
      <c r="G345" s="8">
        <v>27.2</v>
      </c>
    </row>
    <row r="346" spans="1:9" x14ac:dyDescent="0.25">
      <c r="A346" t="str">
        <f t="shared" si="5"/>
        <v>Brasil + CompetitivoPG_Produtividade do Trabalho - % - AumentarSP</v>
      </c>
      <c r="B346" s="8" t="s">
        <v>27</v>
      </c>
      <c r="C346" s="8" t="s">
        <v>478</v>
      </c>
      <c r="D346" s="8" t="s">
        <v>491</v>
      </c>
      <c r="E346" s="11" t="s">
        <v>437</v>
      </c>
      <c r="F346" s="12" t="s">
        <v>431</v>
      </c>
      <c r="G346" s="8">
        <v>29.4</v>
      </c>
    </row>
    <row r="347" spans="1:9" x14ac:dyDescent="0.25">
      <c r="A347" t="str">
        <f t="shared" si="5"/>
        <v>Brasil + CompetitivoPG_Produtividade do Trabalho - % - AumentarTO</v>
      </c>
      <c r="B347" s="8" t="s">
        <v>27</v>
      </c>
      <c r="C347" s="8" t="s">
        <v>478</v>
      </c>
      <c r="D347" s="8" t="s">
        <v>491</v>
      </c>
      <c r="E347" s="11" t="s">
        <v>437</v>
      </c>
      <c r="F347" s="12" t="s">
        <v>432</v>
      </c>
      <c r="G347" s="8">
        <v>26.4</v>
      </c>
    </row>
    <row r="348" spans="1:9" x14ac:dyDescent="0.25">
      <c r="A348" t="str">
        <f t="shared" si="5"/>
        <v>Brasil + CompetitivoPG_Produtividade do Trabalho - % - AumentarSISTEMA SEBRAE</v>
      </c>
      <c r="B348" s="8" t="s">
        <v>27</v>
      </c>
      <c r="C348" s="8" t="s">
        <v>478</v>
      </c>
      <c r="D348" s="8" t="s">
        <v>491</v>
      </c>
      <c r="E348" s="11" t="s">
        <v>437</v>
      </c>
      <c r="F348" s="13" t="s">
        <v>481</v>
      </c>
      <c r="G348" s="8">
        <v>21.7</v>
      </c>
    </row>
    <row r="349" spans="1:9" x14ac:dyDescent="0.25">
      <c r="A349" t="str">
        <f t="shared" si="5"/>
        <v>Brasil + CompetitivoPG_Produtividade do Trabalho - % - AumentarNA</v>
      </c>
      <c r="B349" s="8" t="s">
        <v>27</v>
      </c>
      <c r="C349" s="8" t="s">
        <v>478</v>
      </c>
      <c r="D349" s="8" t="s">
        <v>491</v>
      </c>
      <c r="E349" s="11" t="s">
        <v>437</v>
      </c>
      <c r="F349" s="12" t="s">
        <v>433</v>
      </c>
      <c r="G349" s="8">
        <v>0</v>
      </c>
    </row>
    <row r="350" spans="1:9" x14ac:dyDescent="0.25">
      <c r="A350" t="str">
        <f t="shared" si="5"/>
        <v>Educação EmpreendedoraPG_Recomendação (NPS) - Professores - pontos - ObterAC</v>
      </c>
      <c r="B350" s="21" t="s">
        <v>35</v>
      </c>
      <c r="C350" s="21" t="s">
        <v>476</v>
      </c>
      <c r="D350" s="21" t="s">
        <v>492</v>
      </c>
      <c r="E350" s="21" t="s">
        <v>437</v>
      </c>
      <c r="F350" s="22" t="s">
        <v>406</v>
      </c>
      <c r="G350" s="22">
        <v>87.1</v>
      </c>
      <c r="I350" t="e">
        <f>IF(G350=#REF!,1,0)</f>
        <v>#REF!</v>
      </c>
    </row>
    <row r="351" spans="1:9" x14ac:dyDescent="0.25">
      <c r="A351" t="str">
        <f t="shared" si="5"/>
        <v>Educação EmpreendedoraPG_Recomendação (NPS) - Professores - pontos - ObterAL</v>
      </c>
      <c r="B351" s="21" t="s">
        <v>35</v>
      </c>
      <c r="C351" s="21" t="s">
        <v>476</v>
      </c>
      <c r="D351" s="21" t="s">
        <v>492</v>
      </c>
      <c r="E351" s="21" t="s">
        <v>437</v>
      </c>
      <c r="F351" s="22" t="s">
        <v>407</v>
      </c>
      <c r="G351" s="22">
        <v>84</v>
      </c>
      <c r="I351" t="e">
        <f>IF(G351=#REF!,1,0)</f>
        <v>#REF!</v>
      </c>
    </row>
    <row r="352" spans="1:9" x14ac:dyDescent="0.25">
      <c r="A352" t="str">
        <f t="shared" si="5"/>
        <v>Educação EmpreendedoraPG_Recomendação (NPS) - Professores - pontos - ObterAM</v>
      </c>
      <c r="B352" s="21" t="s">
        <v>35</v>
      </c>
      <c r="C352" s="21" t="s">
        <v>476</v>
      </c>
      <c r="D352" s="21" t="s">
        <v>492</v>
      </c>
      <c r="E352" s="21" t="s">
        <v>437</v>
      </c>
      <c r="F352" s="22" t="s">
        <v>408</v>
      </c>
      <c r="G352" s="22">
        <v>76.099999999999994</v>
      </c>
      <c r="I352" t="e">
        <f>IF(G352=#REF!,1,0)</f>
        <v>#REF!</v>
      </c>
    </row>
    <row r="353" spans="1:9" x14ac:dyDescent="0.25">
      <c r="A353" t="str">
        <f t="shared" si="5"/>
        <v>Educação EmpreendedoraPG_Recomendação (NPS) - Professores - pontos - ObterAP</v>
      </c>
      <c r="B353" s="21" t="s">
        <v>35</v>
      </c>
      <c r="C353" s="21" t="s">
        <v>476</v>
      </c>
      <c r="D353" s="21" t="s">
        <v>492</v>
      </c>
      <c r="E353" s="21" t="s">
        <v>437</v>
      </c>
      <c r="F353" s="22" t="s">
        <v>409</v>
      </c>
      <c r="G353" s="22">
        <v>87.8</v>
      </c>
      <c r="I353" t="e">
        <f>IF(G353=#REF!,1,0)</f>
        <v>#REF!</v>
      </c>
    </row>
    <row r="354" spans="1:9" x14ac:dyDescent="0.25">
      <c r="A354" t="str">
        <f t="shared" si="5"/>
        <v>Educação EmpreendedoraPG_Recomendação (NPS) - Professores - pontos - ObterBA</v>
      </c>
      <c r="B354" s="21" t="s">
        <v>35</v>
      </c>
      <c r="C354" s="21" t="s">
        <v>476</v>
      </c>
      <c r="D354" s="21" t="s">
        <v>492</v>
      </c>
      <c r="E354" s="21" t="s">
        <v>437</v>
      </c>
      <c r="F354" s="22" t="s">
        <v>410</v>
      </c>
      <c r="G354" s="22">
        <v>81.900000000000006</v>
      </c>
      <c r="I354" t="e">
        <f>IF(G354=#REF!,1,0)</f>
        <v>#REF!</v>
      </c>
    </row>
    <row r="355" spans="1:9" x14ac:dyDescent="0.25">
      <c r="A355" t="str">
        <f t="shared" si="5"/>
        <v>Educação EmpreendedoraPG_Recomendação (NPS) - Professores - pontos - ObterCE</v>
      </c>
      <c r="B355" s="21" t="s">
        <v>35</v>
      </c>
      <c r="C355" s="21" t="s">
        <v>476</v>
      </c>
      <c r="D355" s="21" t="s">
        <v>492</v>
      </c>
      <c r="E355" s="21" t="s">
        <v>437</v>
      </c>
      <c r="F355" s="22" t="s">
        <v>411</v>
      </c>
      <c r="G355" s="22">
        <v>83.8</v>
      </c>
      <c r="I355" t="e">
        <f>IF(G355=#REF!,1,0)</f>
        <v>#REF!</v>
      </c>
    </row>
    <row r="356" spans="1:9" x14ac:dyDescent="0.25">
      <c r="A356" t="str">
        <f t="shared" si="5"/>
        <v>Educação EmpreendedoraPG_Recomendação (NPS) - Professores - pontos - ObterDF</v>
      </c>
      <c r="B356" s="21" t="s">
        <v>35</v>
      </c>
      <c r="C356" s="21" t="s">
        <v>476</v>
      </c>
      <c r="D356" s="21" t="s">
        <v>492</v>
      </c>
      <c r="E356" s="21" t="s">
        <v>437</v>
      </c>
      <c r="F356" s="22" t="s">
        <v>412</v>
      </c>
      <c r="G356" s="22">
        <v>79.2</v>
      </c>
      <c r="I356" t="e">
        <f>IF(G356=#REF!,1,0)</f>
        <v>#REF!</v>
      </c>
    </row>
    <row r="357" spans="1:9" x14ac:dyDescent="0.25">
      <c r="A357" t="str">
        <f t="shared" si="5"/>
        <v>Educação EmpreendedoraPG_Recomendação (NPS) - Professores - pontos - ObterES</v>
      </c>
      <c r="B357" s="21" t="s">
        <v>35</v>
      </c>
      <c r="C357" s="21" t="s">
        <v>476</v>
      </c>
      <c r="D357" s="21" t="s">
        <v>492</v>
      </c>
      <c r="E357" s="21" t="s">
        <v>437</v>
      </c>
      <c r="F357" s="22" t="s">
        <v>413</v>
      </c>
      <c r="G357" s="22">
        <v>100</v>
      </c>
      <c r="I357" t="e">
        <f>IF(G357=#REF!,1,0)</f>
        <v>#REF!</v>
      </c>
    </row>
    <row r="358" spans="1:9" x14ac:dyDescent="0.25">
      <c r="A358" t="str">
        <f t="shared" si="5"/>
        <v>Educação EmpreendedoraPG_Recomendação (NPS) - Professores - pontos - ObterGO</v>
      </c>
      <c r="B358" s="21" t="s">
        <v>35</v>
      </c>
      <c r="C358" s="21" t="s">
        <v>476</v>
      </c>
      <c r="D358" s="21" t="s">
        <v>492</v>
      </c>
      <c r="E358" s="21" t="s">
        <v>437</v>
      </c>
      <c r="F358" s="22" t="s">
        <v>414</v>
      </c>
      <c r="G358" s="22">
        <v>84.2</v>
      </c>
      <c r="I358" t="e">
        <f>IF(G358=#REF!,1,0)</f>
        <v>#REF!</v>
      </c>
    </row>
    <row r="359" spans="1:9" x14ac:dyDescent="0.25">
      <c r="A359" t="str">
        <f t="shared" si="5"/>
        <v>Educação EmpreendedoraPG_Recomendação (NPS) - Professores - pontos - ObterMA</v>
      </c>
      <c r="B359" s="21" t="s">
        <v>35</v>
      </c>
      <c r="C359" s="21" t="s">
        <v>476</v>
      </c>
      <c r="D359" s="21" t="s">
        <v>492</v>
      </c>
      <c r="E359" s="21" t="s">
        <v>437</v>
      </c>
      <c r="F359" s="22" t="s">
        <v>415</v>
      </c>
      <c r="G359" s="22">
        <v>82.2</v>
      </c>
      <c r="I359" t="e">
        <f>IF(G359=#REF!,1,0)</f>
        <v>#REF!</v>
      </c>
    </row>
    <row r="360" spans="1:9" x14ac:dyDescent="0.25">
      <c r="A360" t="str">
        <f t="shared" si="5"/>
        <v>Educação EmpreendedoraPG_Recomendação (NPS) - Professores - pontos - ObterMG</v>
      </c>
      <c r="B360" s="21" t="s">
        <v>35</v>
      </c>
      <c r="C360" s="21" t="s">
        <v>476</v>
      </c>
      <c r="D360" s="21" t="s">
        <v>492</v>
      </c>
      <c r="E360" s="21" t="s">
        <v>437</v>
      </c>
      <c r="F360" s="22" t="s">
        <v>416</v>
      </c>
      <c r="G360" s="22">
        <v>78.2</v>
      </c>
      <c r="I360" t="e">
        <f>IF(G360=#REF!,1,0)</f>
        <v>#REF!</v>
      </c>
    </row>
    <row r="361" spans="1:9" x14ac:dyDescent="0.25">
      <c r="A361" t="str">
        <f t="shared" si="5"/>
        <v>Educação EmpreendedoraPG_Recomendação (NPS) - Professores - pontos - ObterMS</v>
      </c>
      <c r="B361" s="21" t="s">
        <v>35</v>
      </c>
      <c r="C361" s="21" t="s">
        <v>476</v>
      </c>
      <c r="D361" s="21" t="s">
        <v>492</v>
      </c>
      <c r="E361" s="21" t="s">
        <v>437</v>
      </c>
      <c r="F361" s="22" t="s">
        <v>417</v>
      </c>
      <c r="G361" s="22">
        <v>78.2</v>
      </c>
      <c r="I361" t="e">
        <f>IF(G361=#REF!,1,0)</f>
        <v>#REF!</v>
      </c>
    </row>
    <row r="362" spans="1:9" x14ac:dyDescent="0.25">
      <c r="A362" t="str">
        <f t="shared" si="5"/>
        <v>Educação EmpreendedoraPG_Recomendação (NPS) - Professores - pontos - ObterMT</v>
      </c>
      <c r="B362" s="21" t="s">
        <v>35</v>
      </c>
      <c r="C362" s="21" t="s">
        <v>476</v>
      </c>
      <c r="D362" s="21" t="s">
        <v>492</v>
      </c>
      <c r="E362" s="21" t="s">
        <v>437</v>
      </c>
      <c r="F362" s="22" t="s">
        <v>418</v>
      </c>
      <c r="G362" s="22">
        <v>81.2</v>
      </c>
      <c r="I362" t="e">
        <f>IF(G362=#REF!,1,0)</f>
        <v>#REF!</v>
      </c>
    </row>
    <row r="363" spans="1:9" x14ac:dyDescent="0.25">
      <c r="A363" t="str">
        <f t="shared" si="5"/>
        <v>Educação EmpreendedoraPG_Recomendação (NPS) - Professores - pontos - ObterPA</v>
      </c>
      <c r="B363" s="21" t="s">
        <v>35</v>
      </c>
      <c r="C363" s="21" t="s">
        <v>476</v>
      </c>
      <c r="D363" s="21" t="s">
        <v>492</v>
      </c>
      <c r="E363" s="21" t="s">
        <v>437</v>
      </c>
      <c r="F363" s="22" t="s">
        <v>419</v>
      </c>
      <c r="G363" s="22">
        <v>84.9</v>
      </c>
      <c r="I363" t="e">
        <f>IF(G363=#REF!,1,0)</f>
        <v>#REF!</v>
      </c>
    </row>
    <row r="364" spans="1:9" x14ac:dyDescent="0.25">
      <c r="A364" t="str">
        <f t="shared" si="5"/>
        <v>Educação EmpreendedoraPG_Recomendação (NPS) - Professores - pontos - ObterPB</v>
      </c>
      <c r="B364" s="21" t="s">
        <v>35</v>
      </c>
      <c r="C364" s="21" t="s">
        <v>476</v>
      </c>
      <c r="D364" s="21" t="s">
        <v>492</v>
      </c>
      <c r="E364" s="21" t="s">
        <v>437</v>
      </c>
      <c r="F364" s="22" t="s">
        <v>420</v>
      </c>
      <c r="G364" s="22">
        <v>78.8</v>
      </c>
      <c r="I364" t="e">
        <f>IF(G364=#REF!,1,0)</f>
        <v>#REF!</v>
      </c>
    </row>
    <row r="365" spans="1:9" x14ac:dyDescent="0.25">
      <c r="A365" t="str">
        <f t="shared" si="5"/>
        <v>Educação EmpreendedoraPG_Recomendação (NPS) - Professores - pontos - ObterPE</v>
      </c>
      <c r="B365" s="21" t="s">
        <v>35</v>
      </c>
      <c r="C365" s="21" t="s">
        <v>476</v>
      </c>
      <c r="D365" s="21" t="s">
        <v>492</v>
      </c>
      <c r="E365" s="21" t="s">
        <v>437</v>
      </c>
      <c r="F365" s="22" t="s">
        <v>421</v>
      </c>
      <c r="G365" s="22">
        <v>85.6</v>
      </c>
      <c r="I365" t="e">
        <f>IF(G365=#REF!,1,0)</f>
        <v>#REF!</v>
      </c>
    </row>
    <row r="366" spans="1:9" x14ac:dyDescent="0.25">
      <c r="A366" t="str">
        <f t="shared" si="5"/>
        <v>Educação EmpreendedoraPG_Recomendação (NPS) - Professores - pontos - ObterPI</v>
      </c>
      <c r="B366" s="21" t="s">
        <v>35</v>
      </c>
      <c r="C366" s="21" t="s">
        <v>476</v>
      </c>
      <c r="D366" s="21" t="s">
        <v>492</v>
      </c>
      <c r="E366" s="21" t="s">
        <v>437</v>
      </c>
      <c r="F366" s="22" t="s">
        <v>422</v>
      </c>
      <c r="G366" s="22">
        <v>83.3</v>
      </c>
      <c r="I366" t="e">
        <f>IF(G366=#REF!,1,0)</f>
        <v>#REF!</v>
      </c>
    </row>
    <row r="367" spans="1:9" x14ac:dyDescent="0.25">
      <c r="A367" t="str">
        <f t="shared" si="5"/>
        <v>Educação EmpreendedoraPG_Recomendação (NPS) - Professores - pontos - ObterPR</v>
      </c>
      <c r="B367" s="21" t="s">
        <v>35</v>
      </c>
      <c r="C367" s="21" t="s">
        <v>476</v>
      </c>
      <c r="D367" s="21" t="s">
        <v>492</v>
      </c>
      <c r="E367" s="21" t="s">
        <v>437</v>
      </c>
      <c r="F367" s="22" t="s">
        <v>423</v>
      </c>
      <c r="G367" s="22">
        <v>73</v>
      </c>
      <c r="I367" t="e">
        <f>IF(G367=#REF!,1,0)</f>
        <v>#REF!</v>
      </c>
    </row>
    <row r="368" spans="1:9" x14ac:dyDescent="0.25">
      <c r="A368" t="str">
        <f t="shared" si="5"/>
        <v>Educação EmpreendedoraPG_Recomendação (NPS) - Professores - pontos - ObterRJ</v>
      </c>
      <c r="B368" s="21" t="s">
        <v>35</v>
      </c>
      <c r="C368" s="21" t="s">
        <v>476</v>
      </c>
      <c r="D368" s="21" t="s">
        <v>492</v>
      </c>
      <c r="E368" s="21" t="s">
        <v>437</v>
      </c>
      <c r="F368" s="22" t="s">
        <v>424</v>
      </c>
      <c r="G368" s="22">
        <v>82.7</v>
      </c>
      <c r="I368" t="e">
        <f>IF(G368=#REF!,1,0)</f>
        <v>#REF!</v>
      </c>
    </row>
    <row r="369" spans="1:9" x14ac:dyDescent="0.25">
      <c r="A369" t="str">
        <f t="shared" si="5"/>
        <v>Educação EmpreendedoraPG_Recomendação (NPS) - Professores - pontos - ObterRN</v>
      </c>
      <c r="B369" s="21" t="s">
        <v>35</v>
      </c>
      <c r="C369" s="21" t="s">
        <v>476</v>
      </c>
      <c r="D369" s="21" t="s">
        <v>492</v>
      </c>
      <c r="E369" s="21" t="s">
        <v>437</v>
      </c>
      <c r="F369" s="22" t="s">
        <v>425</v>
      </c>
      <c r="G369" s="22">
        <v>93.8</v>
      </c>
      <c r="I369" t="e">
        <f>IF(G369=#REF!,1,0)</f>
        <v>#REF!</v>
      </c>
    </row>
    <row r="370" spans="1:9" x14ac:dyDescent="0.25">
      <c r="A370" t="str">
        <f t="shared" si="5"/>
        <v>Educação EmpreendedoraPG_Recomendação (NPS) - Professores - pontos - ObterRO</v>
      </c>
      <c r="B370" s="21" t="s">
        <v>35</v>
      </c>
      <c r="C370" s="21" t="s">
        <v>476</v>
      </c>
      <c r="D370" s="21" t="s">
        <v>492</v>
      </c>
      <c r="E370" s="21" t="s">
        <v>437</v>
      </c>
      <c r="F370" s="22" t="s">
        <v>426</v>
      </c>
      <c r="G370" s="22">
        <v>83</v>
      </c>
      <c r="I370" t="e">
        <f>IF(G370=#REF!,1,0)</f>
        <v>#REF!</v>
      </c>
    </row>
    <row r="371" spans="1:9" x14ac:dyDescent="0.25">
      <c r="A371" t="str">
        <f t="shared" si="5"/>
        <v>Educação EmpreendedoraPG_Recomendação (NPS) - Professores - pontos - ObterRR</v>
      </c>
      <c r="B371" s="21" t="s">
        <v>35</v>
      </c>
      <c r="C371" s="21" t="s">
        <v>476</v>
      </c>
      <c r="D371" s="21" t="s">
        <v>492</v>
      </c>
      <c r="E371" s="21" t="s">
        <v>437</v>
      </c>
      <c r="F371" s="22" t="s">
        <v>427</v>
      </c>
      <c r="G371" s="22">
        <v>78.2</v>
      </c>
      <c r="I371" t="e">
        <f>IF(G371=#REF!,1,0)</f>
        <v>#REF!</v>
      </c>
    </row>
    <row r="372" spans="1:9" x14ac:dyDescent="0.25">
      <c r="A372" t="str">
        <f t="shared" si="5"/>
        <v>Educação EmpreendedoraPG_Recomendação (NPS) - Professores - pontos - ObterRS</v>
      </c>
      <c r="B372" s="21" t="s">
        <v>35</v>
      </c>
      <c r="C372" s="21" t="s">
        <v>476</v>
      </c>
      <c r="D372" s="21" t="s">
        <v>492</v>
      </c>
      <c r="E372" s="21" t="s">
        <v>437</v>
      </c>
      <c r="F372" s="22" t="s">
        <v>428</v>
      </c>
      <c r="G372" s="22">
        <v>77.599999999999994</v>
      </c>
      <c r="I372" t="e">
        <f>IF(G372=#REF!,1,0)</f>
        <v>#REF!</v>
      </c>
    </row>
    <row r="373" spans="1:9" x14ac:dyDescent="0.25">
      <c r="A373" t="str">
        <f t="shared" si="5"/>
        <v>Educação EmpreendedoraPG_Recomendação (NPS) - Professores - pontos - ObterSC</v>
      </c>
      <c r="B373" s="21" t="s">
        <v>35</v>
      </c>
      <c r="C373" s="21" t="s">
        <v>476</v>
      </c>
      <c r="D373" s="21" t="s">
        <v>492</v>
      </c>
      <c r="E373" s="21" t="s">
        <v>437</v>
      </c>
      <c r="F373" s="22" t="s">
        <v>429</v>
      </c>
      <c r="G373" s="22">
        <v>85.3</v>
      </c>
      <c r="I373" t="e">
        <f>IF(G373=#REF!,1,0)</f>
        <v>#REF!</v>
      </c>
    </row>
    <row r="374" spans="1:9" x14ac:dyDescent="0.25">
      <c r="A374" t="str">
        <f t="shared" si="5"/>
        <v>Educação EmpreendedoraPG_Recomendação (NPS) - Professores - pontos - ObterSE</v>
      </c>
      <c r="B374" s="21" t="s">
        <v>35</v>
      </c>
      <c r="C374" s="21" t="s">
        <v>476</v>
      </c>
      <c r="D374" s="21" t="s">
        <v>492</v>
      </c>
      <c r="E374" s="21" t="s">
        <v>437</v>
      </c>
      <c r="F374" s="22" t="s">
        <v>430</v>
      </c>
      <c r="G374" s="22">
        <v>73.400000000000006</v>
      </c>
      <c r="I374" t="e">
        <f>IF(G374=#REF!,1,0)</f>
        <v>#REF!</v>
      </c>
    </row>
    <row r="375" spans="1:9" x14ac:dyDescent="0.25">
      <c r="A375" t="str">
        <f t="shared" si="5"/>
        <v>Educação EmpreendedoraPG_Recomendação (NPS) - Professores - pontos - ObterSP</v>
      </c>
      <c r="B375" s="21" t="s">
        <v>35</v>
      </c>
      <c r="C375" s="21" t="s">
        <v>476</v>
      </c>
      <c r="D375" s="21" t="s">
        <v>492</v>
      </c>
      <c r="E375" s="21" t="s">
        <v>437</v>
      </c>
      <c r="F375" s="22" t="s">
        <v>431</v>
      </c>
      <c r="G375" s="22">
        <v>78.900000000000006</v>
      </c>
      <c r="I375" t="e">
        <f>IF(G375=#REF!,1,0)</f>
        <v>#REF!</v>
      </c>
    </row>
    <row r="376" spans="1:9" x14ac:dyDescent="0.25">
      <c r="A376" t="str">
        <f t="shared" si="5"/>
        <v>Educação EmpreendedoraPG_Recomendação (NPS) - Professores - pontos - ObterTO</v>
      </c>
      <c r="B376" s="21" t="s">
        <v>35</v>
      </c>
      <c r="C376" s="21" t="s">
        <v>476</v>
      </c>
      <c r="D376" s="21" t="s">
        <v>492</v>
      </c>
      <c r="E376" s="21" t="s">
        <v>437</v>
      </c>
      <c r="F376" s="22" t="s">
        <v>432</v>
      </c>
      <c r="G376" s="22">
        <v>75.099999999999994</v>
      </c>
      <c r="I376" t="e">
        <f>IF(G376=#REF!,1,0)</f>
        <v>#REF!</v>
      </c>
    </row>
    <row r="377" spans="1:9" x14ac:dyDescent="0.25">
      <c r="A377" t="str">
        <f t="shared" si="5"/>
        <v>Educação EmpreendedoraPG_Recomendação (NPS) - Professores - pontos - ObterSISTEMA SEBRAE</v>
      </c>
      <c r="B377" s="21" t="s">
        <v>35</v>
      </c>
      <c r="C377" s="21" t="s">
        <v>476</v>
      </c>
      <c r="D377" s="21" t="s">
        <v>492</v>
      </c>
      <c r="E377" s="21" t="s">
        <v>437</v>
      </c>
      <c r="F377" s="22" t="s">
        <v>481</v>
      </c>
      <c r="G377" s="22">
        <v>80.3</v>
      </c>
      <c r="I377" t="e">
        <f>IF(G377=#REF!,1,0)</f>
        <v>#REF!</v>
      </c>
    </row>
    <row r="378" spans="1:9" x14ac:dyDescent="0.25">
      <c r="A378" t="str">
        <f t="shared" si="5"/>
        <v>Educação EmpreendedoraPG_Recomendação (NPS) - Professores - pontos - ObterNA</v>
      </c>
      <c r="B378" s="21" t="s">
        <v>35</v>
      </c>
      <c r="C378" s="21" t="s">
        <v>476</v>
      </c>
      <c r="D378" s="21" t="s">
        <v>492</v>
      </c>
      <c r="E378" s="21" t="s">
        <v>437</v>
      </c>
      <c r="F378" s="22" t="s">
        <v>433</v>
      </c>
      <c r="G378" s="22">
        <v>0</v>
      </c>
      <c r="I378" t="e">
        <f>IF(G378=#REF!,1,0)</f>
        <v>#REF!</v>
      </c>
    </row>
    <row r="379" spans="1:9" x14ac:dyDescent="0.25">
      <c r="A379" t="str">
        <f t="shared" si="5"/>
        <v>Gestão da Marca SebraePG_Imagem junto à Sociedade - Pontos (0 a 10) - ObterAC</v>
      </c>
      <c r="B379" s="21" t="s">
        <v>30</v>
      </c>
      <c r="C379" s="21" t="s">
        <v>475</v>
      </c>
      <c r="D379" s="21" t="s">
        <v>493</v>
      </c>
      <c r="E379" s="21" t="s">
        <v>437</v>
      </c>
      <c r="F379" s="22" t="s">
        <v>406</v>
      </c>
      <c r="G379" s="22">
        <v>8.59</v>
      </c>
      <c r="I379" t="e">
        <f>IF(G379=#REF!,1,0)</f>
        <v>#REF!</v>
      </c>
    </row>
    <row r="380" spans="1:9" x14ac:dyDescent="0.25">
      <c r="A380" t="str">
        <f t="shared" si="5"/>
        <v>Gestão da Marca SebraePG_Imagem junto à Sociedade - Pontos (0 a 10) - ObterAL</v>
      </c>
      <c r="B380" s="21" t="s">
        <v>30</v>
      </c>
      <c r="C380" s="21" t="s">
        <v>475</v>
      </c>
      <c r="D380" s="21" t="s">
        <v>493</v>
      </c>
      <c r="E380" s="21" t="s">
        <v>437</v>
      </c>
      <c r="F380" s="22" t="s">
        <v>407</v>
      </c>
      <c r="G380" s="22">
        <v>8.5</v>
      </c>
      <c r="I380" t="e">
        <f>IF(G380=#REF!,1,0)</f>
        <v>#REF!</v>
      </c>
    </row>
    <row r="381" spans="1:9" x14ac:dyDescent="0.25">
      <c r="A381" t="str">
        <f t="shared" si="5"/>
        <v>Gestão da Marca SebraePG_Imagem junto à Sociedade - Pontos (0 a 10) - ObterAM</v>
      </c>
      <c r="B381" s="21" t="s">
        <v>30</v>
      </c>
      <c r="C381" s="21" t="s">
        <v>475</v>
      </c>
      <c r="D381" s="21" t="s">
        <v>493</v>
      </c>
      <c r="E381" s="21" t="s">
        <v>437</v>
      </c>
      <c r="F381" s="22" t="s">
        <v>408</v>
      </c>
      <c r="G381" s="22">
        <v>8.6300000000000008</v>
      </c>
      <c r="I381" t="e">
        <f>IF(G381=#REF!,1,0)</f>
        <v>#REF!</v>
      </c>
    </row>
    <row r="382" spans="1:9" x14ac:dyDescent="0.25">
      <c r="A382" t="str">
        <f t="shared" si="5"/>
        <v>Gestão da Marca SebraePG_Imagem junto à Sociedade - Pontos (0 a 10) - ObterAP</v>
      </c>
      <c r="B382" s="21" t="s">
        <v>30</v>
      </c>
      <c r="C382" s="21" t="s">
        <v>475</v>
      </c>
      <c r="D382" s="21" t="s">
        <v>493</v>
      </c>
      <c r="E382" s="21" t="s">
        <v>437</v>
      </c>
      <c r="F382" s="22" t="s">
        <v>409</v>
      </c>
      <c r="G382" s="22">
        <v>8.6999999999999993</v>
      </c>
      <c r="I382" t="e">
        <f>IF(G382=#REF!,1,0)</f>
        <v>#REF!</v>
      </c>
    </row>
    <row r="383" spans="1:9" x14ac:dyDescent="0.25">
      <c r="A383" t="str">
        <f t="shared" si="5"/>
        <v>Gestão da Marca SebraePG_Imagem junto à Sociedade - Pontos (0 a 10) - ObterBA</v>
      </c>
      <c r="B383" s="21" t="s">
        <v>30</v>
      </c>
      <c r="C383" s="21" t="s">
        <v>475</v>
      </c>
      <c r="D383" s="21" t="s">
        <v>493</v>
      </c>
      <c r="E383" s="21" t="s">
        <v>437</v>
      </c>
      <c r="F383" s="22" t="s">
        <v>410</v>
      </c>
      <c r="G383" s="22">
        <v>8.7799999999999994</v>
      </c>
      <c r="I383" t="e">
        <f>IF(G383=#REF!,1,0)</f>
        <v>#REF!</v>
      </c>
    </row>
    <row r="384" spans="1:9" x14ac:dyDescent="0.25">
      <c r="A384" t="str">
        <f t="shared" si="5"/>
        <v>Gestão da Marca SebraePG_Imagem junto à Sociedade - Pontos (0 a 10) - ObterCE</v>
      </c>
      <c r="B384" s="21" t="s">
        <v>30</v>
      </c>
      <c r="C384" s="21" t="s">
        <v>475</v>
      </c>
      <c r="D384" s="21" t="s">
        <v>493</v>
      </c>
      <c r="E384" s="21" t="s">
        <v>437</v>
      </c>
      <c r="F384" s="22" t="s">
        <v>411</v>
      </c>
      <c r="G384" s="22">
        <v>8.14</v>
      </c>
      <c r="I384" t="e">
        <f>IF(G384=#REF!,1,0)</f>
        <v>#REF!</v>
      </c>
    </row>
    <row r="385" spans="1:9" x14ac:dyDescent="0.25">
      <c r="A385" t="str">
        <f t="shared" si="5"/>
        <v>Gestão da Marca SebraePG_Imagem junto à Sociedade - Pontos (0 a 10) - ObterDF</v>
      </c>
      <c r="B385" s="21" t="s">
        <v>30</v>
      </c>
      <c r="C385" s="21" t="s">
        <v>475</v>
      </c>
      <c r="D385" s="21" t="s">
        <v>493</v>
      </c>
      <c r="E385" s="21" t="s">
        <v>437</v>
      </c>
      <c r="F385" s="22" t="s">
        <v>412</v>
      </c>
      <c r="G385" s="22">
        <v>8.52</v>
      </c>
      <c r="I385" t="e">
        <f>IF(G385=#REF!,1,0)</f>
        <v>#REF!</v>
      </c>
    </row>
    <row r="386" spans="1:9" x14ac:dyDescent="0.25">
      <c r="A386" t="str">
        <f t="shared" si="5"/>
        <v>Gestão da Marca SebraePG_Imagem junto à Sociedade - Pontos (0 a 10) - ObterES</v>
      </c>
      <c r="B386" s="21" t="s">
        <v>30</v>
      </c>
      <c r="C386" s="21" t="s">
        <v>475</v>
      </c>
      <c r="D386" s="21" t="s">
        <v>493</v>
      </c>
      <c r="E386" s="21" t="s">
        <v>437</v>
      </c>
      <c r="F386" s="22" t="s">
        <v>413</v>
      </c>
      <c r="G386" s="22">
        <v>8.58</v>
      </c>
      <c r="I386" t="e">
        <f>IF(G386=#REF!,1,0)</f>
        <v>#REF!</v>
      </c>
    </row>
    <row r="387" spans="1:9" x14ac:dyDescent="0.25">
      <c r="A387" t="str">
        <f t="shared" ref="A387:A450" si="6">CONCATENATE(C387,B387,F387)</f>
        <v>Gestão da Marca SebraePG_Imagem junto à Sociedade - Pontos (0 a 10) - ObterGO</v>
      </c>
      <c r="B387" s="21" t="s">
        <v>30</v>
      </c>
      <c r="C387" s="21" t="s">
        <v>475</v>
      </c>
      <c r="D387" s="21" t="s">
        <v>493</v>
      </c>
      <c r="E387" s="21" t="s">
        <v>437</v>
      </c>
      <c r="F387" s="22" t="s">
        <v>414</v>
      </c>
      <c r="G387" s="22">
        <v>8.5299999999999994</v>
      </c>
      <c r="I387" t="e">
        <f>IF(G387=#REF!,1,0)</f>
        <v>#REF!</v>
      </c>
    </row>
    <row r="388" spans="1:9" x14ac:dyDescent="0.25">
      <c r="A388" t="str">
        <f t="shared" si="6"/>
        <v>Gestão da Marca SebraePG_Imagem junto à Sociedade - Pontos (0 a 10) - ObterMA</v>
      </c>
      <c r="B388" s="21" t="s">
        <v>30</v>
      </c>
      <c r="C388" s="21" t="s">
        <v>475</v>
      </c>
      <c r="D388" s="21" t="s">
        <v>493</v>
      </c>
      <c r="E388" s="21" t="s">
        <v>437</v>
      </c>
      <c r="F388" s="22" t="s">
        <v>415</v>
      </c>
      <c r="G388" s="22">
        <v>8.7200000000000006</v>
      </c>
      <c r="I388" t="e">
        <f>IF(G388=#REF!,1,0)</f>
        <v>#REF!</v>
      </c>
    </row>
    <row r="389" spans="1:9" x14ac:dyDescent="0.25">
      <c r="A389" t="str">
        <f t="shared" si="6"/>
        <v>Gestão da Marca SebraePG_Imagem junto à Sociedade - Pontos (0 a 10) - ObterMG</v>
      </c>
      <c r="B389" s="21" t="s">
        <v>30</v>
      </c>
      <c r="C389" s="21" t="s">
        <v>475</v>
      </c>
      <c r="D389" s="21" t="s">
        <v>493</v>
      </c>
      <c r="E389" s="21" t="s">
        <v>437</v>
      </c>
      <c r="F389" s="22" t="s">
        <v>416</v>
      </c>
      <c r="G389" s="22">
        <v>8.51</v>
      </c>
      <c r="I389" t="e">
        <f>IF(G389=#REF!,1,0)</f>
        <v>#REF!</v>
      </c>
    </row>
    <row r="390" spans="1:9" x14ac:dyDescent="0.25">
      <c r="A390" t="str">
        <f t="shared" si="6"/>
        <v>Gestão da Marca SebraePG_Imagem junto à Sociedade - Pontos (0 a 10) - ObterMS</v>
      </c>
      <c r="B390" s="21" t="s">
        <v>30</v>
      </c>
      <c r="C390" s="21" t="s">
        <v>475</v>
      </c>
      <c r="D390" s="21" t="s">
        <v>493</v>
      </c>
      <c r="E390" s="21" t="s">
        <v>437</v>
      </c>
      <c r="F390" s="22" t="s">
        <v>417</v>
      </c>
      <c r="G390" s="22">
        <v>8.52</v>
      </c>
      <c r="I390" t="e">
        <f>IF(G390=#REF!,1,0)</f>
        <v>#REF!</v>
      </c>
    </row>
    <row r="391" spans="1:9" x14ac:dyDescent="0.25">
      <c r="A391" t="str">
        <f t="shared" si="6"/>
        <v>Gestão da Marca SebraePG_Imagem junto à Sociedade - Pontos (0 a 10) - ObterMT</v>
      </c>
      <c r="B391" s="21" t="s">
        <v>30</v>
      </c>
      <c r="C391" s="21" t="s">
        <v>475</v>
      </c>
      <c r="D391" s="21" t="s">
        <v>493</v>
      </c>
      <c r="E391" s="21" t="s">
        <v>437</v>
      </c>
      <c r="F391" s="22" t="s">
        <v>418</v>
      </c>
      <c r="G391" s="22">
        <v>8.73</v>
      </c>
      <c r="I391" t="e">
        <f>IF(G391=#REF!,1,0)</f>
        <v>#REF!</v>
      </c>
    </row>
    <row r="392" spans="1:9" x14ac:dyDescent="0.25">
      <c r="A392" t="str">
        <f t="shared" si="6"/>
        <v>Gestão da Marca SebraePG_Imagem junto à Sociedade - Pontos (0 a 10) - ObterPA</v>
      </c>
      <c r="B392" s="21" t="s">
        <v>30</v>
      </c>
      <c r="C392" s="21" t="s">
        <v>475</v>
      </c>
      <c r="D392" s="21" t="s">
        <v>493</v>
      </c>
      <c r="E392" s="21" t="s">
        <v>437</v>
      </c>
      <c r="F392" s="22" t="s">
        <v>419</v>
      </c>
      <c r="G392" s="22">
        <v>8.7200000000000006</v>
      </c>
      <c r="I392" t="e">
        <f>IF(G392=#REF!,1,0)</f>
        <v>#REF!</v>
      </c>
    </row>
    <row r="393" spans="1:9" x14ac:dyDescent="0.25">
      <c r="A393" t="str">
        <f t="shared" si="6"/>
        <v>Gestão da Marca SebraePG_Imagem junto à Sociedade - Pontos (0 a 10) - ObterPB</v>
      </c>
      <c r="B393" s="21" t="s">
        <v>30</v>
      </c>
      <c r="C393" s="21" t="s">
        <v>475</v>
      </c>
      <c r="D393" s="21" t="s">
        <v>493</v>
      </c>
      <c r="E393" s="21" t="s">
        <v>437</v>
      </c>
      <c r="F393" s="22" t="s">
        <v>420</v>
      </c>
      <c r="G393" s="22">
        <v>8.39</v>
      </c>
      <c r="I393" t="e">
        <f>IF(G393=#REF!,1,0)</f>
        <v>#REF!</v>
      </c>
    </row>
    <row r="394" spans="1:9" x14ac:dyDescent="0.25">
      <c r="A394" t="str">
        <f t="shared" si="6"/>
        <v>Gestão da Marca SebraePG_Imagem junto à Sociedade - Pontos (0 a 10) - ObterPE</v>
      </c>
      <c r="B394" s="21" t="s">
        <v>30</v>
      </c>
      <c r="C394" s="21" t="s">
        <v>475</v>
      </c>
      <c r="D394" s="21" t="s">
        <v>493</v>
      </c>
      <c r="E394" s="21" t="s">
        <v>437</v>
      </c>
      <c r="F394" s="22" t="s">
        <v>421</v>
      </c>
      <c r="G394" s="22">
        <v>8.7100000000000009</v>
      </c>
      <c r="I394" t="e">
        <f>IF(G394=#REF!,1,0)</f>
        <v>#REF!</v>
      </c>
    </row>
    <row r="395" spans="1:9" x14ac:dyDescent="0.25">
      <c r="A395" t="str">
        <f t="shared" si="6"/>
        <v>Gestão da Marca SebraePG_Imagem junto à Sociedade - Pontos (0 a 10) - ObterPI</v>
      </c>
      <c r="B395" s="21" t="s">
        <v>30</v>
      </c>
      <c r="C395" s="21" t="s">
        <v>475</v>
      </c>
      <c r="D395" s="21" t="s">
        <v>493</v>
      </c>
      <c r="E395" s="21" t="s">
        <v>437</v>
      </c>
      <c r="F395" s="22" t="s">
        <v>422</v>
      </c>
      <c r="G395" s="22">
        <v>8.44</v>
      </c>
      <c r="I395" t="e">
        <f>IF(G395=#REF!,1,0)</f>
        <v>#REF!</v>
      </c>
    </row>
    <row r="396" spans="1:9" x14ac:dyDescent="0.25">
      <c r="A396" t="str">
        <f t="shared" si="6"/>
        <v>Gestão da Marca SebraePG_Imagem junto à Sociedade - Pontos (0 a 10) - ObterPR</v>
      </c>
      <c r="B396" s="21" t="s">
        <v>30</v>
      </c>
      <c r="C396" s="21" t="s">
        <v>475</v>
      </c>
      <c r="D396" s="21" t="s">
        <v>493</v>
      </c>
      <c r="E396" s="21" t="s">
        <v>437</v>
      </c>
      <c r="F396" s="22" t="s">
        <v>423</v>
      </c>
      <c r="G396" s="22">
        <v>8.4600000000000009</v>
      </c>
      <c r="I396" t="e">
        <f>IF(G396=#REF!,1,0)</f>
        <v>#REF!</v>
      </c>
    </row>
    <row r="397" spans="1:9" x14ac:dyDescent="0.25">
      <c r="A397" t="str">
        <f t="shared" si="6"/>
        <v>Gestão da Marca SebraePG_Imagem junto à Sociedade - Pontos (0 a 10) - ObterRJ</v>
      </c>
      <c r="B397" s="21" t="s">
        <v>30</v>
      </c>
      <c r="C397" s="21" t="s">
        <v>475</v>
      </c>
      <c r="D397" s="21" t="s">
        <v>493</v>
      </c>
      <c r="E397" s="21" t="s">
        <v>437</v>
      </c>
      <c r="F397" s="22" t="s">
        <v>424</v>
      </c>
      <c r="G397" s="22">
        <v>8.59</v>
      </c>
      <c r="I397" t="e">
        <f>IF(G397=#REF!,1,0)</f>
        <v>#REF!</v>
      </c>
    </row>
    <row r="398" spans="1:9" x14ac:dyDescent="0.25">
      <c r="A398" t="str">
        <f t="shared" si="6"/>
        <v>Gestão da Marca SebraePG_Imagem junto à Sociedade - Pontos (0 a 10) - ObterRN</v>
      </c>
      <c r="B398" s="21" t="s">
        <v>30</v>
      </c>
      <c r="C398" s="21" t="s">
        <v>475</v>
      </c>
      <c r="D398" s="21" t="s">
        <v>493</v>
      </c>
      <c r="E398" s="21" t="s">
        <v>437</v>
      </c>
      <c r="F398" s="22" t="s">
        <v>425</v>
      </c>
      <c r="G398" s="22">
        <v>8.61</v>
      </c>
      <c r="I398" t="e">
        <f>IF(G398=#REF!,1,0)</f>
        <v>#REF!</v>
      </c>
    </row>
    <row r="399" spans="1:9" x14ac:dyDescent="0.25">
      <c r="A399" t="str">
        <f t="shared" si="6"/>
        <v>Gestão da Marca SebraePG_Imagem junto à Sociedade - Pontos (0 a 10) - ObterRO</v>
      </c>
      <c r="B399" s="21" t="s">
        <v>30</v>
      </c>
      <c r="C399" s="21" t="s">
        <v>475</v>
      </c>
      <c r="D399" s="21" t="s">
        <v>493</v>
      </c>
      <c r="E399" s="21" t="s">
        <v>437</v>
      </c>
      <c r="F399" s="22" t="s">
        <v>426</v>
      </c>
      <c r="G399" s="22">
        <v>8.17</v>
      </c>
      <c r="I399" t="e">
        <f>IF(G399=#REF!,1,0)</f>
        <v>#REF!</v>
      </c>
    </row>
    <row r="400" spans="1:9" x14ac:dyDescent="0.25">
      <c r="A400" t="str">
        <f t="shared" si="6"/>
        <v>Gestão da Marca SebraePG_Imagem junto à Sociedade - Pontos (0 a 10) - ObterRR</v>
      </c>
      <c r="B400" s="21" t="s">
        <v>30</v>
      </c>
      <c r="C400" s="21" t="s">
        <v>475</v>
      </c>
      <c r="D400" s="21" t="s">
        <v>493</v>
      </c>
      <c r="E400" s="21" t="s">
        <v>437</v>
      </c>
      <c r="F400" s="22" t="s">
        <v>427</v>
      </c>
      <c r="G400" s="22">
        <v>8.3699999999999992</v>
      </c>
      <c r="I400" t="e">
        <f>IF(G400=#REF!,1,0)</f>
        <v>#REF!</v>
      </c>
    </row>
    <row r="401" spans="1:9" x14ac:dyDescent="0.25">
      <c r="A401" t="str">
        <f t="shared" si="6"/>
        <v>Gestão da Marca SebraePG_Imagem junto à Sociedade - Pontos (0 a 10) - ObterRS</v>
      </c>
      <c r="B401" s="21" t="s">
        <v>30</v>
      </c>
      <c r="C401" s="21" t="s">
        <v>475</v>
      </c>
      <c r="D401" s="21" t="s">
        <v>493</v>
      </c>
      <c r="E401" s="21" t="s">
        <v>437</v>
      </c>
      <c r="F401" s="22" t="s">
        <v>428</v>
      </c>
      <c r="G401" s="22">
        <v>7.96</v>
      </c>
      <c r="I401" t="e">
        <f>IF(G401=#REF!,1,0)</f>
        <v>#REF!</v>
      </c>
    </row>
    <row r="402" spans="1:9" x14ac:dyDescent="0.25">
      <c r="A402" t="str">
        <f t="shared" si="6"/>
        <v>Gestão da Marca SebraePG_Imagem junto à Sociedade - Pontos (0 a 10) - ObterSC</v>
      </c>
      <c r="B402" s="21" t="s">
        <v>30</v>
      </c>
      <c r="C402" s="21" t="s">
        <v>475</v>
      </c>
      <c r="D402" s="21" t="s">
        <v>493</v>
      </c>
      <c r="E402" s="21" t="s">
        <v>437</v>
      </c>
      <c r="F402" s="22" t="s">
        <v>429</v>
      </c>
      <c r="G402" s="22">
        <v>7.98</v>
      </c>
      <c r="I402" t="e">
        <f>IF(G402=#REF!,1,0)</f>
        <v>#REF!</v>
      </c>
    </row>
    <row r="403" spans="1:9" x14ac:dyDescent="0.25">
      <c r="A403" t="str">
        <f t="shared" si="6"/>
        <v>Gestão da Marca SebraePG_Imagem junto à Sociedade - Pontos (0 a 10) - ObterSE</v>
      </c>
      <c r="B403" s="21" t="s">
        <v>30</v>
      </c>
      <c r="C403" s="21" t="s">
        <v>475</v>
      </c>
      <c r="D403" s="21" t="s">
        <v>493</v>
      </c>
      <c r="E403" s="21" t="s">
        <v>437</v>
      </c>
      <c r="F403" s="22" t="s">
        <v>430</v>
      </c>
      <c r="G403" s="22">
        <v>8.59</v>
      </c>
      <c r="I403" t="e">
        <f>IF(G403=#REF!,1,0)</f>
        <v>#REF!</v>
      </c>
    </row>
    <row r="404" spans="1:9" x14ac:dyDescent="0.25">
      <c r="A404" t="str">
        <f t="shared" si="6"/>
        <v>Gestão da Marca SebraePG_Imagem junto à Sociedade - Pontos (0 a 10) - ObterSP</v>
      </c>
      <c r="B404" s="21" t="s">
        <v>30</v>
      </c>
      <c r="C404" s="21" t="s">
        <v>475</v>
      </c>
      <c r="D404" s="21" t="s">
        <v>493</v>
      </c>
      <c r="E404" s="21" t="s">
        <v>437</v>
      </c>
      <c r="F404" s="22" t="s">
        <v>431</v>
      </c>
      <c r="G404" s="22">
        <v>8.24</v>
      </c>
      <c r="I404" t="e">
        <f>IF(G404=#REF!,1,0)</f>
        <v>#REF!</v>
      </c>
    </row>
    <row r="405" spans="1:9" x14ac:dyDescent="0.25">
      <c r="A405" t="str">
        <f t="shared" si="6"/>
        <v>Gestão da Marca SebraePG_Imagem junto à Sociedade - Pontos (0 a 10) - ObterTO</v>
      </c>
      <c r="B405" s="21" t="s">
        <v>30</v>
      </c>
      <c r="C405" s="21" t="s">
        <v>475</v>
      </c>
      <c r="D405" s="21" t="s">
        <v>493</v>
      </c>
      <c r="E405" s="21" t="s">
        <v>437</v>
      </c>
      <c r="F405" s="22" t="s">
        <v>432</v>
      </c>
      <c r="G405" s="22">
        <v>8.44</v>
      </c>
      <c r="I405" t="e">
        <f>IF(G405=#REF!,1,0)</f>
        <v>#REF!</v>
      </c>
    </row>
    <row r="406" spans="1:9" x14ac:dyDescent="0.25">
      <c r="A406" t="str">
        <f t="shared" si="6"/>
        <v>Gestão da Marca SebraePG_Imagem junto à Sociedade - Pontos (0 a 10) - ObterSISTEMA SEBRAE</v>
      </c>
      <c r="B406" s="21" t="s">
        <v>30</v>
      </c>
      <c r="C406" s="21" t="s">
        <v>475</v>
      </c>
      <c r="D406" s="21" t="s">
        <v>493</v>
      </c>
      <c r="E406" s="21" t="s">
        <v>437</v>
      </c>
      <c r="F406" s="22" t="s">
        <v>481</v>
      </c>
      <c r="G406" s="22">
        <v>8.3699999999999992</v>
      </c>
      <c r="I406" t="e">
        <f>IF(G406=#REF!,1,0)</f>
        <v>#REF!</v>
      </c>
    </row>
    <row r="407" spans="1:9" x14ac:dyDescent="0.25">
      <c r="A407" t="str">
        <f t="shared" si="6"/>
        <v>Gestão da Marca SebraePG_Imagem junto à Sociedade - Pontos (0 a 10) - ObterNA</v>
      </c>
      <c r="B407" s="21" t="s">
        <v>30</v>
      </c>
      <c r="C407" s="21" t="s">
        <v>475</v>
      </c>
      <c r="D407" s="21" t="s">
        <v>493</v>
      </c>
      <c r="E407" s="21" t="s">
        <v>437</v>
      </c>
      <c r="F407" s="22" t="s">
        <v>433</v>
      </c>
      <c r="G407" s="22">
        <v>0</v>
      </c>
      <c r="I407" t="e">
        <f>IF(G407=#REF!,1,0)</f>
        <v>#REF!</v>
      </c>
    </row>
    <row r="408" spans="1:9" x14ac:dyDescent="0.25">
      <c r="A408" t="str">
        <f t="shared" si="6"/>
        <v>Gestão da Marca SebraePG_Imagem junto aos Pequenos Negócios - Pontos (0 a 10) - ObterAC</v>
      </c>
      <c r="B408" s="21" t="s">
        <v>31</v>
      </c>
      <c r="C408" s="21" t="s">
        <v>475</v>
      </c>
      <c r="D408" s="21" t="s">
        <v>494</v>
      </c>
      <c r="E408" s="21" t="s">
        <v>437</v>
      </c>
      <c r="F408" s="22" t="s">
        <v>406</v>
      </c>
      <c r="G408" s="22">
        <v>8.86</v>
      </c>
      <c r="I408" t="e">
        <f>IF(G408=#REF!,1,0)</f>
        <v>#REF!</v>
      </c>
    </row>
    <row r="409" spans="1:9" x14ac:dyDescent="0.25">
      <c r="A409" t="str">
        <f t="shared" si="6"/>
        <v>Gestão da Marca SebraePG_Imagem junto aos Pequenos Negócios - Pontos (0 a 10) - ObterAL</v>
      </c>
      <c r="B409" s="21" t="s">
        <v>31</v>
      </c>
      <c r="C409" s="21" t="s">
        <v>475</v>
      </c>
      <c r="D409" s="21" t="s">
        <v>494</v>
      </c>
      <c r="E409" s="21" t="s">
        <v>437</v>
      </c>
      <c r="F409" s="22" t="s">
        <v>407</v>
      </c>
      <c r="G409" s="22">
        <v>8.76</v>
      </c>
      <c r="I409" t="e">
        <f>IF(G409=#REF!,1,0)</f>
        <v>#REF!</v>
      </c>
    </row>
    <row r="410" spans="1:9" x14ac:dyDescent="0.25">
      <c r="A410" t="str">
        <f t="shared" si="6"/>
        <v>Gestão da Marca SebraePG_Imagem junto aos Pequenos Negócios - Pontos (0 a 10) - ObterAM</v>
      </c>
      <c r="B410" s="21" t="s">
        <v>31</v>
      </c>
      <c r="C410" s="21" t="s">
        <v>475</v>
      </c>
      <c r="D410" s="21" t="s">
        <v>494</v>
      </c>
      <c r="E410" s="21" t="s">
        <v>437</v>
      </c>
      <c r="F410" s="22" t="s">
        <v>408</v>
      </c>
      <c r="G410" s="22">
        <v>8.84</v>
      </c>
      <c r="I410" t="e">
        <f>IF(G410=#REF!,1,0)</f>
        <v>#REF!</v>
      </c>
    </row>
    <row r="411" spans="1:9" x14ac:dyDescent="0.25">
      <c r="A411" t="str">
        <f t="shared" si="6"/>
        <v>Gestão da Marca SebraePG_Imagem junto aos Pequenos Negócios - Pontos (0 a 10) - ObterAP</v>
      </c>
      <c r="B411" s="21" t="s">
        <v>31</v>
      </c>
      <c r="C411" s="21" t="s">
        <v>475</v>
      </c>
      <c r="D411" s="21" t="s">
        <v>494</v>
      </c>
      <c r="E411" s="21" t="s">
        <v>437</v>
      </c>
      <c r="F411" s="22" t="s">
        <v>409</v>
      </c>
      <c r="G411" s="22">
        <v>8.07</v>
      </c>
      <c r="I411" t="e">
        <f>IF(G411=#REF!,1,0)</f>
        <v>#REF!</v>
      </c>
    </row>
    <row r="412" spans="1:9" x14ac:dyDescent="0.25">
      <c r="A412" t="str">
        <f t="shared" si="6"/>
        <v>Gestão da Marca SebraePG_Imagem junto aos Pequenos Negócios - Pontos (0 a 10) - ObterBA</v>
      </c>
      <c r="B412" s="21" t="s">
        <v>31</v>
      </c>
      <c r="C412" s="21" t="s">
        <v>475</v>
      </c>
      <c r="D412" s="21" t="s">
        <v>494</v>
      </c>
      <c r="E412" s="21" t="s">
        <v>437</v>
      </c>
      <c r="F412" s="22" t="s">
        <v>410</v>
      </c>
      <c r="G412" s="22">
        <v>8.68</v>
      </c>
      <c r="I412" t="e">
        <f>IF(G412=#REF!,1,0)</f>
        <v>#REF!</v>
      </c>
    </row>
    <row r="413" spans="1:9" x14ac:dyDescent="0.25">
      <c r="A413" t="str">
        <f t="shared" si="6"/>
        <v>Gestão da Marca SebraePG_Imagem junto aos Pequenos Negócios - Pontos (0 a 10) - ObterCE</v>
      </c>
      <c r="B413" s="21" t="s">
        <v>31</v>
      </c>
      <c r="C413" s="21" t="s">
        <v>475</v>
      </c>
      <c r="D413" s="21" t="s">
        <v>494</v>
      </c>
      <c r="E413" s="21" t="s">
        <v>437</v>
      </c>
      <c r="F413" s="22" t="s">
        <v>411</v>
      </c>
      <c r="G413" s="22">
        <v>8.77</v>
      </c>
      <c r="I413" t="e">
        <f>IF(G413=#REF!,1,0)</f>
        <v>#REF!</v>
      </c>
    </row>
    <row r="414" spans="1:9" x14ac:dyDescent="0.25">
      <c r="A414" t="str">
        <f t="shared" si="6"/>
        <v>Gestão da Marca SebraePG_Imagem junto aos Pequenos Negócios - Pontos (0 a 10) - ObterDF</v>
      </c>
      <c r="B414" s="21" t="s">
        <v>31</v>
      </c>
      <c r="C414" s="21" t="s">
        <v>475</v>
      </c>
      <c r="D414" s="21" t="s">
        <v>494</v>
      </c>
      <c r="E414" s="21" t="s">
        <v>437</v>
      </c>
      <c r="F414" s="22" t="s">
        <v>412</v>
      </c>
      <c r="G414" s="22">
        <v>8.73</v>
      </c>
      <c r="I414" t="e">
        <f>IF(G414=#REF!,1,0)</f>
        <v>#REF!</v>
      </c>
    </row>
    <row r="415" spans="1:9" x14ac:dyDescent="0.25">
      <c r="A415" t="str">
        <f t="shared" si="6"/>
        <v>Gestão da Marca SebraePG_Imagem junto aos Pequenos Negócios - Pontos (0 a 10) - ObterES</v>
      </c>
      <c r="B415" s="21" t="s">
        <v>31</v>
      </c>
      <c r="C415" s="21" t="s">
        <v>475</v>
      </c>
      <c r="D415" s="21" t="s">
        <v>494</v>
      </c>
      <c r="E415" s="21" t="s">
        <v>437</v>
      </c>
      <c r="F415" s="22" t="s">
        <v>413</v>
      </c>
      <c r="G415" s="22">
        <v>8.82</v>
      </c>
      <c r="I415" t="e">
        <f>IF(G415=#REF!,1,0)</f>
        <v>#REF!</v>
      </c>
    </row>
    <row r="416" spans="1:9" x14ac:dyDescent="0.25">
      <c r="A416" t="str">
        <f t="shared" si="6"/>
        <v>Gestão da Marca SebraePG_Imagem junto aos Pequenos Negócios - Pontos (0 a 10) - ObterGO</v>
      </c>
      <c r="B416" s="21" t="s">
        <v>31</v>
      </c>
      <c r="C416" s="21" t="s">
        <v>475</v>
      </c>
      <c r="D416" s="21" t="s">
        <v>494</v>
      </c>
      <c r="E416" s="21" t="s">
        <v>437</v>
      </c>
      <c r="F416" s="22" t="s">
        <v>414</v>
      </c>
      <c r="G416" s="22">
        <v>8.61</v>
      </c>
      <c r="I416" t="e">
        <f>IF(G416=#REF!,1,0)</f>
        <v>#REF!</v>
      </c>
    </row>
    <row r="417" spans="1:9" x14ac:dyDescent="0.25">
      <c r="A417" t="str">
        <f t="shared" si="6"/>
        <v>Gestão da Marca SebraePG_Imagem junto aos Pequenos Negócios - Pontos (0 a 10) - ObterMA</v>
      </c>
      <c r="B417" s="21" t="s">
        <v>31</v>
      </c>
      <c r="C417" s="21" t="s">
        <v>475</v>
      </c>
      <c r="D417" s="21" t="s">
        <v>494</v>
      </c>
      <c r="E417" s="21" t="s">
        <v>437</v>
      </c>
      <c r="F417" s="22" t="s">
        <v>415</v>
      </c>
      <c r="G417" s="22">
        <v>8.58</v>
      </c>
      <c r="I417" t="e">
        <f>IF(G417=#REF!,1,0)</f>
        <v>#REF!</v>
      </c>
    </row>
    <row r="418" spans="1:9" x14ac:dyDescent="0.25">
      <c r="A418" t="str">
        <f t="shared" si="6"/>
        <v>Gestão da Marca SebraePG_Imagem junto aos Pequenos Negócios - Pontos (0 a 10) - ObterMG</v>
      </c>
      <c r="B418" s="21" t="s">
        <v>31</v>
      </c>
      <c r="C418" s="21" t="s">
        <v>475</v>
      </c>
      <c r="D418" s="21" t="s">
        <v>494</v>
      </c>
      <c r="E418" s="21" t="s">
        <v>437</v>
      </c>
      <c r="F418" s="22" t="s">
        <v>416</v>
      </c>
      <c r="G418" s="22">
        <v>8.74</v>
      </c>
      <c r="I418" t="e">
        <f>IF(G418=#REF!,1,0)</f>
        <v>#REF!</v>
      </c>
    </row>
    <row r="419" spans="1:9" x14ac:dyDescent="0.25">
      <c r="A419" t="str">
        <f t="shared" si="6"/>
        <v>Gestão da Marca SebraePG_Imagem junto aos Pequenos Negócios - Pontos (0 a 10) - ObterMS</v>
      </c>
      <c r="B419" s="21" t="s">
        <v>31</v>
      </c>
      <c r="C419" s="21" t="s">
        <v>475</v>
      </c>
      <c r="D419" s="21" t="s">
        <v>494</v>
      </c>
      <c r="E419" s="21" t="s">
        <v>437</v>
      </c>
      <c r="F419" s="22" t="s">
        <v>417</v>
      </c>
      <c r="G419" s="22">
        <v>9.02</v>
      </c>
      <c r="I419" t="e">
        <f>IF(G419=#REF!,1,0)</f>
        <v>#REF!</v>
      </c>
    </row>
    <row r="420" spans="1:9" x14ac:dyDescent="0.25">
      <c r="A420" t="str">
        <f t="shared" si="6"/>
        <v>Gestão da Marca SebraePG_Imagem junto aos Pequenos Negócios - Pontos (0 a 10) - ObterMT</v>
      </c>
      <c r="B420" s="21" t="s">
        <v>31</v>
      </c>
      <c r="C420" s="21" t="s">
        <v>475</v>
      </c>
      <c r="D420" s="21" t="s">
        <v>494</v>
      </c>
      <c r="E420" s="21" t="s">
        <v>437</v>
      </c>
      <c r="F420" s="22" t="s">
        <v>418</v>
      </c>
      <c r="G420" s="22">
        <v>8.68</v>
      </c>
      <c r="I420" t="e">
        <f>IF(G420=#REF!,1,0)</f>
        <v>#REF!</v>
      </c>
    </row>
    <row r="421" spans="1:9" x14ac:dyDescent="0.25">
      <c r="A421" t="str">
        <f t="shared" si="6"/>
        <v>Gestão da Marca SebraePG_Imagem junto aos Pequenos Negócios - Pontos (0 a 10) - ObterPA</v>
      </c>
      <c r="B421" s="21" t="s">
        <v>31</v>
      </c>
      <c r="C421" s="21" t="s">
        <v>475</v>
      </c>
      <c r="D421" s="21" t="s">
        <v>494</v>
      </c>
      <c r="E421" s="21" t="s">
        <v>437</v>
      </c>
      <c r="F421" s="22" t="s">
        <v>419</v>
      </c>
      <c r="G421" s="22">
        <v>8.7100000000000009</v>
      </c>
      <c r="I421" t="e">
        <f>IF(G421=#REF!,1,0)</f>
        <v>#REF!</v>
      </c>
    </row>
    <row r="422" spans="1:9" x14ac:dyDescent="0.25">
      <c r="A422" t="str">
        <f t="shared" si="6"/>
        <v>Gestão da Marca SebraePG_Imagem junto aos Pequenos Negócios - Pontos (0 a 10) - ObterPB</v>
      </c>
      <c r="B422" s="21" t="s">
        <v>31</v>
      </c>
      <c r="C422" s="21" t="s">
        <v>475</v>
      </c>
      <c r="D422" s="21" t="s">
        <v>494</v>
      </c>
      <c r="E422" s="21" t="s">
        <v>437</v>
      </c>
      <c r="F422" s="22" t="s">
        <v>420</v>
      </c>
      <c r="G422" s="22">
        <v>8.7100000000000009</v>
      </c>
      <c r="I422" t="e">
        <f>IF(G422=#REF!,1,0)</f>
        <v>#REF!</v>
      </c>
    </row>
    <row r="423" spans="1:9" x14ac:dyDescent="0.25">
      <c r="A423" t="str">
        <f t="shared" si="6"/>
        <v>Gestão da Marca SebraePG_Imagem junto aos Pequenos Negócios - Pontos (0 a 10) - ObterPE</v>
      </c>
      <c r="B423" s="21" t="s">
        <v>31</v>
      </c>
      <c r="C423" s="21" t="s">
        <v>475</v>
      </c>
      <c r="D423" s="21" t="s">
        <v>494</v>
      </c>
      <c r="E423" s="21" t="s">
        <v>437</v>
      </c>
      <c r="F423" s="22" t="s">
        <v>421</v>
      </c>
      <c r="G423" s="22">
        <v>8.77</v>
      </c>
      <c r="I423" t="e">
        <f>IF(G423=#REF!,1,0)</f>
        <v>#REF!</v>
      </c>
    </row>
    <row r="424" spans="1:9" x14ac:dyDescent="0.25">
      <c r="A424" t="str">
        <f t="shared" si="6"/>
        <v>Gestão da Marca SebraePG_Imagem junto aos Pequenos Negócios - Pontos (0 a 10) - ObterPI</v>
      </c>
      <c r="B424" s="21" t="s">
        <v>31</v>
      </c>
      <c r="C424" s="21" t="s">
        <v>475</v>
      </c>
      <c r="D424" s="21" t="s">
        <v>494</v>
      </c>
      <c r="E424" s="21" t="s">
        <v>437</v>
      </c>
      <c r="F424" s="22" t="s">
        <v>422</v>
      </c>
      <c r="G424" s="22">
        <v>8.84</v>
      </c>
      <c r="I424" t="e">
        <f>IF(G424=#REF!,1,0)</f>
        <v>#REF!</v>
      </c>
    </row>
    <row r="425" spans="1:9" x14ac:dyDescent="0.25">
      <c r="A425" t="str">
        <f t="shared" si="6"/>
        <v>Gestão da Marca SebraePG_Imagem junto aos Pequenos Negócios - Pontos (0 a 10) - ObterPR</v>
      </c>
      <c r="B425" s="21" t="s">
        <v>31</v>
      </c>
      <c r="C425" s="21" t="s">
        <v>475</v>
      </c>
      <c r="D425" s="21" t="s">
        <v>494</v>
      </c>
      <c r="E425" s="21" t="s">
        <v>437</v>
      </c>
      <c r="F425" s="22" t="s">
        <v>423</v>
      </c>
      <c r="G425" s="22">
        <v>8.51</v>
      </c>
      <c r="I425" t="e">
        <f>IF(G425=#REF!,1,0)</f>
        <v>#REF!</v>
      </c>
    </row>
    <row r="426" spans="1:9" x14ac:dyDescent="0.25">
      <c r="A426" t="str">
        <f t="shared" si="6"/>
        <v>Gestão da Marca SebraePG_Imagem junto aos Pequenos Negócios - Pontos (0 a 10) - ObterRJ</v>
      </c>
      <c r="B426" s="21" t="s">
        <v>31</v>
      </c>
      <c r="C426" s="21" t="s">
        <v>475</v>
      </c>
      <c r="D426" s="21" t="s">
        <v>494</v>
      </c>
      <c r="E426" s="21" t="s">
        <v>437</v>
      </c>
      <c r="F426" s="22" t="s">
        <v>424</v>
      </c>
      <c r="G426" s="22">
        <v>8.7799999999999994</v>
      </c>
      <c r="I426" t="e">
        <f>IF(G426=#REF!,1,0)</f>
        <v>#REF!</v>
      </c>
    </row>
    <row r="427" spans="1:9" x14ac:dyDescent="0.25">
      <c r="A427" t="str">
        <f t="shared" si="6"/>
        <v>Gestão da Marca SebraePG_Imagem junto aos Pequenos Negócios - Pontos (0 a 10) - ObterRN</v>
      </c>
      <c r="B427" s="21" t="s">
        <v>31</v>
      </c>
      <c r="C427" s="21" t="s">
        <v>475</v>
      </c>
      <c r="D427" s="21" t="s">
        <v>494</v>
      </c>
      <c r="E427" s="21" t="s">
        <v>437</v>
      </c>
      <c r="F427" s="22" t="s">
        <v>425</v>
      </c>
      <c r="G427" s="22">
        <v>9.0399999999999991</v>
      </c>
      <c r="I427" t="e">
        <f>IF(G427=#REF!,1,0)</f>
        <v>#REF!</v>
      </c>
    </row>
    <row r="428" spans="1:9" x14ac:dyDescent="0.25">
      <c r="A428" t="str">
        <f t="shared" si="6"/>
        <v>Gestão da Marca SebraePG_Imagem junto aos Pequenos Negócios - Pontos (0 a 10) - ObterRO</v>
      </c>
      <c r="B428" s="21" t="s">
        <v>31</v>
      </c>
      <c r="C428" s="21" t="s">
        <v>475</v>
      </c>
      <c r="D428" s="21" t="s">
        <v>494</v>
      </c>
      <c r="E428" s="21" t="s">
        <v>437</v>
      </c>
      <c r="F428" s="22" t="s">
        <v>426</v>
      </c>
      <c r="G428" s="22">
        <v>8.82</v>
      </c>
      <c r="I428" t="e">
        <f>IF(G428=#REF!,1,0)</f>
        <v>#REF!</v>
      </c>
    </row>
    <row r="429" spans="1:9" x14ac:dyDescent="0.25">
      <c r="A429" t="str">
        <f t="shared" si="6"/>
        <v>Gestão da Marca SebraePG_Imagem junto aos Pequenos Negócios - Pontos (0 a 10) - ObterRR</v>
      </c>
      <c r="B429" s="21" t="s">
        <v>31</v>
      </c>
      <c r="C429" s="21" t="s">
        <v>475</v>
      </c>
      <c r="D429" s="21" t="s">
        <v>494</v>
      </c>
      <c r="E429" s="21" t="s">
        <v>437</v>
      </c>
      <c r="F429" s="22" t="s">
        <v>427</v>
      </c>
      <c r="G429" s="22">
        <v>9</v>
      </c>
      <c r="I429" t="e">
        <f>IF(G429=#REF!,1,0)</f>
        <v>#REF!</v>
      </c>
    </row>
    <row r="430" spans="1:9" x14ac:dyDescent="0.25">
      <c r="A430" t="str">
        <f t="shared" si="6"/>
        <v>Gestão da Marca SebraePG_Imagem junto aos Pequenos Negócios - Pontos (0 a 10) - ObterRS</v>
      </c>
      <c r="B430" s="21" t="s">
        <v>31</v>
      </c>
      <c r="C430" s="21" t="s">
        <v>475</v>
      </c>
      <c r="D430" s="21" t="s">
        <v>494</v>
      </c>
      <c r="E430" s="21" t="s">
        <v>437</v>
      </c>
      <c r="F430" s="22" t="s">
        <v>428</v>
      </c>
      <c r="G430" s="22">
        <v>8.57</v>
      </c>
      <c r="I430" t="e">
        <f>IF(G430=#REF!,1,0)</f>
        <v>#REF!</v>
      </c>
    </row>
    <row r="431" spans="1:9" x14ac:dyDescent="0.25">
      <c r="A431" t="str">
        <f t="shared" si="6"/>
        <v>Gestão da Marca SebraePG_Imagem junto aos Pequenos Negócios - Pontos (0 a 10) - ObterSC</v>
      </c>
      <c r="B431" s="21" t="s">
        <v>31</v>
      </c>
      <c r="C431" s="21" t="s">
        <v>475</v>
      </c>
      <c r="D431" s="21" t="s">
        <v>494</v>
      </c>
      <c r="E431" s="21" t="s">
        <v>437</v>
      </c>
      <c r="F431" s="22" t="s">
        <v>429</v>
      </c>
      <c r="G431" s="22">
        <v>8.5500000000000007</v>
      </c>
      <c r="I431" t="e">
        <f>IF(G431=#REF!,1,0)</f>
        <v>#REF!</v>
      </c>
    </row>
    <row r="432" spans="1:9" x14ac:dyDescent="0.25">
      <c r="A432" t="str">
        <f t="shared" si="6"/>
        <v>Gestão da Marca SebraePG_Imagem junto aos Pequenos Negócios - Pontos (0 a 10) - ObterSE</v>
      </c>
      <c r="B432" s="21" t="s">
        <v>31</v>
      </c>
      <c r="C432" s="21" t="s">
        <v>475</v>
      </c>
      <c r="D432" s="21" t="s">
        <v>494</v>
      </c>
      <c r="E432" s="21" t="s">
        <v>437</v>
      </c>
      <c r="F432" s="22" t="s">
        <v>430</v>
      </c>
      <c r="G432" s="22">
        <v>8.44</v>
      </c>
      <c r="I432" t="e">
        <f>IF(G432=#REF!,1,0)</f>
        <v>#REF!</v>
      </c>
    </row>
    <row r="433" spans="1:9" x14ac:dyDescent="0.25">
      <c r="A433" t="str">
        <f t="shared" si="6"/>
        <v>Gestão da Marca SebraePG_Imagem junto aos Pequenos Negócios - Pontos (0 a 10) - ObterSP</v>
      </c>
      <c r="B433" s="21" t="s">
        <v>31</v>
      </c>
      <c r="C433" s="21" t="s">
        <v>475</v>
      </c>
      <c r="D433" s="21" t="s">
        <v>494</v>
      </c>
      <c r="E433" s="21" t="s">
        <v>437</v>
      </c>
      <c r="F433" s="22" t="s">
        <v>431</v>
      </c>
      <c r="G433" s="22">
        <v>8.7899999999999991</v>
      </c>
      <c r="I433" t="e">
        <f>IF(G433=#REF!,1,0)</f>
        <v>#REF!</v>
      </c>
    </row>
    <row r="434" spans="1:9" x14ac:dyDescent="0.25">
      <c r="A434" t="str">
        <f t="shared" si="6"/>
        <v>Gestão da Marca SebraePG_Imagem junto aos Pequenos Negócios - Pontos (0 a 10) - ObterTO</v>
      </c>
      <c r="B434" s="21" t="s">
        <v>31</v>
      </c>
      <c r="C434" s="21" t="s">
        <v>475</v>
      </c>
      <c r="D434" s="21" t="s">
        <v>494</v>
      </c>
      <c r="E434" s="21" t="s">
        <v>437</v>
      </c>
      <c r="F434" s="22" t="s">
        <v>432</v>
      </c>
      <c r="G434" s="22">
        <v>8.75</v>
      </c>
      <c r="I434" t="e">
        <f>IF(G434=#REF!,1,0)</f>
        <v>#REF!</v>
      </c>
    </row>
    <row r="435" spans="1:9" x14ac:dyDescent="0.25">
      <c r="A435" t="str">
        <f t="shared" si="6"/>
        <v>Gestão da Marca SebraePG_Imagem junto aos Pequenos Negócios - Pontos (0 a 10) - ObterSISTEMA SEBRAE</v>
      </c>
      <c r="B435" s="21" t="s">
        <v>31</v>
      </c>
      <c r="C435" s="21" t="s">
        <v>475</v>
      </c>
      <c r="D435" s="21" t="s">
        <v>494</v>
      </c>
      <c r="E435" s="21" t="s">
        <v>437</v>
      </c>
      <c r="F435" s="22" t="s">
        <v>481</v>
      </c>
      <c r="G435" s="22">
        <v>8.7200000000000006</v>
      </c>
      <c r="I435" t="e">
        <f>IF(G435=#REF!,1,0)</f>
        <v>#REF!</v>
      </c>
    </row>
    <row r="436" spans="1:9" x14ac:dyDescent="0.25">
      <c r="A436" t="str">
        <f t="shared" si="6"/>
        <v>Gestão da Marca SebraePG_Imagem junto aos Pequenos Negócios - Pontos (0 a 10) - ObterNA</v>
      </c>
      <c r="B436" s="21" t="s">
        <v>31</v>
      </c>
      <c r="C436" s="21" t="s">
        <v>475</v>
      </c>
      <c r="D436" s="21" t="s">
        <v>494</v>
      </c>
      <c r="E436" s="21" t="s">
        <v>437</v>
      </c>
      <c r="F436" s="22" t="s">
        <v>433</v>
      </c>
      <c r="G436" s="22">
        <v>0</v>
      </c>
      <c r="I436" t="e">
        <f>IF(G436=#REF!,1,0)</f>
        <v>#REF!</v>
      </c>
    </row>
    <row r="437" spans="1:9" x14ac:dyDescent="0.25">
      <c r="A437" t="str">
        <f t="shared" si="6"/>
        <v>Gestão Estratégica de PessoasPG_Diagnóstico de Maturidade dos processos de gestão de pessoas - pontos - ObterAC</v>
      </c>
      <c r="B437" s="21" t="s">
        <v>67</v>
      </c>
      <c r="C437" s="21" t="s">
        <v>470</v>
      </c>
      <c r="D437" s="21" t="s">
        <v>495</v>
      </c>
      <c r="E437" s="21" t="s">
        <v>437</v>
      </c>
      <c r="F437" s="22" t="s">
        <v>406</v>
      </c>
      <c r="G437" s="22">
        <v>3.61</v>
      </c>
      <c r="I437" t="e">
        <f>IF(G437=#REF!,1,0)</f>
        <v>#REF!</v>
      </c>
    </row>
    <row r="438" spans="1:9" x14ac:dyDescent="0.25">
      <c r="A438" t="str">
        <f t="shared" si="6"/>
        <v>Gestão Estratégica de PessoasPG_Diagnóstico de Maturidade dos processos de gestão de pessoas - pontos - ObterAL</v>
      </c>
      <c r="B438" s="21" t="s">
        <v>67</v>
      </c>
      <c r="C438" s="21" t="s">
        <v>470</v>
      </c>
      <c r="D438" s="21" t="s">
        <v>495</v>
      </c>
      <c r="E438" s="21" t="s">
        <v>437</v>
      </c>
      <c r="F438" s="22" t="s">
        <v>407</v>
      </c>
      <c r="G438" s="22">
        <v>3.72</v>
      </c>
      <c r="I438" t="e">
        <f>IF(G438=#REF!,1,0)</f>
        <v>#REF!</v>
      </c>
    </row>
    <row r="439" spans="1:9" x14ac:dyDescent="0.25">
      <c r="A439" t="str">
        <f t="shared" si="6"/>
        <v>Gestão Estratégica de PessoasPG_Diagnóstico de Maturidade dos processos de gestão de pessoas - pontos - ObterAM</v>
      </c>
      <c r="B439" s="21" t="s">
        <v>67</v>
      </c>
      <c r="C439" s="21" t="s">
        <v>470</v>
      </c>
      <c r="D439" s="21" t="s">
        <v>495</v>
      </c>
      <c r="E439" s="21" t="s">
        <v>437</v>
      </c>
      <c r="F439" s="22" t="s">
        <v>408</v>
      </c>
      <c r="G439" s="22">
        <v>0</v>
      </c>
      <c r="I439" t="e">
        <f>IF(G439=#REF!,1,0)</f>
        <v>#REF!</v>
      </c>
    </row>
    <row r="440" spans="1:9" x14ac:dyDescent="0.25">
      <c r="A440" t="str">
        <f t="shared" si="6"/>
        <v>Gestão Estratégica de PessoasPG_Diagnóstico de Maturidade dos processos de gestão de pessoas - pontos - ObterAP</v>
      </c>
      <c r="B440" s="21" t="s">
        <v>67</v>
      </c>
      <c r="C440" s="21" t="s">
        <v>470</v>
      </c>
      <c r="D440" s="21" t="s">
        <v>495</v>
      </c>
      <c r="E440" s="21" t="s">
        <v>437</v>
      </c>
      <c r="F440" s="22" t="s">
        <v>409</v>
      </c>
      <c r="G440" s="22">
        <v>4.2699999999999996</v>
      </c>
      <c r="I440" t="e">
        <f>IF(G440=#REF!,1,0)</f>
        <v>#REF!</v>
      </c>
    </row>
    <row r="441" spans="1:9" x14ac:dyDescent="0.25">
      <c r="A441" t="str">
        <f t="shared" si="6"/>
        <v>Gestão Estratégica de PessoasPG_Diagnóstico de Maturidade dos processos de gestão de pessoas - pontos - ObterBA</v>
      </c>
      <c r="B441" s="21" t="s">
        <v>67</v>
      </c>
      <c r="C441" s="21" t="s">
        <v>470</v>
      </c>
      <c r="D441" s="21" t="s">
        <v>495</v>
      </c>
      <c r="E441" s="21" t="s">
        <v>437</v>
      </c>
      <c r="F441" s="22" t="s">
        <v>410</v>
      </c>
      <c r="G441" s="22">
        <v>3.88</v>
      </c>
      <c r="I441" t="e">
        <f>IF(G441=#REF!,1,0)</f>
        <v>#REF!</v>
      </c>
    </row>
    <row r="442" spans="1:9" x14ac:dyDescent="0.25">
      <c r="A442" t="str">
        <f t="shared" si="6"/>
        <v>Gestão Estratégica de PessoasPG_Diagnóstico de Maturidade dos processos de gestão de pessoas - pontos - ObterCE</v>
      </c>
      <c r="B442" s="21" t="s">
        <v>67</v>
      </c>
      <c r="C442" s="21" t="s">
        <v>470</v>
      </c>
      <c r="D442" s="21" t="s">
        <v>495</v>
      </c>
      <c r="E442" s="21" t="s">
        <v>437</v>
      </c>
      <c r="F442" s="22" t="s">
        <v>411</v>
      </c>
      <c r="G442" s="22">
        <v>0</v>
      </c>
      <c r="I442" t="e">
        <f>IF(G442=#REF!,1,0)</f>
        <v>#REF!</v>
      </c>
    </row>
    <row r="443" spans="1:9" x14ac:dyDescent="0.25">
      <c r="A443" t="str">
        <f t="shared" si="6"/>
        <v>Gestão Estratégica de PessoasPG_Diagnóstico de Maturidade dos processos de gestão de pessoas - pontos - ObterDF</v>
      </c>
      <c r="B443" s="21" t="s">
        <v>67</v>
      </c>
      <c r="C443" s="21" t="s">
        <v>470</v>
      </c>
      <c r="D443" s="21" t="s">
        <v>495</v>
      </c>
      <c r="E443" s="21" t="s">
        <v>437</v>
      </c>
      <c r="F443" s="22" t="s">
        <v>412</v>
      </c>
      <c r="G443" s="22">
        <v>3.54</v>
      </c>
      <c r="I443" t="e">
        <f>IF(G443=#REF!,1,0)</f>
        <v>#REF!</v>
      </c>
    </row>
    <row r="444" spans="1:9" x14ac:dyDescent="0.25">
      <c r="A444" t="str">
        <f t="shared" si="6"/>
        <v>Gestão Estratégica de PessoasPG_Diagnóstico de Maturidade dos processos de gestão de pessoas - pontos - ObterES</v>
      </c>
      <c r="B444" s="21" t="s">
        <v>67</v>
      </c>
      <c r="C444" s="21" t="s">
        <v>470</v>
      </c>
      <c r="D444" s="21" t="s">
        <v>495</v>
      </c>
      <c r="E444" s="21" t="s">
        <v>437</v>
      </c>
      <c r="F444" s="22" t="s">
        <v>413</v>
      </c>
      <c r="G444" s="22">
        <v>3.7</v>
      </c>
      <c r="I444" t="e">
        <f>IF(G444=#REF!,1,0)</f>
        <v>#REF!</v>
      </c>
    </row>
    <row r="445" spans="1:9" x14ac:dyDescent="0.25">
      <c r="A445" t="str">
        <f t="shared" si="6"/>
        <v>Gestão Estratégica de PessoasPG_Diagnóstico de Maturidade dos processos de gestão de pessoas - pontos - ObterGO</v>
      </c>
      <c r="B445" s="21" t="s">
        <v>67</v>
      </c>
      <c r="C445" s="21" t="s">
        <v>470</v>
      </c>
      <c r="D445" s="21" t="s">
        <v>495</v>
      </c>
      <c r="E445" s="21" t="s">
        <v>437</v>
      </c>
      <c r="F445" s="22" t="s">
        <v>414</v>
      </c>
      <c r="G445" s="22">
        <v>4.1900000000000004</v>
      </c>
      <c r="I445" t="e">
        <f>IF(G445=#REF!,1,0)</f>
        <v>#REF!</v>
      </c>
    </row>
    <row r="446" spans="1:9" x14ac:dyDescent="0.25">
      <c r="A446" t="str">
        <f t="shared" si="6"/>
        <v>Gestão Estratégica de PessoasPG_Diagnóstico de Maturidade dos processos de gestão de pessoas - pontos - ObterMA</v>
      </c>
      <c r="B446" s="21" t="s">
        <v>67</v>
      </c>
      <c r="C446" s="21" t="s">
        <v>470</v>
      </c>
      <c r="D446" s="21" t="s">
        <v>495</v>
      </c>
      <c r="E446" s="21" t="s">
        <v>437</v>
      </c>
      <c r="F446" s="22" t="s">
        <v>415</v>
      </c>
      <c r="G446" s="22">
        <v>3.42</v>
      </c>
      <c r="I446" t="e">
        <f>IF(G446=#REF!,1,0)</f>
        <v>#REF!</v>
      </c>
    </row>
    <row r="447" spans="1:9" x14ac:dyDescent="0.25">
      <c r="A447" t="str">
        <f t="shared" si="6"/>
        <v>Gestão Estratégica de PessoasPG_Diagnóstico de Maturidade dos processos de gestão de pessoas - pontos - ObterMG</v>
      </c>
      <c r="B447" s="21" t="s">
        <v>67</v>
      </c>
      <c r="C447" s="21" t="s">
        <v>470</v>
      </c>
      <c r="D447" s="21" t="s">
        <v>495</v>
      </c>
      <c r="E447" s="21" t="s">
        <v>437</v>
      </c>
      <c r="F447" s="22" t="s">
        <v>416</v>
      </c>
      <c r="G447" s="22">
        <v>4.63</v>
      </c>
      <c r="I447" t="e">
        <f>IF(G447=#REF!,1,0)</f>
        <v>#REF!</v>
      </c>
    </row>
    <row r="448" spans="1:9" x14ac:dyDescent="0.25">
      <c r="A448" t="str">
        <f t="shared" si="6"/>
        <v>Gestão Estratégica de PessoasPG_Diagnóstico de Maturidade dos processos de gestão de pessoas - pontos - ObterMS</v>
      </c>
      <c r="B448" s="21" t="s">
        <v>67</v>
      </c>
      <c r="C448" s="21" t="s">
        <v>470</v>
      </c>
      <c r="D448" s="21" t="s">
        <v>495</v>
      </c>
      <c r="E448" s="21" t="s">
        <v>437</v>
      </c>
      <c r="F448" s="22" t="s">
        <v>417</v>
      </c>
      <c r="G448" s="22">
        <v>4.49</v>
      </c>
      <c r="I448" t="e">
        <f>IF(G448=#REF!,1,0)</f>
        <v>#REF!</v>
      </c>
    </row>
    <row r="449" spans="1:9" x14ac:dyDescent="0.25">
      <c r="A449" t="str">
        <f t="shared" si="6"/>
        <v>Gestão Estratégica de PessoasPG_Diagnóstico de Maturidade dos processos de gestão de pessoas - pontos - ObterMT</v>
      </c>
      <c r="B449" s="21" t="s">
        <v>67</v>
      </c>
      <c r="C449" s="21" t="s">
        <v>470</v>
      </c>
      <c r="D449" s="21" t="s">
        <v>495</v>
      </c>
      <c r="E449" s="21" t="s">
        <v>437</v>
      </c>
      <c r="F449" s="22" t="s">
        <v>418</v>
      </c>
      <c r="G449" s="22">
        <v>4.2300000000000004</v>
      </c>
      <c r="I449" t="e">
        <f>IF(G449=#REF!,1,0)</f>
        <v>#REF!</v>
      </c>
    </row>
    <row r="450" spans="1:9" x14ac:dyDescent="0.25">
      <c r="A450" t="str">
        <f t="shared" si="6"/>
        <v>Gestão Estratégica de PessoasPG_Diagnóstico de Maturidade dos processos de gestão de pessoas - pontos - ObterPA</v>
      </c>
      <c r="B450" s="21" t="s">
        <v>67</v>
      </c>
      <c r="C450" s="21" t="s">
        <v>470</v>
      </c>
      <c r="D450" s="21" t="s">
        <v>495</v>
      </c>
      <c r="E450" s="21" t="s">
        <v>437</v>
      </c>
      <c r="F450" s="22" t="s">
        <v>419</v>
      </c>
      <c r="G450" s="22">
        <v>3.66</v>
      </c>
      <c r="I450" t="e">
        <f>IF(G450=#REF!,1,0)</f>
        <v>#REF!</v>
      </c>
    </row>
    <row r="451" spans="1:9" x14ac:dyDescent="0.25">
      <c r="A451" t="str">
        <f t="shared" ref="A451:A514" si="7">CONCATENATE(C451,B451,F451)</f>
        <v>Gestão Estratégica de PessoasPG_Diagnóstico de Maturidade dos processos de gestão de pessoas - pontos - ObterPB</v>
      </c>
      <c r="B451" s="21" t="s">
        <v>67</v>
      </c>
      <c r="C451" s="21" t="s">
        <v>470</v>
      </c>
      <c r="D451" s="21" t="s">
        <v>495</v>
      </c>
      <c r="E451" s="21" t="s">
        <v>437</v>
      </c>
      <c r="F451" s="22" t="s">
        <v>420</v>
      </c>
      <c r="G451" s="22">
        <v>3.85</v>
      </c>
      <c r="I451" t="e">
        <f>IF(G451=#REF!,1,0)</f>
        <v>#REF!</v>
      </c>
    </row>
    <row r="452" spans="1:9" x14ac:dyDescent="0.25">
      <c r="A452" t="str">
        <f t="shared" si="7"/>
        <v>Gestão Estratégica de PessoasPG_Diagnóstico de Maturidade dos processos de gestão de pessoas - pontos - ObterPE</v>
      </c>
      <c r="B452" s="21" t="s">
        <v>67</v>
      </c>
      <c r="C452" s="21" t="s">
        <v>470</v>
      </c>
      <c r="D452" s="21" t="s">
        <v>495</v>
      </c>
      <c r="E452" s="21" t="s">
        <v>437</v>
      </c>
      <c r="F452" s="22" t="s">
        <v>421</v>
      </c>
      <c r="G452" s="22">
        <v>3.79</v>
      </c>
      <c r="I452" t="e">
        <f>IF(G452=#REF!,1,0)</f>
        <v>#REF!</v>
      </c>
    </row>
    <row r="453" spans="1:9" x14ac:dyDescent="0.25">
      <c r="A453" t="str">
        <f t="shared" si="7"/>
        <v>Gestão Estratégica de PessoasPG_Diagnóstico de Maturidade dos processos de gestão de pessoas - pontos - ObterPI</v>
      </c>
      <c r="B453" s="21" t="s">
        <v>67</v>
      </c>
      <c r="C453" s="21" t="s">
        <v>470</v>
      </c>
      <c r="D453" s="21" t="s">
        <v>495</v>
      </c>
      <c r="E453" s="21" t="s">
        <v>437</v>
      </c>
      <c r="F453" s="22" t="s">
        <v>422</v>
      </c>
      <c r="G453" s="22">
        <v>3.87</v>
      </c>
      <c r="I453" t="e">
        <f>IF(G453=#REF!,1,0)</f>
        <v>#REF!</v>
      </c>
    </row>
    <row r="454" spans="1:9" x14ac:dyDescent="0.25">
      <c r="A454" t="str">
        <f t="shared" si="7"/>
        <v>Gestão Estratégica de PessoasPG_Diagnóstico de Maturidade dos processos de gestão de pessoas - pontos - ObterPR</v>
      </c>
      <c r="B454" s="21" t="s">
        <v>67</v>
      </c>
      <c r="C454" s="21" t="s">
        <v>470</v>
      </c>
      <c r="D454" s="21" t="s">
        <v>495</v>
      </c>
      <c r="E454" s="21" t="s">
        <v>437</v>
      </c>
      <c r="F454" s="22" t="s">
        <v>423</v>
      </c>
      <c r="G454" s="22">
        <v>0</v>
      </c>
      <c r="I454" t="e">
        <f>IF(G454=#REF!,1,0)</f>
        <v>#REF!</v>
      </c>
    </row>
    <row r="455" spans="1:9" x14ac:dyDescent="0.25">
      <c r="A455" t="str">
        <f t="shared" si="7"/>
        <v>Gestão Estratégica de PessoasPG_Diagnóstico de Maturidade dos processos de gestão de pessoas - pontos - ObterRJ</v>
      </c>
      <c r="B455" s="21" t="s">
        <v>67</v>
      </c>
      <c r="C455" s="21" t="s">
        <v>470</v>
      </c>
      <c r="D455" s="21" t="s">
        <v>495</v>
      </c>
      <c r="E455" s="21" t="s">
        <v>437</v>
      </c>
      <c r="F455" s="22" t="s">
        <v>424</v>
      </c>
      <c r="G455" s="22">
        <v>3.97</v>
      </c>
      <c r="I455" t="e">
        <f>IF(G455=#REF!,1,0)</f>
        <v>#REF!</v>
      </c>
    </row>
    <row r="456" spans="1:9" x14ac:dyDescent="0.25">
      <c r="A456" t="str">
        <f t="shared" si="7"/>
        <v>Gestão Estratégica de PessoasPG_Diagnóstico de Maturidade dos processos de gestão de pessoas - pontos - ObterRN</v>
      </c>
      <c r="B456" s="21" t="s">
        <v>67</v>
      </c>
      <c r="C456" s="21" t="s">
        <v>470</v>
      </c>
      <c r="D456" s="21" t="s">
        <v>495</v>
      </c>
      <c r="E456" s="21" t="s">
        <v>437</v>
      </c>
      <c r="F456" s="22" t="s">
        <v>425</v>
      </c>
      <c r="G456" s="22">
        <v>4.5</v>
      </c>
      <c r="I456" t="e">
        <f>IF(G456=#REF!,1,0)</f>
        <v>#REF!</v>
      </c>
    </row>
    <row r="457" spans="1:9" x14ac:dyDescent="0.25">
      <c r="A457" t="str">
        <f t="shared" si="7"/>
        <v>Gestão Estratégica de PessoasPG_Diagnóstico de Maturidade dos processos de gestão de pessoas - pontos - ObterRO</v>
      </c>
      <c r="B457" s="21" t="s">
        <v>67</v>
      </c>
      <c r="C457" s="21" t="s">
        <v>470</v>
      </c>
      <c r="D457" s="21" t="s">
        <v>495</v>
      </c>
      <c r="E457" s="21" t="s">
        <v>437</v>
      </c>
      <c r="F457" s="22" t="s">
        <v>426</v>
      </c>
      <c r="G457" s="22">
        <v>4.17</v>
      </c>
      <c r="I457" t="e">
        <f>IF(G457=#REF!,1,0)</f>
        <v>#REF!</v>
      </c>
    </row>
    <row r="458" spans="1:9" x14ac:dyDescent="0.25">
      <c r="A458" t="str">
        <f t="shared" si="7"/>
        <v>Gestão Estratégica de PessoasPG_Diagnóstico de Maturidade dos processos de gestão de pessoas - pontos - ObterRR</v>
      </c>
      <c r="B458" s="21" t="s">
        <v>67</v>
      </c>
      <c r="C458" s="21" t="s">
        <v>470</v>
      </c>
      <c r="D458" s="21" t="s">
        <v>495</v>
      </c>
      <c r="E458" s="21" t="s">
        <v>437</v>
      </c>
      <c r="F458" s="22" t="s">
        <v>427</v>
      </c>
      <c r="G458" s="22">
        <v>4.0999999999999996</v>
      </c>
      <c r="I458" t="e">
        <f>IF(G458=#REF!,1,0)</f>
        <v>#REF!</v>
      </c>
    </row>
    <row r="459" spans="1:9" x14ac:dyDescent="0.25">
      <c r="A459" t="str">
        <f t="shared" si="7"/>
        <v>Gestão Estratégica de PessoasPG_Diagnóstico de Maturidade dos processos de gestão de pessoas - pontos - ObterRS</v>
      </c>
      <c r="B459" s="21" t="s">
        <v>67</v>
      </c>
      <c r="C459" s="21" t="s">
        <v>470</v>
      </c>
      <c r="D459" s="21" t="s">
        <v>495</v>
      </c>
      <c r="E459" s="21" t="s">
        <v>437</v>
      </c>
      <c r="F459" s="22" t="s">
        <v>428</v>
      </c>
      <c r="G459" s="22">
        <v>0</v>
      </c>
      <c r="I459" t="e">
        <f>IF(G459=#REF!,1,0)</f>
        <v>#REF!</v>
      </c>
    </row>
    <row r="460" spans="1:9" x14ac:dyDescent="0.25">
      <c r="A460" t="str">
        <f t="shared" si="7"/>
        <v>Gestão Estratégica de PessoasPG_Diagnóstico de Maturidade dos processos de gestão de pessoas - pontos - ObterSC</v>
      </c>
      <c r="B460" s="21" t="s">
        <v>67</v>
      </c>
      <c r="C460" s="21" t="s">
        <v>470</v>
      </c>
      <c r="D460" s="21" t="s">
        <v>495</v>
      </c>
      <c r="E460" s="21" t="s">
        <v>437</v>
      </c>
      <c r="F460" s="22" t="s">
        <v>429</v>
      </c>
      <c r="G460" s="22">
        <v>4.08</v>
      </c>
      <c r="I460" t="e">
        <f>IF(G460=#REF!,1,0)</f>
        <v>#REF!</v>
      </c>
    </row>
    <row r="461" spans="1:9" x14ac:dyDescent="0.25">
      <c r="A461" t="str">
        <f t="shared" si="7"/>
        <v>Gestão Estratégica de PessoasPG_Diagnóstico de Maturidade dos processos de gestão de pessoas - pontos - ObterSE</v>
      </c>
      <c r="B461" s="21" t="s">
        <v>67</v>
      </c>
      <c r="C461" s="21" t="s">
        <v>470</v>
      </c>
      <c r="D461" s="21" t="s">
        <v>495</v>
      </c>
      <c r="E461" s="21" t="s">
        <v>437</v>
      </c>
      <c r="F461" s="22" t="s">
        <v>430</v>
      </c>
      <c r="G461" s="22">
        <v>3.63</v>
      </c>
      <c r="I461" t="e">
        <f>IF(G461=#REF!,1,0)</f>
        <v>#REF!</v>
      </c>
    </row>
    <row r="462" spans="1:9" x14ac:dyDescent="0.25">
      <c r="A462" t="str">
        <f t="shared" si="7"/>
        <v>Gestão Estratégica de PessoasPG_Diagnóstico de Maturidade dos processos de gestão de pessoas - pontos - ObterSP</v>
      </c>
      <c r="B462" s="21" t="s">
        <v>67</v>
      </c>
      <c r="C462" s="21" t="s">
        <v>470</v>
      </c>
      <c r="D462" s="21" t="s">
        <v>495</v>
      </c>
      <c r="E462" s="21" t="s">
        <v>437</v>
      </c>
      <c r="F462" s="22" t="s">
        <v>431</v>
      </c>
      <c r="G462" s="22">
        <v>3.63</v>
      </c>
      <c r="I462" t="e">
        <f>IF(G462=#REF!,1,0)</f>
        <v>#REF!</v>
      </c>
    </row>
    <row r="463" spans="1:9" x14ac:dyDescent="0.25">
      <c r="A463" t="str">
        <f t="shared" si="7"/>
        <v>Gestão Estratégica de PessoasPG_Diagnóstico de Maturidade dos processos de gestão de pessoas - pontos - ObterTO</v>
      </c>
      <c r="B463" s="21" t="s">
        <v>67</v>
      </c>
      <c r="C463" s="21" t="s">
        <v>470</v>
      </c>
      <c r="D463" s="21" t="s">
        <v>495</v>
      </c>
      <c r="E463" s="21" t="s">
        <v>437</v>
      </c>
      <c r="F463" s="22" t="s">
        <v>432</v>
      </c>
      <c r="G463" s="22">
        <v>4.05</v>
      </c>
      <c r="I463" t="e">
        <f>IF(G463=#REF!,1,0)</f>
        <v>#REF!</v>
      </c>
    </row>
    <row r="464" spans="1:9" x14ac:dyDescent="0.25">
      <c r="A464" t="str">
        <f t="shared" si="7"/>
        <v>Gestão Estratégica de PessoasPG_Diagnóstico de Maturidade dos processos de gestão de pessoas - pontos - ObterSISTEMA SEBRAE</v>
      </c>
      <c r="B464" s="21" t="s">
        <v>67</v>
      </c>
      <c r="C464" s="21" t="s">
        <v>470</v>
      </c>
      <c r="D464" s="21" t="s">
        <v>495</v>
      </c>
      <c r="E464" s="21" t="s">
        <v>437</v>
      </c>
      <c r="F464" s="22" t="s">
        <v>481</v>
      </c>
      <c r="G464" s="22">
        <v>3.96</v>
      </c>
      <c r="I464" t="e">
        <f>IF(G464=#REF!,1,0)</f>
        <v>#REF!</v>
      </c>
    </row>
    <row r="465" spans="1:9" x14ac:dyDescent="0.25">
      <c r="A465" t="str">
        <f t="shared" si="7"/>
        <v>Gestão Estratégica de PessoasPG_Diagnóstico de Maturidade dos processos de gestão de pessoas - pontos - ObterNA</v>
      </c>
      <c r="B465" s="21" t="s">
        <v>67</v>
      </c>
      <c r="C465" s="21" t="s">
        <v>470</v>
      </c>
      <c r="D465" s="21" t="s">
        <v>495</v>
      </c>
      <c r="E465" s="21" t="s">
        <v>437</v>
      </c>
      <c r="F465" s="22" t="s">
        <v>433</v>
      </c>
      <c r="G465" s="22">
        <v>0</v>
      </c>
      <c r="I465" t="e">
        <f>IF(G465=#REF!,1,0)</f>
        <v>#REF!</v>
      </c>
    </row>
    <row r="466" spans="1:9" x14ac:dyDescent="0.25">
      <c r="A466" t="str">
        <f t="shared" si="7"/>
        <v>Portfólio em RedePG_Aplicabilidade - Pontos (0 a 10) - ObterAC</v>
      </c>
      <c r="B466" s="21" t="s">
        <v>57</v>
      </c>
      <c r="C466" s="21" t="s">
        <v>474</v>
      </c>
      <c r="D466" s="21" t="s">
        <v>496</v>
      </c>
      <c r="E466" s="21" t="s">
        <v>437</v>
      </c>
      <c r="F466" s="22" t="s">
        <v>406</v>
      </c>
      <c r="G466" s="22">
        <v>8.1</v>
      </c>
      <c r="I466" t="e">
        <f>IF(G466=#REF!,1,0)</f>
        <v>#REF!</v>
      </c>
    </row>
    <row r="467" spans="1:9" x14ac:dyDescent="0.25">
      <c r="A467" t="str">
        <f t="shared" si="7"/>
        <v>Portfólio em RedePG_Aplicabilidade - Pontos (0 a 10) - ObterAL</v>
      </c>
      <c r="B467" s="21" t="s">
        <v>57</v>
      </c>
      <c r="C467" s="21" t="s">
        <v>474</v>
      </c>
      <c r="D467" s="21" t="s">
        <v>496</v>
      </c>
      <c r="E467" s="21" t="s">
        <v>437</v>
      </c>
      <c r="F467" s="22" t="s">
        <v>407</v>
      </c>
      <c r="G467" s="22">
        <v>8.1999999999999993</v>
      </c>
      <c r="I467" t="e">
        <f>IF(G467=#REF!,1,0)</f>
        <v>#REF!</v>
      </c>
    </row>
    <row r="468" spans="1:9" x14ac:dyDescent="0.25">
      <c r="A468" t="str">
        <f t="shared" si="7"/>
        <v>Portfólio em RedePG_Aplicabilidade - Pontos (0 a 10) - ObterAM</v>
      </c>
      <c r="B468" s="21" t="s">
        <v>57</v>
      </c>
      <c r="C468" s="21" t="s">
        <v>474</v>
      </c>
      <c r="D468" s="21" t="s">
        <v>496</v>
      </c>
      <c r="E468" s="21" t="s">
        <v>437</v>
      </c>
      <c r="F468" s="22" t="s">
        <v>408</v>
      </c>
      <c r="G468" s="22">
        <v>7.9</v>
      </c>
      <c r="I468" t="e">
        <f>IF(G468=#REF!,1,0)</f>
        <v>#REF!</v>
      </c>
    </row>
    <row r="469" spans="1:9" x14ac:dyDescent="0.25">
      <c r="A469" t="str">
        <f t="shared" si="7"/>
        <v>Portfólio em RedePG_Aplicabilidade - Pontos (0 a 10) - ObterAP</v>
      </c>
      <c r="B469" s="21" t="s">
        <v>57</v>
      </c>
      <c r="C469" s="21" t="s">
        <v>474</v>
      </c>
      <c r="D469" s="21" t="s">
        <v>496</v>
      </c>
      <c r="E469" s="21" t="s">
        <v>437</v>
      </c>
      <c r="F469" s="22" t="s">
        <v>409</v>
      </c>
      <c r="G469" s="22">
        <v>8.1</v>
      </c>
      <c r="I469" t="e">
        <f>IF(G469=#REF!,1,0)</f>
        <v>#REF!</v>
      </c>
    </row>
    <row r="470" spans="1:9" x14ac:dyDescent="0.25">
      <c r="A470" t="str">
        <f t="shared" si="7"/>
        <v>Portfólio em RedePG_Aplicabilidade - Pontos (0 a 10) - ObterBA</v>
      </c>
      <c r="B470" s="21" t="s">
        <v>57</v>
      </c>
      <c r="C470" s="21" t="s">
        <v>474</v>
      </c>
      <c r="D470" s="21" t="s">
        <v>496</v>
      </c>
      <c r="E470" s="21" t="s">
        <v>437</v>
      </c>
      <c r="F470" s="22" t="s">
        <v>410</v>
      </c>
      <c r="G470" s="22">
        <v>7.8</v>
      </c>
      <c r="I470" t="e">
        <f>IF(G470=#REF!,1,0)</f>
        <v>#REF!</v>
      </c>
    </row>
    <row r="471" spans="1:9" x14ac:dyDescent="0.25">
      <c r="A471" t="str">
        <f t="shared" si="7"/>
        <v>Portfólio em RedePG_Aplicabilidade - Pontos (0 a 10) - ObterCE</v>
      </c>
      <c r="B471" s="21" t="s">
        <v>57</v>
      </c>
      <c r="C471" s="21" t="s">
        <v>474</v>
      </c>
      <c r="D471" s="21" t="s">
        <v>496</v>
      </c>
      <c r="E471" s="21" t="s">
        <v>437</v>
      </c>
      <c r="F471" s="22" t="s">
        <v>411</v>
      </c>
      <c r="G471" s="22">
        <v>7.5</v>
      </c>
      <c r="I471" t="e">
        <f>IF(G471=#REF!,1,0)</f>
        <v>#REF!</v>
      </c>
    </row>
    <row r="472" spans="1:9" x14ac:dyDescent="0.25">
      <c r="A472" t="str">
        <f t="shared" si="7"/>
        <v>Portfólio em RedePG_Aplicabilidade - Pontos (0 a 10) - ObterDF</v>
      </c>
      <c r="B472" s="21" t="s">
        <v>57</v>
      </c>
      <c r="C472" s="21" t="s">
        <v>474</v>
      </c>
      <c r="D472" s="21" t="s">
        <v>496</v>
      </c>
      <c r="E472" s="21" t="s">
        <v>437</v>
      </c>
      <c r="F472" s="22" t="s">
        <v>412</v>
      </c>
      <c r="G472" s="22">
        <v>7.7</v>
      </c>
      <c r="I472" t="e">
        <f>IF(G472=#REF!,1,0)</f>
        <v>#REF!</v>
      </c>
    </row>
    <row r="473" spans="1:9" x14ac:dyDescent="0.25">
      <c r="A473" t="str">
        <f t="shared" si="7"/>
        <v>Portfólio em RedePG_Aplicabilidade - Pontos (0 a 10) - ObterES</v>
      </c>
      <c r="B473" s="21" t="s">
        <v>57</v>
      </c>
      <c r="C473" s="21" t="s">
        <v>474</v>
      </c>
      <c r="D473" s="21" t="s">
        <v>496</v>
      </c>
      <c r="E473" s="21" t="s">
        <v>437</v>
      </c>
      <c r="F473" s="22" t="s">
        <v>413</v>
      </c>
      <c r="G473" s="22">
        <v>7.7</v>
      </c>
      <c r="I473" t="e">
        <f>IF(G473=#REF!,1,0)</f>
        <v>#REF!</v>
      </c>
    </row>
    <row r="474" spans="1:9" x14ac:dyDescent="0.25">
      <c r="A474" t="str">
        <f t="shared" si="7"/>
        <v>Portfólio em RedePG_Aplicabilidade - Pontos (0 a 10) - ObterGO</v>
      </c>
      <c r="B474" s="21" t="s">
        <v>57</v>
      </c>
      <c r="C474" s="21" t="s">
        <v>474</v>
      </c>
      <c r="D474" s="21" t="s">
        <v>496</v>
      </c>
      <c r="E474" s="21" t="s">
        <v>437</v>
      </c>
      <c r="F474" s="22" t="s">
        <v>414</v>
      </c>
      <c r="G474" s="22">
        <v>7.6</v>
      </c>
      <c r="I474" t="e">
        <f>IF(G474=#REF!,1,0)</f>
        <v>#REF!</v>
      </c>
    </row>
    <row r="475" spans="1:9" x14ac:dyDescent="0.25">
      <c r="A475" t="str">
        <f t="shared" si="7"/>
        <v>Portfólio em RedePG_Aplicabilidade - Pontos (0 a 10) - ObterMA</v>
      </c>
      <c r="B475" s="21" t="s">
        <v>57</v>
      </c>
      <c r="C475" s="21" t="s">
        <v>474</v>
      </c>
      <c r="D475" s="21" t="s">
        <v>496</v>
      </c>
      <c r="E475" s="21" t="s">
        <v>437</v>
      </c>
      <c r="F475" s="22" t="s">
        <v>415</v>
      </c>
      <c r="G475" s="22">
        <v>7.7</v>
      </c>
      <c r="I475" t="e">
        <f>IF(G475=#REF!,1,0)</f>
        <v>#REF!</v>
      </c>
    </row>
    <row r="476" spans="1:9" x14ac:dyDescent="0.25">
      <c r="A476" t="str">
        <f t="shared" si="7"/>
        <v>Portfólio em RedePG_Aplicabilidade - Pontos (0 a 10) - ObterMG</v>
      </c>
      <c r="B476" s="21" t="s">
        <v>57</v>
      </c>
      <c r="C476" s="21" t="s">
        <v>474</v>
      </c>
      <c r="D476" s="21" t="s">
        <v>496</v>
      </c>
      <c r="E476" s="21" t="s">
        <v>437</v>
      </c>
      <c r="F476" s="22" t="s">
        <v>416</v>
      </c>
      <c r="G476" s="22">
        <v>7.9</v>
      </c>
      <c r="I476" t="e">
        <f>IF(G476=#REF!,1,0)</f>
        <v>#REF!</v>
      </c>
    </row>
    <row r="477" spans="1:9" x14ac:dyDescent="0.25">
      <c r="A477" t="str">
        <f t="shared" si="7"/>
        <v>Portfólio em RedePG_Aplicabilidade - Pontos (0 a 10) - ObterMS</v>
      </c>
      <c r="B477" s="21" t="s">
        <v>57</v>
      </c>
      <c r="C477" s="21" t="s">
        <v>474</v>
      </c>
      <c r="D477" s="21" t="s">
        <v>496</v>
      </c>
      <c r="E477" s="21" t="s">
        <v>437</v>
      </c>
      <c r="F477" s="22" t="s">
        <v>417</v>
      </c>
      <c r="G477" s="22">
        <v>8.1</v>
      </c>
      <c r="I477" t="e">
        <f>IF(G477=#REF!,1,0)</f>
        <v>#REF!</v>
      </c>
    </row>
    <row r="478" spans="1:9" x14ac:dyDescent="0.25">
      <c r="A478" t="str">
        <f t="shared" si="7"/>
        <v>Portfólio em RedePG_Aplicabilidade - Pontos (0 a 10) - ObterMT</v>
      </c>
      <c r="B478" s="21" t="s">
        <v>57</v>
      </c>
      <c r="C478" s="21" t="s">
        <v>474</v>
      </c>
      <c r="D478" s="21" t="s">
        <v>496</v>
      </c>
      <c r="E478" s="21" t="s">
        <v>437</v>
      </c>
      <c r="F478" s="22" t="s">
        <v>418</v>
      </c>
      <c r="G478" s="22">
        <v>7.5</v>
      </c>
      <c r="I478" t="e">
        <f>IF(G478=#REF!,1,0)</f>
        <v>#REF!</v>
      </c>
    </row>
    <row r="479" spans="1:9" x14ac:dyDescent="0.25">
      <c r="A479" t="str">
        <f t="shared" si="7"/>
        <v>Portfólio em RedePG_Aplicabilidade - Pontos (0 a 10) - ObterPA</v>
      </c>
      <c r="B479" s="21" t="s">
        <v>57</v>
      </c>
      <c r="C479" s="21" t="s">
        <v>474</v>
      </c>
      <c r="D479" s="21" t="s">
        <v>496</v>
      </c>
      <c r="E479" s="21" t="s">
        <v>437</v>
      </c>
      <c r="F479" s="22" t="s">
        <v>419</v>
      </c>
      <c r="G479" s="22">
        <v>7.5</v>
      </c>
      <c r="I479" t="e">
        <f>IF(G479=#REF!,1,0)</f>
        <v>#REF!</v>
      </c>
    </row>
    <row r="480" spans="1:9" x14ac:dyDescent="0.25">
      <c r="A480" t="str">
        <f t="shared" si="7"/>
        <v>Portfólio em RedePG_Aplicabilidade - Pontos (0 a 10) - ObterPB</v>
      </c>
      <c r="B480" s="21" t="s">
        <v>57</v>
      </c>
      <c r="C480" s="21" t="s">
        <v>474</v>
      </c>
      <c r="D480" s="21" t="s">
        <v>496</v>
      </c>
      <c r="E480" s="21" t="s">
        <v>437</v>
      </c>
      <c r="F480" s="22" t="s">
        <v>420</v>
      </c>
      <c r="G480" s="22">
        <v>8.1999999999999993</v>
      </c>
      <c r="I480" t="e">
        <f>IF(G480=#REF!,1,0)</f>
        <v>#REF!</v>
      </c>
    </row>
    <row r="481" spans="1:9" x14ac:dyDescent="0.25">
      <c r="A481" t="str">
        <f t="shared" si="7"/>
        <v>Portfólio em RedePG_Aplicabilidade - Pontos (0 a 10) - ObterPE</v>
      </c>
      <c r="B481" s="21" t="s">
        <v>57</v>
      </c>
      <c r="C481" s="21" t="s">
        <v>474</v>
      </c>
      <c r="D481" s="21" t="s">
        <v>496</v>
      </c>
      <c r="E481" s="21" t="s">
        <v>437</v>
      </c>
      <c r="F481" s="22" t="s">
        <v>421</v>
      </c>
      <c r="G481" s="22">
        <v>7.5</v>
      </c>
      <c r="I481" t="e">
        <f>IF(G481=#REF!,1,0)</f>
        <v>#REF!</v>
      </c>
    </row>
    <row r="482" spans="1:9" x14ac:dyDescent="0.25">
      <c r="A482" t="str">
        <f t="shared" si="7"/>
        <v>Portfólio em RedePG_Aplicabilidade - Pontos (0 a 10) - ObterPI</v>
      </c>
      <c r="B482" s="21" t="s">
        <v>57</v>
      </c>
      <c r="C482" s="21" t="s">
        <v>474</v>
      </c>
      <c r="D482" s="21" t="s">
        <v>496</v>
      </c>
      <c r="E482" s="21" t="s">
        <v>437</v>
      </c>
      <c r="F482" s="22" t="s">
        <v>422</v>
      </c>
      <c r="G482" s="22">
        <v>8</v>
      </c>
      <c r="I482" t="e">
        <f>IF(G482=#REF!,1,0)</f>
        <v>#REF!</v>
      </c>
    </row>
    <row r="483" spans="1:9" x14ac:dyDescent="0.25">
      <c r="A483" t="str">
        <f t="shared" si="7"/>
        <v>Portfólio em RedePG_Aplicabilidade - Pontos (0 a 10) - ObterPR</v>
      </c>
      <c r="B483" s="21" t="s">
        <v>57</v>
      </c>
      <c r="C483" s="21" t="s">
        <v>474</v>
      </c>
      <c r="D483" s="21" t="s">
        <v>496</v>
      </c>
      <c r="E483" s="21" t="s">
        <v>437</v>
      </c>
      <c r="F483" s="22" t="s">
        <v>423</v>
      </c>
      <c r="G483" s="22">
        <v>8.3000000000000007</v>
      </c>
      <c r="I483" t="e">
        <f>IF(G483=#REF!,1,0)</f>
        <v>#REF!</v>
      </c>
    </row>
    <row r="484" spans="1:9" x14ac:dyDescent="0.25">
      <c r="A484" t="str">
        <f t="shared" si="7"/>
        <v>Portfólio em RedePG_Aplicabilidade - Pontos (0 a 10) - ObterRJ</v>
      </c>
      <c r="B484" s="21" t="s">
        <v>57</v>
      </c>
      <c r="C484" s="21" t="s">
        <v>474</v>
      </c>
      <c r="D484" s="21" t="s">
        <v>496</v>
      </c>
      <c r="E484" s="21" t="s">
        <v>437</v>
      </c>
      <c r="F484" s="22" t="s">
        <v>424</v>
      </c>
      <c r="G484" s="22">
        <v>7.8</v>
      </c>
      <c r="I484" t="e">
        <f>IF(G484=#REF!,1,0)</f>
        <v>#REF!</v>
      </c>
    </row>
    <row r="485" spans="1:9" x14ac:dyDescent="0.25">
      <c r="A485" t="str">
        <f t="shared" si="7"/>
        <v>Portfólio em RedePG_Aplicabilidade - Pontos (0 a 10) - ObterRN</v>
      </c>
      <c r="B485" s="21" t="s">
        <v>57</v>
      </c>
      <c r="C485" s="21" t="s">
        <v>474</v>
      </c>
      <c r="D485" s="21" t="s">
        <v>496</v>
      </c>
      <c r="E485" s="21" t="s">
        <v>437</v>
      </c>
      <c r="F485" s="22" t="s">
        <v>425</v>
      </c>
      <c r="G485" s="22">
        <v>8</v>
      </c>
      <c r="I485" t="e">
        <f>IF(G485=#REF!,1,0)</f>
        <v>#REF!</v>
      </c>
    </row>
    <row r="486" spans="1:9" x14ac:dyDescent="0.25">
      <c r="A486" t="str">
        <f t="shared" si="7"/>
        <v>Portfólio em RedePG_Aplicabilidade - Pontos (0 a 10) - ObterRO</v>
      </c>
      <c r="B486" s="21" t="s">
        <v>57</v>
      </c>
      <c r="C486" s="21" t="s">
        <v>474</v>
      </c>
      <c r="D486" s="21" t="s">
        <v>496</v>
      </c>
      <c r="E486" s="21" t="s">
        <v>437</v>
      </c>
      <c r="F486" s="22" t="s">
        <v>426</v>
      </c>
      <c r="G486" s="22">
        <v>7.9</v>
      </c>
      <c r="I486" t="e">
        <f>IF(G486=#REF!,1,0)</f>
        <v>#REF!</v>
      </c>
    </row>
    <row r="487" spans="1:9" x14ac:dyDescent="0.25">
      <c r="A487" t="str">
        <f t="shared" si="7"/>
        <v>Portfólio em RedePG_Aplicabilidade - Pontos (0 a 10) - ObterRR</v>
      </c>
      <c r="B487" s="21" t="s">
        <v>57</v>
      </c>
      <c r="C487" s="21" t="s">
        <v>474</v>
      </c>
      <c r="D487" s="21" t="s">
        <v>496</v>
      </c>
      <c r="E487" s="21" t="s">
        <v>437</v>
      </c>
      <c r="F487" s="22" t="s">
        <v>427</v>
      </c>
      <c r="G487" s="22">
        <v>8</v>
      </c>
      <c r="I487" t="e">
        <f>IF(G487=#REF!,1,0)</f>
        <v>#REF!</v>
      </c>
    </row>
    <row r="488" spans="1:9" x14ac:dyDescent="0.25">
      <c r="A488" t="str">
        <f t="shared" si="7"/>
        <v>Portfólio em RedePG_Aplicabilidade - Pontos (0 a 10) - ObterRS</v>
      </c>
      <c r="B488" s="21" t="s">
        <v>57</v>
      </c>
      <c r="C488" s="21" t="s">
        <v>474</v>
      </c>
      <c r="D488" s="21" t="s">
        <v>496</v>
      </c>
      <c r="E488" s="21" t="s">
        <v>437</v>
      </c>
      <c r="F488" s="22" t="s">
        <v>428</v>
      </c>
      <c r="G488" s="22">
        <v>7.9</v>
      </c>
      <c r="I488" t="e">
        <f>IF(G488=#REF!,1,0)</f>
        <v>#REF!</v>
      </c>
    </row>
    <row r="489" spans="1:9" x14ac:dyDescent="0.25">
      <c r="A489" t="str">
        <f t="shared" si="7"/>
        <v>Portfólio em RedePG_Aplicabilidade - Pontos (0 a 10) - ObterSC</v>
      </c>
      <c r="B489" s="21" t="s">
        <v>57</v>
      </c>
      <c r="C489" s="21" t="s">
        <v>474</v>
      </c>
      <c r="D489" s="21" t="s">
        <v>496</v>
      </c>
      <c r="E489" s="21" t="s">
        <v>437</v>
      </c>
      <c r="F489" s="22" t="s">
        <v>429</v>
      </c>
      <c r="G489" s="22">
        <v>7.6</v>
      </c>
      <c r="I489" t="e">
        <f>IF(G489=#REF!,1,0)</f>
        <v>#REF!</v>
      </c>
    </row>
    <row r="490" spans="1:9" x14ac:dyDescent="0.25">
      <c r="A490" t="str">
        <f t="shared" si="7"/>
        <v>Portfólio em RedePG_Aplicabilidade - Pontos (0 a 10) - ObterSE</v>
      </c>
      <c r="B490" s="21" t="s">
        <v>57</v>
      </c>
      <c r="C490" s="21" t="s">
        <v>474</v>
      </c>
      <c r="D490" s="21" t="s">
        <v>496</v>
      </c>
      <c r="E490" s="21" t="s">
        <v>437</v>
      </c>
      <c r="F490" s="22" t="s">
        <v>430</v>
      </c>
      <c r="G490" s="22">
        <v>8.1</v>
      </c>
      <c r="I490" t="e">
        <f>IF(G490=#REF!,1,0)</f>
        <v>#REF!</v>
      </c>
    </row>
    <row r="491" spans="1:9" x14ac:dyDescent="0.25">
      <c r="A491" t="str">
        <f t="shared" si="7"/>
        <v>Portfólio em RedePG_Aplicabilidade - Pontos (0 a 10) - ObterSP</v>
      </c>
      <c r="B491" s="21" t="s">
        <v>57</v>
      </c>
      <c r="C491" s="21" t="s">
        <v>474</v>
      </c>
      <c r="D491" s="21" t="s">
        <v>496</v>
      </c>
      <c r="E491" s="21" t="s">
        <v>437</v>
      </c>
      <c r="F491" s="22" t="s">
        <v>431</v>
      </c>
      <c r="G491" s="22">
        <v>7.9</v>
      </c>
      <c r="I491" t="e">
        <f>IF(G491=#REF!,1,0)</f>
        <v>#REF!</v>
      </c>
    </row>
    <row r="492" spans="1:9" x14ac:dyDescent="0.25">
      <c r="A492" t="str">
        <f t="shared" si="7"/>
        <v>Portfólio em RedePG_Aplicabilidade - Pontos (0 a 10) - ObterTO</v>
      </c>
      <c r="B492" s="21" t="s">
        <v>57</v>
      </c>
      <c r="C492" s="21" t="s">
        <v>474</v>
      </c>
      <c r="D492" s="21" t="s">
        <v>496</v>
      </c>
      <c r="E492" s="21" t="s">
        <v>437</v>
      </c>
      <c r="F492" s="22" t="s">
        <v>432</v>
      </c>
      <c r="G492" s="22">
        <v>8</v>
      </c>
      <c r="I492" t="e">
        <f>IF(G492=#REF!,1,0)</f>
        <v>#REF!</v>
      </c>
    </row>
    <row r="493" spans="1:9" x14ac:dyDescent="0.25">
      <c r="A493" t="str">
        <f t="shared" si="7"/>
        <v>Portfólio em RedePG_Aplicabilidade - Pontos (0 a 10) - ObterSISTEMA SEBRAE</v>
      </c>
      <c r="B493" s="21" t="s">
        <v>57</v>
      </c>
      <c r="C493" s="21" t="s">
        <v>474</v>
      </c>
      <c r="D493" s="21" t="s">
        <v>496</v>
      </c>
      <c r="E493" s="21" t="s">
        <v>437</v>
      </c>
      <c r="F493" s="22" t="s">
        <v>481</v>
      </c>
      <c r="G493" s="22">
        <v>7.9</v>
      </c>
      <c r="I493" t="e">
        <f>IF(G493=#REF!,1,0)</f>
        <v>#REF!</v>
      </c>
    </row>
    <row r="494" spans="1:9" x14ac:dyDescent="0.25">
      <c r="A494" t="str">
        <f t="shared" si="7"/>
        <v>Portfólio em RedePG_Aplicabilidade - Pontos (0 a 10) - ObterNA</v>
      </c>
      <c r="B494" s="21" t="s">
        <v>57</v>
      </c>
      <c r="C494" s="21" t="s">
        <v>474</v>
      </c>
      <c r="D494" s="21" t="s">
        <v>496</v>
      </c>
      <c r="E494" s="21" t="s">
        <v>437</v>
      </c>
      <c r="F494" s="22" t="s">
        <v>433</v>
      </c>
      <c r="G494" s="22">
        <v>0</v>
      </c>
      <c r="I494" t="e">
        <f>IF(G494=#REF!,1,0)</f>
        <v>#REF!</v>
      </c>
    </row>
    <row r="495" spans="1:9" x14ac:dyDescent="0.25">
      <c r="A495" t="str">
        <f t="shared" si="7"/>
        <v>Portfólio em RedePG_Efetividade - Pontos (0 a 10) - ObterAC</v>
      </c>
      <c r="B495" s="21" t="s">
        <v>58</v>
      </c>
      <c r="C495" s="21" t="s">
        <v>474</v>
      </c>
      <c r="D495" s="21" t="s">
        <v>497</v>
      </c>
      <c r="E495" s="21" t="s">
        <v>437</v>
      </c>
      <c r="F495" s="22" t="s">
        <v>406</v>
      </c>
      <c r="G495" s="22">
        <v>8.3000000000000007</v>
      </c>
      <c r="I495" t="e">
        <f>IF(G495=#REF!,1,0)</f>
        <v>#REF!</v>
      </c>
    </row>
    <row r="496" spans="1:9" x14ac:dyDescent="0.25">
      <c r="A496" t="str">
        <f t="shared" si="7"/>
        <v>Portfólio em RedePG_Efetividade - Pontos (0 a 10) - ObterAL</v>
      </c>
      <c r="B496" s="21" t="s">
        <v>58</v>
      </c>
      <c r="C496" s="21" t="s">
        <v>474</v>
      </c>
      <c r="D496" s="21" t="s">
        <v>497</v>
      </c>
      <c r="E496" s="21" t="s">
        <v>437</v>
      </c>
      <c r="F496" s="22" t="s">
        <v>407</v>
      </c>
      <c r="G496" s="22">
        <v>8.5</v>
      </c>
      <c r="I496" t="e">
        <f>IF(G496=#REF!,1,0)</f>
        <v>#REF!</v>
      </c>
    </row>
    <row r="497" spans="1:9" x14ac:dyDescent="0.25">
      <c r="A497" t="str">
        <f t="shared" si="7"/>
        <v>Portfólio em RedePG_Efetividade - Pontos (0 a 10) - ObterAM</v>
      </c>
      <c r="B497" s="21" t="s">
        <v>58</v>
      </c>
      <c r="C497" s="21" t="s">
        <v>474</v>
      </c>
      <c r="D497" s="21" t="s">
        <v>497</v>
      </c>
      <c r="E497" s="21" t="s">
        <v>437</v>
      </c>
      <c r="F497" s="22" t="s">
        <v>408</v>
      </c>
      <c r="G497" s="22">
        <v>8.1999999999999993</v>
      </c>
      <c r="I497" t="e">
        <f>IF(G497=#REF!,1,0)</f>
        <v>#REF!</v>
      </c>
    </row>
    <row r="498" spans="1:9" x14ac:dyDescent="0.25">
      <c r="A498" t="str">
        <f t="shared" si="7"/>
        <v>Portfólio em RedePG_Efetividade - Pontos (0 a 10) - ObterAP</v>
      </c>
      <c r="B498" s="21" t="s">
        <v>58</v>
      </c>
      <c r="C498" s="21" t="s">
        <v>474</v>
      </c>
      <c r="D498" s="21" t="s">
        <v>497</v>
      </c>
      <c r="E498" s="21" t="s">
        <v>437</v>
      </c>
      <c r="F498" s="22" t="s">
        <v>409</v>
      </c>
      <c r="G498" s="22">
        <v>8.5</v>
      </c>
      <c r="I498" t="e">
        <f>IF(G498=#REF!,1,0)</f>
        <v>#REF!</v>
      </c>
    </row>
    <row r="499" spans="1:9" x14ac:dyDescent="0.25">
      <c r="A499" t="str">
        <f t="shared" si="7"/>
        <v>Portfólio em RedePG_Efetividade - Pontos (0 a 10) - ObterBA</v>
      </c>
      <c r="B499" s="21" t="s">
        <v>58</v>
      </c>
      <c r="C499" s="21" t="s">
        <v>474</v>
      </c>
      <c r="D499" s="21" t="s">
        <v>497</v>
      </c>
      <c r="E499" s="21" t="s">
        <v>437</v>
      </c>
      <c r="F499" s="22" t="s">
        <v>410</v>
      </c>
      <c r="G499" s="22">
        <v>8.1</v>
      </c>
      <c r="I499" t="e">
        <f>IF(G499=#REF!,1,0)</f>
        <v>#REF!</v>
      </c>
    </row>
    <row r="500" spans="1:9" x14ac:dyDescent="0.25">
      <c r="A500" t="str">
        <f t="shared" si="7"/>
        <v>Portfólio em RedePG_Efetividade - Pontos (0 a 10) - ObterCE</v>
      </c>
      <c r="B500" s="21" t="s">
        <v>58</v>
      </c>
      <c r="C500" s="21" t="s">
        <v>474</v>
      </c>
      <c r="D500" s="21" t="s">
        <v>497</v>
      </c>
      <c r="E500" s="21" t="s">
        <v>437</v>
      </c>
      <c r="F500" s="22" t="s">
        <v>411</v>
      </c>
      <c r="G500" s="22">
        <v>7.8</v>
      </c>
      <c r="I500" t="e">
        <f>IF(G500=#REF!,1,0)</f>
        <v>#REF!</v>
      </c>
    </row>
    <row r="501" spans="1:9" x14ac:dyDescent="0.25">
      <c r="A501" t="str">
        <f t="shared" si="7"/>
        <v>Portfólio em RedePG_Efetividade - Pontos (0 a 10) - ObterDF</v>
      </c>
      <c r="B501" s="21" t="s">
        <v>58</v>
      </c>
      <c r="C501" s="21" t="s">
        <v>474</v>
      </c>
      <c r="D501" s="21" t="s">
        <v>497</v>
      </c>
      <c r="E501" s="21" t="s">
        <v>437</v>
      </c>
      <c r="F501" s="22" t="s">
        <v>412</v>
      </c>
      <c r="G501" s="22">
        <v>8</v>
      </c>
      <c r="I501" t="e">
        <f>IF(G501=#REF!,1,0)</f>
        <v>#REF!</v>
      </c>
    </row>
    <row r="502" spans="1:9" x14ac:dyDescent="0.25">
      <c r="A502" t="str">
        <f t="shared" si="7"/>
        <v>Portfólio em RedePG_Efetividade - Pontos (0 a 10) - ObterES</v>
      </c>
      <c r="B502" s="21" t="s">
        <v>58</v>
      </c>
      <c r="C502" s="21" t="s">
        <v>474</v>
      </c>
      <c r="D502" s="21" t="s">
        <v>497</v>
      </c>
      <c r="E502" s="21" t="s">
        <v>437</v>
      </c>
      <c r="F502" s="22" t="s">
        <v>413</v>
      </c>
      <c r="G502" s="22">
        <v>8</v>
      </c>
      <c r="I502" t="e">
        <f>IF(G502=#REF!,1,0)</f>
        <v>#REF!</v>
      </c>
    </row>
    <row r="503" spans="1:9" x14ac:dyDescent="0.25">
      <c r="A503" t="str">
        <f t="shared" si="7"/>
        <v>Portfólio em RedePG_Efetividade - Pontos (0 a 10) - ObterGO</v>
      </c>
      <c r="B503" s="21" t="s">
        <v>58</v>
      </c>
      <c r="C503" s="21" t="s">
        <v>474</v>
      </c>
      <c r="D503" s="21" t="s">
        <v>497</v>
      </c>
      <c r="E503" s="21" t="s">
        <v>437</v>
      </c>
      <c r="F503" s="22" t="s">
        <v>414</v>
      </c>
      <c r="G503" s="22">
        <v>7.9</v>
      </c>
      <c r="I503" t="e">
        <f>IF(G503=#REF!,1,0)</f>
        <v>#REF!</v>
      </c>
    </row>
    <row r="504" spans="1:9" x14ac:dyDescent="0.25">
      <c r="A504" t="str">
        <f t="shared" si="7"/>
        <v>Portfólio em RedePG_Efetividade - Pontos (0 a 10) - ObterMA</v>
      </c>
      <c r="B504" s="21" t="s">
        <v>58</v>
      </c>
      <c r="C504" s="21" t="s">
        <v>474</v>
      </c>
      <c r="D504" s="21" t="s">
        <v>497</v>
      </c>
      <c r="E504" s="21" t="s">
        <v>437</v>
      </c>
      <c r="F504" s="22" t="s">
        <v>415</v>
      </c>
      <c r="G504" s="22">
        <v>8.1</v>
      </c>
      <c r="I504" t="e">
        <f>IF(G504=#REF!,1,0)</f>
        <v>#REF!</v>
      </c>
    </row>
    <row r="505" spans="1:9" x14ac:dyDescent="0.25">
      <c r="A505" t="str">
        <f t="shared" si="7"/>
        <v>Portfólio em RedePG_Efetividade - Pontos (0 a 10) - ObterMG</v>
      </c>
      <c r="B505" s="21" t="s">
        <v>58</v>
      </c>
      <c r="C505" s="21" t="s">
        <v>474</v>
      </c>
      <c r="D505" s="21" t="s">
        <v>497</v>
      </c>
      <c r="E505" s="21" t="s">
        <v>437</v>
      </c>
      <c r="F505" s="22" t="s">
        <v>416</v>
      </c>
      <c r="G505" s="22">
        <v>8.1</v>
      </c>
      <c r="I505" t="e">
        <f>IF(G505=#REF!,1,0)</f>
        <v>#REF!</v>
      </c>
    </row>
    <row r="506" spans="1:9" x14ac:dyDescent="0.25">
      <c r="A506" t="str">
        <f t="shared" si="7"/>
        <v>Portfólio em RedePG_Efetividade - Pontos (0 a 10) - ObterMS</v>
      </c>
      <c r="B506" s="21" t="s">
        <v>58</v>
      </c>
      <c r="C506" s="21" t="s">
        <v>474</v>
      </c>
      <c r="D506" s="21" t="s">
        <v>497</v>
      </c>
      <c r="E506" s="21" t="s">
        <v>437</v>
      </c>
      <c r="F506" s="22" t="s">
        <v>417</v>
      </c>
      <c r="G506" s="22">
        <v>8.4</v>
      </c>
      <c r="I506" t="e">
        <f>IF(G506=#REF!,1,0)</f>
        <v>#REF!</v>
      </c>
    </row>
    <row r="507" spans="1:9" x14ac:dyDescent="0.25">
      <c r="A507" t="str">
        <f t="shared" si="7"/>
        <v>Portfólio em RedePG_Efetividade - Pontos (0 a 10) - ObterMT</v>
      </c>
      <c r="B507" s="21" t="s">
        <v>58</v>
      </c>
      <c r="C507" s="21" t="s">
        <v>474</v>
      </c>
      <c r="D507" s="21" t="s">
        <v>497</v>
      </c>
      <c r="E507" s="21" t="s">
        <v>437</v>
      </c>
      <c r="F507" s="22" t="s">
        <v>418</v>
      </c>
      <c r="G507" s="22">
        <v>7.8</v>
      </c>
      <c r="I507" t="e">
        <f>IF(G507=#REF!,1,0)</f>
        <v>#REF!</v>
      </c>
    </row>
    <row r="508" spans="1:9" x14ac:dyDescent="0.25">
      <c r="A508" t="str">
        <f t="shared" si="7"/>
        <v>Portfólio em RedePG_Efetividade - Pontos (0 a 10) - ObterPA</v>
      </c>
      <c r="B508" s="21" t="s">
        <v>58</v>
      </c>
      <c r="C508" s="21" t="s">
        <v>474</v>
      </c>
      <c r="D508" s="21" t="s">
        <v>497</v>
      </c>
      <c r="E508" s="21" t="s">
        <v>437</v>
      </c>
      <c r="F508" s="22" t="s">
        <v>419</v>
      </c>
      <c r="G508" s="22">
        <v>7.9</v>
      </c>
      <c r="I508" t="e">
        <f>IF(G508=#REF!,1,0)</f>
        <v>#REF!</v>
      </c>
    </row>
    <row r="509" spans="1:9" x14ac:dyDescent="0.25">
      <c r="A509" t="str">
        <f t="shared" si="7"/>
        <v>Portfólio em RedePG_Efetividade - Pontos (0 a 10) - ObterPB</v>
      </c>
      <c r="B509" s="21" t="s">
        <v>58</v>
      </c>
      <c r="C509" s="21" t="s">
        <v>474</v>
      </c>
      <c r="D509" s="21" t="s">
        <v>497</v>
      </c>
      <c r="E509" s="21" t="s">
        <v>437</v>
      </c>
      <c r="F509" s="22" t="s">
        <v>420</v>
      </c>
      <c r="G509" s="22">
        <v>8.4</v>
      </c>
      <c r="I509" t="e">
        <f>IF(G509=#REF!,1,0)</f>
        <v>#REF!</v>
      </c>
    </row>
    <row r="510" spans="1:9" x14ac:dyDescent="0.25">
      <c r="A510" t="str">
        <f t="shared" si="7"/>
        <v>Portfólio em RedePG_Efetividade - Pontos (0 a 10) - ObterPE</v>
      </c>
      <c r="B510" s="21" t="s">
        <v>58</v>
      </c>
      <c r="C510" s="21" t="s">
        <v>474</v>
      </c>
      <c r="D510" s="21" t="s">
        <v>497</v>
      </c>
      <c r="E510" s="21" t="s">
        <v>437</v>
      </c>
      <c r="F510" s="22" t="s">
        <v>421</v>
      </c>
      <c r="G510" s="22">
        <v>7.7</v>
      </c>
      <c r="I510" t="e">
        <f>IF(G510=#REF!,1,0)</f>
        <v>#REF!</v>
      </c>
    </row>
    <row r="511" spans="1:9" x14ac:dyDescent="0.25">
      <c r="A511" t="str">
        <f t="shared" si="7"/>
        <v>Portfólio em RedePG_Efetividade - Pontos (0 a 10) - ObterPI</v>
      </c>
      <c r="B511" s="21" t="s">
        <v>58</v>
      </c>
      <c r="C511" s="21" t="s">
        <v>474</v>
      </c>
      <c r="D511" s="21" t="s">
        <v>497</v>
      </c>
      <c r="E511" s="21" t="s">
        <v>437</v>
      </c>
      <c r="F511" s="22" t="s">
        <v>422</v>
      </c>
      <c r="G511" s="22">
        <v>8.3000000000000007</v>
      </c>
      <c r="I511" t="e">
        <f>IF(G511=#REF!,1,0)</f>
        <v>#REF!</v>
      </c>
    </row>
    <row r="512" spans="1:9" x14ac:dyDescent="0.25">
      <c r="A512" t="str">
        <f t="shared" si="7"/>
        <v>Portfólio em RedePG_Efetividade - Pontos (0 a 10) - ObterPR</v>
      </c>
      <c r="B512" s="21" t="s">
        <v>58</v>
      </c>
      <c r="C512" s="21" t="s">
        <v>474</v>
      </c>
      <c r="D512" s="21" t="s">
        <v>497</v>
      </c>
      <c r="E512" s="21" t="s">
        <v>437</v>
      </c>
      <c r="F512" s="22" t="s">
        <v>423</v>
      </c>
      <c r="G512" s="22">
        <v>8.4</v>
      </c>
      <c r="I512" t="e">
        <f>IF(G512=#REF!,1,0)</f>
        <v>#REF!</v>
      </c>
    </row>
    <row r="513" spans="1:9" x14ac:dyDescent="0.25">
      <c r="A513" t="str">
        <f t="shared" si="7"/>
        <v>Portfólio em RedePG_Efetividade - Pontos (0 a 10) - ObterRJ</v>
      </c>
      <c r="B513" s="21" t="s">
        <v>58</v>
      </c>
      <c r="C513" s="21" t="s">
        <v>474</v>
      </c>
      <c r="D513" s="21" t="s">
        <v>497</v>
      </c>
      <c r="E513" s="21" t="s">
        <v>437</v>
      </c>
      <c r="F513" s="22" t="s">
        <v>424</v>
      </c>
      <c r="G513" s="22">
        <v>8.1999999999999993</v>
      </c>
      <c r="I513" t="e">
        <f>IF(G513=#REF!,1,0)</f>
        <v>#REF!</v>
      </c>
    </row>
    <row r="514" spans="1:9" x14ac:dyDescent="0.25">
      <c r="A514" t="str">
        <f t="shared" si="7"/>
        <v>Portfólio em RedePG_Efetividade - Pontos (0 a 10) - ObterRN</v>
      </c>
      <c r="B514" s="21" t="s">
        <v>58</v>
      </c>
      <c r="C514" s="21" t="s">
        <v>474</v>
      </c>
      <c r="D514" s="21" t="s">
        <v>497</v>
      </c>
      <c r="E514" s="21" t="s">
        <v>437</v>
      </c>
      <c r="F514" s="22" t="s">
        <v>425</v>
      </c>
      <c r="G514" s="22">
        <v>8.3000000000000007</v>
      </c>
      <c r="I514" t="e">
        <f>IF(G514=#REF!,1,0)</f>
        <v>#REF!</v>
      </c>
    </row>
    <row r="515" spans="1:9" x14ac:dyDescent="0.25">
      <c r="A515" t="str">
        <f t="shared" ref="A515:A578" si="8">CONCATENATE(C515,B515,F515)</f>
        <v>Portfólio em RedePG_Efetividade - Pontos (0 a 10) - ObterRO</v>
      </c>
      <c r="B515" s="21" t="s">
        <v>58</v>
      </c>
      <c r="C515" s="21" t="s">
        <v>474</v>
      </c>
      <c r="D515" s="21" t="s">
        <v>497</v>
      </c>
      <c r="E515" s="21" t="s">
        <v>437</v>
      </c>
      <c r="F515" s="22" t="s">
        <v>426</v>
      </c>
      <c r="G515" s="22">
        <v>8.3000000000000007</v>
      </c>
      <c r="I515" t="e">
        <f>IF(G515=#REF!,1,0)</f>
        <v>#REF!</v>
      </c>
    </row>
    <row r="516" spans="1:9" x14ac:dyDescent="0.25">
      <c r="A516" t="str">
        <f t="shared" si="8"/>
        <v>Portfólio em RedePG_Efetividade - Pontos (0 a 10) - ObterRR</v>
      </c>
      <c r="B516" s="21" t="s">
        <v>58</v>
      </c>
      <c r="C516" s="21" t="s">
        <v>474</v>
      </c>
      <c r="D516" s="21" t="s">
        <v>497</v>
      </c>
      <c r="E516" s="21" t="s">
        <v>437</v>
      </c>
      <c r="F516" s="22" t="s">
        <v>427</v>
      </c>
      <c r="G516" s="22">
        <v>8.1999999999999993</v>
      </c>
      <c r="I516" t="e">
        <f>IF(G516=#REF!,1,0)</f>
        <v>#REF!</v>
      </c>
    </row>
    <row r="517" spans="1:9" x14ac:dyDescent="0.25">
      <c r="A517" t="str">
        <f t="shared" si="8"/>
        <v>Portfólio em RedePG_Efetividade - Pontos (0 a 10) - ObterRS</v>
      </c>
      <c r="B517" s="21" t="s">
        <v>58</v>
      </c>
      <c r="C517" s="21" t="s">
        <v>474</v>
      </c>
      <c r="D517" s="21" t="s">
        <v>497</v>
      </c>
      <c r="E517" s="21" t="s">
        <v>437</v>
      </c>
      <c r="F517" s="22" t="s">
        <v>428</v>
      </c>
      <c r="G517" s="22">
        <v>8.1999999999999993</v>
      </c>
      <c r="I517" t="e">
        <f>IF(G517=#REF!,1,0)</f>
        <v>#REF!</v>
      </c>
    </row>
    <row r="518" spans="1:9" x14ac:dyDescent="0.25">
      <c r="A518" t="str">
        <f t="shared" si="8"/>
        <v>Portfólio em RedePG_Efetividade - Pontos (0 a 10) - ObterSC</v>
      </c>
      <c r="B518" s="21" t="s">
        <v>58</v>
      </c>
      <c r="C518" s="21" t="s">
        <v>474</v>
      </c>
      <c r="D518" s="21" t="s">
        <v>497</v>
      </c>
      <c r="E518" s="21" t="s">
        <v>437</v>
      </c>
      <c r="F518" s="22" t="s">
        <v>429</v>
      </c>
      <c r="G518" s="22">
        <v>7.8</v>
      </c>
      <c r="I518" t="e">
        <f>IF(G518=#REF!,1,0)</f>
        <v>#REF!</v>
      </c>
    </row>
    <row r="519" spans="1:9" x14ac:dyDescent="0.25">
      <c r="A519" t="str">
        <f t="shared" si="8"/>
        <v>Portfólio em RedePG_Efetividade - Pontos (0 a 10) - ObterSE</v>
      </c>
      <c r="B519" s="21" t="s">
        <v>58</v>
      </c>
      <c r="C519" s="21" t="s">
        <v>474</v>
      </c>
      <c r="D519" s="21" t="s">
        <v>497</v>
      </c>
      <c r="E519" s="21" t="s">
        <v>437</v>
      </c>
      <c r="F519" s="22" t="s">
        <v>430</v>
      </c>
      <c r="G519" s="22">
        <v>8.4</v>
      </c>
      <c r="I519" t="e">
        <f>IF(G519=#REF!,1,0)</f>
        <v>#REF!</v>
      </c>
    </row>
    <row r="520" spans="1:9" x14ac:dyDescent="0.25">
      <c r="A520" t="str">
        <f t="shared" si="8"/>
        <v>Portfólio em RedePG_Efetividade - Pontos (0 a 10) - ObterSP</v>
      </c>
      <c r="B520" s="21" t="s">
        <v>58</v>
      </c>
      <c r="C520" s="21" t="s">
        <v>474</v>
      </c>
      <c r="D520" s="21" t="s">
        <v>497</v>
      </c>
      <c r="E520" s="21" t="s">
        <v>437</v>
      </c>
      <c r="F520" s="22" t="s">
        <v>431</v>
      </c>
      <c r="G520" s="22">
        <v>8.1999999999999993</v>
      </c>
      <c r="I520" t="e">
        <f>IF(G520=#REF!,1,0)</f>
        <v>#REF!</v>
      </c>
    </row>
    <row r="521" spans="1:9" x14ac:dyDescent="0.25">
      <c r="A521" t="str">
        <f t="shared" si="8"/>
        <v>Portfólio em RedePG_Efetividade - Pontos (0 a 10) - ObterTO</v>
      </c>
      <c r="B521" s="21" t="s">
        <v>58</v>
      </c>
      <c r="C521" s="21" t="s">
        <v>474</v>
      </c>
      <c r="D521" s="21" t="s">
        <v>497</v>
      </c>
      <c r="E521" s="21" t="s">
        <v>437</v>
      </c>
      <c r="F521" s="22" t="s">
        <v>432</v>
      </c>
      <c r="G521" s="22">
        <v>8.3000000000000007</v>
      </c>
      <c r="I521" t="e">
        <f>IF(G521=#REF!,1,0)</f>
        <v>#REF!</v>
      </c>
    </row>
    <row r="522" spans="1:9" x14ac:dyDescent="0.25">
      <c r="A522" t="str">
        <f t="shared" si="8"/>
        <v>Portfólio em RedePG_Efetividade - Pontos (0 a 10) - ObterSISTEMA SEBRAE</v>
      </c>
      <c r="B522" s="21" t="s">
        <v>58</v>
      </c>
      <c r="C522" s="21" t="s">
        <v>474</v>
      </c>
      <c r="D522" s="21" t="s">
        <v>497</v>
      </c>
      <c r="E522" s="21" t="s">
        <v>437</v>
      </c>
      <c r="F522" s="22" t="s">
        <v>481</v>
      </c>
      <c r="G522" s="22">
        <v>8.1</v>
      </c>
      <c r="I522" t="e">
        <f>IF(G522=#REF!,1,0)</f>
        <v>#REF!</v>
      </c>
    </row>
    <row r="523" spans="1:9" x14ac:dyDescent="0.25">
      <c r="A523" t="str">
        <f t="shared" si="8"/>
        <v>Portfólio em RedePG_Efetividade - Pontos (0 a 10) - ObterNA</v>
      </c>
      <c r="B523" s="21" t="s">
        <v>58</v>
      </c>
      <c r="C523" s="21" t="s">
        <v>474</v>
      </c>
      <c r="D523" s="21" t="s">
        <v>497</v>
      </c>
      <c r="E523" s="21" t="s">
        <v>437</v>
      </c>
      <c r="F523" s="22" t="s">
        <v>433</v>
      </c>
      <c r="G523" s="22">
        <v>0</v>
      </c>
      <c r="I523" t="e">
        <f>IF(G523=#REF!,1,0)</f>
        <v>#REF!</v>
      </c>
    </row>
    <row r="524" spans="1:9" x14ac:dyDescent="0.25">
      <c r="A524" t="str">
        <f t="shared" si="8"/>
        <v>Sebrae + FinançasPG_Volume de Crédito Concedido com Garantia do FAMPE - % - ObterAC</v>
      </c>
      <c r="B524" s="21" t="s">
        <v>180</v>
      </c>
      <c r="C524" s="21" t="s">
        <v>477</v>
      </c>
      <c r="D524" s="21" t="s">
        <v>498</v>
      </c>
      <c r="E524" s="21" t="s">
        <v>437</v>
      </c>
      <c r="F524" s="22" t="s">
        <v>406</v>
      </c>
      <c r="G524" s="22">
        <v>0</v>
      </c>
      <c r="I524" t="e">
        <f>IF(G524=#REF!,1,0)</f>
        <v>#REF!</v>
      </c>
    </row>
    <row r="525" spans="1:9" x14ac:dyDescent="0.25">
      <c r="A525" t="str">
        <f t="shared" si="8"/>
        <v>Sebrae + FinançasPG_Volume de Crédito Concedido com Garantia do FAMPE - % - ObterAL</v>
      </c>
      <c r="B525" s="21" t="s">
        <v>180</v>
      </c>
      <c r="C525" s="21" t="s">
        <v>477</v>
      </c>
      <c r="D525" s="21" t="s">
        <v>498</v>
      </c>
      <c r="E525" s="21" t="s">
        <v>437</v>
      </c>
      <c r="F525" s="22" t="s">
        <v>407</v>
      </c>
      <c r="G525" s="22">
        <v>0</v>
      </c>
      <c r="I525" t="e">
        <f>IF(G525=#REF!,1,0)</f>
        <v>#REF!</v>
      </c>
    </row>
    <row r="526" spans="1:9" x14ac:dyDescent="0.25">
      <c r="A526" t="str">
        <f t="shared" si="8"/>
        <v>Sebrae + FinançasPG_Volume de Crédito Concedido com Garantia do FAMPE - % - ObterAM</v>
      </c>
      <c r="B526" s="21" t="s">
        <v>180</v>
      </c>
      <c r="C526" s="21" t="s">
        <v>477</v>
      </c>
      <c r="D526" s="21" t="s">
        <v>498</v>
      </c>
      <c r="E526" s="21" t="s">
        <v>437</v>
      </c>
      <c r="F526" s="22" t="s">
        <v>408</v>
      </c>
      <c r="G526" s="22">
        <v>0</v>
      </c>
      <c r="I526" t="e">
        <f>IF(G526=#REF!,1,0)</f>
        <v>#REF!</v>
      </c>
    </row>
    <row r="527" spans="1:9" x14ac:dyDescent="0.25">
      <c r="A527" t="str">
        <f t="shared" si="8"/>
        <v>Sebrae + FinançasPG_Volume de Crédito Concedido com Garantia do FAMPE - % - ObterAP</v>
      </c>
      <c r="B527" s="21" t="s">
        <v>180</v>
      </c>
      <c r="C527" s="21" t="s">
        <v>477</v>
      </c>
      <c r="D527" s="21" t="s">
        <v>498</v>
      </c>
      <c r="E527" s="21" t="s">
        <v>437</v>
      </c>
      <c r="F527" s="22" t="s">
        <v>409</v>
      </c>
      <c r="G527" s="22">
        <v>0</v>
      </c>
      <c r="I527" t="e">
        <f>IF(G527=#REF!,1,0)</f>
        <v>#REF!</v>
      </c>
    </row>
    <row r="528" spans="1:9" x14ac:dyDescent="0.25">
      <c r="A528" t="str">
        <f t="shared" si="8"/>
        <v>Sebrae + FinançasPG_Volume de Crédito Concedido com Garantia do FAMPE - % - ObterBA</v>
      </c>
      <c r="B528" s="21" t="s">
        <v>180</v>
      </c>
      <c r="C528" s="21" t="s">
        <v>477</v>
      </c>
      <c r="D528" s="21" t="s">
        <v>498</v>
      </c>
      <c r="E528" s="21" t="s">
        <v>437</v>
      </c>
      <c r="F528" s="22" t="s">
        <v>410</v>
      </c>
      <c r="G528" s="22">
        <v>0</v>
      </c>
      <c r="I528" t="e">
        <f>IF(G528=#REF!,1,0)</f>
        <v>#REF!</v>
      </c>
    </row>
    <row r="529" spans="1:9" x14ac:dyDescent="0.25">
      <c r="A529" t="str">
        <f t="shared" si="8"/>
        <v>Sebrae + FinançasPG_Volume de Crédito Concedido com Garantia do FAMPE - % - ObterCE</v>
      </c>
      <c r="B529" s="21" t="s">
        <v>180</v>
      </c>
      <c r="C529" s="21" t="s">
        <v>477</v>
      </c>
      <c r="D529" s="21" t="s">
        <v>498</v>
      </c>
      <c r="E529" s="21" t="s">
        <v>437</v>
      </c>
      <c r="F529" s="22" t="s">
        <v>411</v>
      </c>
      <c r="G529" s="22">
        <v>0</v>
      </c>
      <c r="I529" t="e">
        <f>IF(G529=#REF!,1,0)</f>
        <v>#REF!</v>
      </c>
    </row>
    <row r="530" spans="1:9" x14ac:dyDescent="0.25">
      <c r="A530" t="str">
        <f t="shared" si="8"/>
        <v>Sebrae + FinançasPG_Volume de Crédito Concedido com Garantia do FAMPE - % - ObterDF</v>
      </c>
      <c r="B530" s="21" t="s">
        <v>180</v>
      </c>
      <c r="C530" s="21" t="s">
        <v>477</v>
      </c>
      <c r="D530" s="21" t="s">
        <v>498</v>
      </c>
      <c r="E530" s="21" t="s">
        <v>437</v>
      </c>
      <c r="F530" s="22" t="s">
        <v>412</v>
      </c>
      <c r="G530" s="22">
        <v>0</v>
      </c>
      <c r="I530" t="e">
        <f>IF(G530=#REF!,1,0)</f>
        <v>#REF!</v>
      </c>
    </row>
    <row r="531" spans="1:9" x14ac:dyDescent="0.25">
      <c r="A531" t="str">
        <f t="shared" si="8"/>
        <v>Sebrae + FinançasPG_Volume de Crédito Concedido com Garantia do FAMPE - % - ObterES</v>
      </c>
      <c r="B531" s="21" t="s">
        <v>180</v>
      </c>
      <c r="C531" s="21" t="s">
        <v>477</v>
      </c>
      <c r="D531" s="21" t="s">
        <v>498</v>
      </c>
      <c r="E531" s="21" t="s">
        <v>437</v>
      </c>
      <c r="F531" s="22" t="s">
        <v>413</v>
      </c>
      <c r="G531" s="22">
        <v>0</v>
      </c>
      <c r="I531" t="e">
        <f>IF(G531=#REF!,1,0)</f>
        <v>#REF!</v>
      </c>
    </row>
    <row r="532" spans="1:9" x14ac:dyDescent="0.25">
      <c r="A532" t="str">
        <f t="shared" si="8"/>
        <v>Sebrae + FinançasPG_Volume de Crédito Concedido com Garantia do FAMPE - % - ObterGO</v>
      </c>
      <c r="B532" s="21" t="s">
        <v>180</v>
      </c>
      <c r="C532" s="21" t="s">
        <v>477</v>
      </c>
      <c r="D532" s="21" t="s">
        <v>498</v>
      </c>
      <c r="E532" s="21" t="s">
        <v>437</v>
      </c>
      <c r="F532" s="22" t="s">
        <v>414</v>
      </c>
      <c r="G532" s="22">
        <v>0</v>
      </c>
      <c r="I532" t="e">
        <f>IF(G532=#REF!,1,0)</f>
        <v>#REF!</v>
      </c>
    </row>
    <row r="533" spans="1:9" x14ac:dyDescent="0.25">
      <c r="A533" t="str">
        <f t="shared" si="8"/>
        <v>Sebrae + FinançasPG_Volume de Crédito Concedido com Garantia do FAMPE - % - ObterMA</v>
      </c>
      <c r="B533" s="21" t="s">
        <v>180</v>
      </c>
      <c r="C533" s="21" t="s">
        <v>477</v>
      </c>
      <c r="D533" s="21" t="s">
        <v>498</v>
      </c>
      <c r="E533" s="21" t="s">
        <v>437</v>
      </c>
      <c r="F533" s="22" t="s">
        <v>415</v>
      </c>
      <c r="G533" s="22">
        <v>0</v>
      </c>
      <c r="I533" t="e">
        <f>IF(G533=#REF!,1,0)</f>
        <v>#REF!</v>
      </c>
    </row>
    <row r="534" spans="1:9" x14ac:dyDescent="0.25">
      <c r="A534" t="str">
        <f t="shared" si="8"/>
        <v>Sebrae + FinançasPG_Volume de Crédito Concedido com Garantia do FAMPE - % - ObterMG</v>
      </c>
      <c r="B534" s="21" t="s">
        <v>180</v>
      </c>
      <c r="C534" s="21" t="s">
        <v>477</v>
      </c>
      <c r="D534" s="21" t="s">
        <v>498</v>
      </c>
      <c r="E534" s="21" t="s">
        <v>437</v>
      </c>
      <c r="F534" s="22" t="s">
        <v>416</v>
      </c>
      <c r="G534" s="22">
        <v>0</v>
      </c>
      <c r="I534" t="e">
        <f>IF(G534=#REF!,1,0)</f>
        <v>#REF!</v>
      </c>
    </row>
    <row r="535" spans="1:9" x14ac:dyDescent="0.25">
      <c r="A535" t="str">
        <f t="shared" si="8"/>
        <v>Sebrae + FinançasPG_Volume de Crédito Concedido com Garantia do FAMPE - % - ObterMS</v>
      </c>
      <c r="B535" s="21" t="s">
        <v>180</v>
      </c>
      <c r="C535" s="21" t="s">
        <v>477</v>
      </c>
      <c r="D535" s="21" t="s">
        <v>498</v>
      </c>
      <c r="E535" s="21" t="s">
        <v>437</v>
      </c>
      <c r="F535" s="22" t="s">
        <v>417</v>
      </c>
      <c r="G535" s="22">
        <v>0</v>
      </c>
      <c r="I535" t="e">
        <f>IF(G535=#REF!,1,0)</f>
        <v>#REF!</v>
      </c>
    </row>
    <row r="536" spans="1:9" x14ac:dyDescent="0.25">
      <c r="A536" t="str">
        <f t="shared" si="8"/>
        <v>Sebrae + FinançasPG_Volume de Crédito Concedido com Garantia do FAMPE - % - ObterMT</v>
      </c>
      <c r="B536" s="21" t="s">
        <v>180</v>
      </c>
      <c r="C536" s="21" t="s">
        <v>477</v>
      </c>
      <c r="D536" s="21" t="s">
        <v>498</v>
      </c>
      <c r="E536" s="21" t="s">
        <v>437</v>
      </c>
      <c r="F536" s="22" t="s">
        <v>418</v>
      </c>
      <c r="G536" s="22">
        <v>0</v>
      </c>
      <c r="I536" t="e">
        <f>IF(G536=#REF!,1,0)</f>
        <v>#REF!</v>
      </c>
    </row>
    <row r="537" spans="1:9" x14ac:dyDescent="0.25">
      <c r="A537" t="str">
        <f t="shared" si="8"/>
        <v>Sebrae + FinançasPG_Volume de Crédito Concedido com Garantia do FAMPE - % - ObterPA</v>
      </c>
      <c r="B537" s="21" t="s">
        <v>180</v>
      </c>
      <c r="C537" s="21" t="s">
        <v>477</v>
      </c>
      <c r="D537" s="21" t="s">
        <v>498</v>
      </c>
      <c r="E537" s="21" t="s">
        <v>437</v>
      </c>
      <c r="F537" s="22" t="s">
        <v>419</v>
      </c>
      <c r="G537" s="22">
        <v>0</v>
      </c>
      <c r="I537" t="e">
        <f>IF(G537=#REF!,1,0)</f>
        <v>#REF!</v>
      </c>
    </row>
    <row r="538" spans="1:9" x14ac:dyDescent="0.25">
      <c r="A538" t="str">
        <f t="shared" si="8"/>
        <v>Sebrae + FinançasPG_Volume de Crédito Concedido com Garantia do FAMPE - % - ObterPB</v>
      </c>
      <c r="B538" s="21" t="s">
        <v>180</v>
      </c>
      <c r="C538" s="21" t="s">
        <v>477</v>
      </c>
      <c r="D538" s="21" t="s">
        <v>498</v>
      </c>
      <c r="E538" s="21" t="s">
        <v>437</v>
      </c>
      <c r="F538" s="22" t="s">
        <v>420</v>
      </c>
      <c r="G538" s="22">
        <v>0</v>
      </c>
      <c r="I538" t="e">
        <f>IF(G538=#REF!,1,0)</f>
        <v>#REF!</v>
      </c>
    </row>
    <row r="539" spans="1:9" x14ac:dyDescent="0.25">
      <c r="A539" t="str">
        <f t="shared" si="8"/>
        <v>Sebrae + FinançasPG_Volume de Crédito Concedido com Garantia do FAMPE - % - ObterPE</v>
      </c>
      <c r="B539" s="21" t="s">
        <v>180</v>
      </c>
      <c r="C539" s="21" t="s">
        <v>477</v>
      </c>
      <c r="D539" s="21" t="s">
        <v>498</v>
      </c>
      <c r="E539" s="21" t="s">
        <v>437</v>
      </c>
      <c r="F539" s="22" t="s">
        <v>421</v>
      </c>
      <c r="G539" s="22">
        <v>0</v>
      </c>
      <c r="I539" t="e">
        <f>IF(G539=#REF!,1,0)</f>
        <v>#REF!</v>
      </c>
    </row>
    <row r="540" spans="1:9" x14ac:dyDescent="0.25">
      <c r="A540" t="str">
        <f t="shared" si="8"/>
        <v>Sebrae + FinançasPG_Volume de Crédito Concedido com Garantia do FAMPE - % - ObterPI</v>
      </c>
      <c r="B540" s="21" t="s">
        <v>180</v>
      </c>
      <c r="C540" s="21" t="s">
        <v>477</v>
      </c>
      <c r="D540" s="21" t="s">
        <v>498</v>
      </c>
      <c r="E540" s="21" t="s">
        <v>437</v>
      </c>
      <c r="F540" s="22" t="s">
        <v>422</v>
      </c>
      <c r="G540" s="22">
        <v>0</v>
      </c>
      <c r="I540" t="e">
        <f>IF(G540=#REF!,1,0)</f>
        <v>#REF!</v>
      </c>
    </row>
    <row r="541" spans="1:9" x14ac:dyDescent="0.25">
      <c r="A541" t="str">
        <f t="shared" si="8"/>
        <v>Sebrae + FinançasPG_Volume de Crédito Concedido com Garantia do FAMPE - % - ObterPR</v>
      </c>
      <c r="B541" s="21" t="s">
        <v>180</v>
      </c>
      <c r="C541" s="21" t="s">
        <v>477</v>
      </c>
      <c r="D541" s="21" t="s">
        <v>498</v>
      </c>
      <c r="E541" s="21" t="s">
        <v>437</v>
      </c>
      <c r="F541" s="22" t="s">
        <v>423</v>
      </c>
      <c r="G541" s="22">
        <v>0</v>
      </c>
      <c r="I541" t="e">
        <f>IF(G541=#REF!,1,0)</f>
        <v>#REF!</v>
      </c>
    </row>
    <row r="542" spans="1:9" x14ac:dyDescent="0.25">
      <c r="A542" t="str">
        <f t="shared" si="8"/>
        <v>Sebrae + FinançasPG_Volume de Crédito Concedido com Garantia do FAMPE - % - ObterRJ</v>
      </c>
      <c r="B542" s="21" t="s">
        <v>180</v>
      </c>
      <c r="C542" s="21" t="s">
        <v>477</v>
      </c>
      <c r="D542" s="21" t="s">
        <v>498</v>
      </c>
      <c r="E542" s="21" t="s">
        <v>437</v>
      </c>
      <c r="F542" s="22" t="s">
        <v>424</v>
      </c>
      <c r="G542" s="22">
        <v>0</v>
      </c>
      <c r="I542" t="e">
        <f>IF(G542=#REF!,1,0)</f>
        <v>#REF!</v>
      </c>
    </row>
    <row r="543" spans="1:9" x14ac:dyDescent="0.25">
      <c r="A543" t="str">
        <f t="shared" si="8"/>
        <v>Sebrae + FinançasPG_Volume de Crédito Concedido com Garantia do FAMPE - % - ObterRN</v>
      </c>
      <c r="B543" s="21" t="s">
        <v>180</v>
      </c>
      <c r="C543" s="21" t="s">
        <v>477</v>
      </c>
      <c r="D543" s="21" t="s">
        <v>498</v>
      </c>
      <c r="E543" s="21" t="s">
        <v>437</v>
      </c>
      <c r="F543" s="22" t="s">
        <v>425</v>
      </c>
      <c r="G543" s="22">
        <v>0</v>
      </c>
      <c r="I543" t="e">
        <f>IF(G543=#REF!,1,0)</f>
        <v>#REF!</v>
      </c>
    </row>
    <row r="544" spans="1:9" x14ac:dyDescent="0.25">
      <c r="A544" t="str">
        <f t="shared" si="8"/>
        <v>Sebrae + FinançasPG_Volume de Crédito Concedido com Garantia do FAMPE - % - ObterRO</v>
      </c>
      <c r="B544" s="21" t="s">
        <v>180</v>
      </c>
      <c r="C544" s="21" t="s">
        <v>477</v>
      </c>
      <c r="D544" s="21" t="s">
        <v>498</v>
      </c>
      <c r="E544" s="21" t="s">
        <v>437</v>
      </c>
      <c r="F544" s="22" t="s">
        <v>426</v>
      </c>
      <c r="G544" s="22">
        <v>0</v>
      </c>
      <c r="I544" t="e">
        <f>IF(G544=#REF!,1,0)</f>
        <v>#REF!</v>
      </c>
    </row>
    <row r="545" spans="1:9" x14ac:dyDescent="0.25">
      <c r="A545" t="str">
        <f t="shared" si="8"/>
        <v>Sebrae + FinançasPG_Volume de Crédito Concedido com Garantia do FAMPE - % - ObterRR</v>
      </c>
      <c r="B545" s="21" t="s">
        <v>180</v>
      </c>
      <c r="C545" s="21" t="s">
        <v>477</v>
      </c>
      <c r="D545" s="21" t="s">
        <v>498</v>
      </c>
      <c r="E545" s="21" t="s">
        <v>437</v>
      </c>
      <c r="F545" s="22" t="s">
        <v>427</v>
      </c>
      <c r="G545" s="22">
        <v>0</v>
      </c>
      <c r="I545" t="e">
        <f>IF(G545=#REF!,1,0)</f>
        <v>#REF!</v>
      </c>
    </row>
    <row r="546" spans="1:9" x14ac:dyDescent="0.25">
      <c r="A546" t="str">
        <f t="shared" si="8"/>
        <v>Sebrae + FinançasPG_Volume de Crédito Concedido com Garantia do FAMPE - % - ObterRS</v>
      </c>
      <c r="B546" s="21" t="s">
        <v>180</v>
      </c>
      <c r="C546" s="21" t="s">
        <v>477</v>
      </c>
      <c r="D546" s="21" t="s">
        <v>498</v>
      </c>
      <c r="E546" s="21" t="s">
        <v>437</v>
      </c>
      <c r="F546" s="22" t="s">
        <v>428</v>
      </c>
      <c r="G546" s="22">
        <v>0</v>
      </c>
      <c r="I546" t="e">
        <f>IF(G546=#REF!,1,0)</f>
        <v>#REF!</v>
      </c>
    </row>
    <row r="547" spans="1:9" x14ac:dyDescent="0.25">
      <c r="A547" t="str">
        <f t="shared" si="8"/>
        <v>Sebrae + FinançasPG_Volume de Crédito Concedido com Garantia do FAMPE - % - ObterSC</v>
      </c>
      <c r="B547" s="21" t="s">
        <v>180</v>
      </c>
      <c r="C547" s="21" t="s">
        <v>477</v>
      </c>
      <c r="D547" s="21" t="s">
        <v>498</v>
      </c>
      <c r="E547" s="21" t="s">
        <v>437</v>
      </c>
      <c r="F547" s="22" t="s">
        <v>429</v>
      </c>
      <c r="G547" s="22">
        <v>0</v>
      </c>
      <c r="I547" t="e">
        <f>IF(G547=#REF!,1,0)</f>
        <v>#REF!</v>
      </c>
    </row>
    <row r="548" spans="1:9" x14ac:dyDescent="0.25">
      <c r="A548" t="str">
        <f t="shared" si="8"/>
        <v>Sebrae + FinançasPG_Volume de Crédito Concedido com Garantia do FAMPE - % - ObterSE</v>
      </c>
      <c r="B548" s="21" t="s">
        <v>180</v>
      </c>
      <c r="C548" s="21" t="s">
        <v>477</v>
      </c>
      <c r="D548" s="21" t="s">
        <v>498</v>
      </c>
      <c r="E548" s="21" t="s">
        <v>437</v>
      </c>
      <c r="F548" s="22" t="s">
        <v>430</v>
      </c>
      <c r="G548" s="22">
        <v>0</v>
      </c>
      <c r="I548" t="e">
        <f>IF(G548=#REF!,1,0)</f>
        <v>#REF!</v>
      </c>
    </row>
    <row r="549" spans="1:9" x14ac:dyDescent="0.25">
      <c r="A549" t="str">
        <f t="shared" si="8"/>
        <v>Sebrae + FinançasPG_Volume de Crédito Concedido com Garantia do FAMPE - % - ObterSP</v>
      </c>
      <c r="B549" s="21" t="s">
        <v>180</v>
      </c>
      <c r="C549" s="21" t="s">
        <v>477</v>
      </c>
      <c r="D549" s="21" t="s">
        <v>498</v>
      </c>
      <c r="E549" s="21" t="s">
        <v>437</v>
      </c>
      <c r="F549" s="22" t="s">
        <v>431</v>
      </c>
      <c r="G549" s="22">
        <v>0</v>
      </c>
      <c r="I549" t="e">
        <f>IF(G549=#REF!,1,0)</f>
        <v>#REF!</v>
      </c>
    </row>
    <row r="550" spans="1:9" x14ac:dyDescent="0.25">
      <c r="A550" t="str">
        <f t="shared" si="8"/>
        <v>Sebrae + FinançasPG_Volume de Crédito Concedido com Garantia do FAMPE - % - ObterTO</v>
      </c>
      <c r="B550" s="21" t="s">
        <v>180</v>
      </c>
      <c r="C550" s="21" t="s">
        <v>477</v>
      </c>
      <c r="D550" s="21" t="s">
        <v>498</v>
      </c>
      <c r="E550" s="21" t="s">
        <v>437</v>
      </c>
      <c r="F550" s="22" t="s">
        <v>432</v>
      </c>
      <c r="G550" s="22">
        <v>0</v>
      </c>
      <c r="I550" t="e">
        <f>IF(G550=#REF!,1,0)</f>
        <v>#REF!</v>
      </c>
    </row>
    <row r="551" spans="1:9" x14ac:dyDescent="0.25">
      <c r="A551" t="str">
        <f t="shared" si="8"/>
        <v>Sebrae + FinançasPG_Volume de Crédito Concedido com Garantia do FAMPE - % - ObterSISTEMA SEBRAE</v>
      </c>
      <c r="B551" s="21" t="s">
        <v>180</v>
      </c>
      <c r="C551" s="21" t="s">
        <v>477</v>
      </c>
      <c r="D551" s="21" t="s">
        <v>498</v>
      </c>
      <c r="E551" s="21" t="s">
        <v>437</v>
      </c>
      <c r="F551" s="22" t="s">
        <v>481</v>
      </c>
      <c r="G551" s="22">
        <v>-12.47</v>
      </c>
      <c r="I551" t="e">
        <f>IF(G551=#REF!,1,0)</f>
        <v>#REF!</v>
      </c>
    </row>
    <row r="552" spans="1:9" x14ac:dyDescent="0.25">
      <c r="A552" t="str">
        <f t="shared" si="8"/>
        <v>Sebrae + FinançasPG_Volume de Crédito Concedido com Garantia do FAMPE - % - ObterNA</v>
      </c>
      <c r="B552" s="21" t="s">
        <v>180</v>
      </c>
      <c r="C552" s="21" t="s">
        <v>477</v>
      </c>
      <c r="D552" s="21" t="s">
        <v>498</v>
      </c>
      <c r="E552" s="21" t="s">
        <v>437</v>
      </c>
      <c r="F552" s="22" t="s">
        <v>433</v>
      </c>
      <c r="G552" s="22"/>
      <c r="I552" t="e">
        <f>IF(G552=#REF!,1,0)</f>
        <v>#REF!</v>
      </c>
    </row>
    <row r="553" spans="1:9" x14ac:dyDescent="0.25">
      <c r="A553" t="str">
        <f t="shared" si="8"/>
        <v>PROGRAMA NACIONAL - Sebrae + ReceitasPG_Geração de Receita Própria - % - ObterAC</v>
      </c>
      <c r="B553" s="21" t="s">
        <v>29</v>
      </c>
      <c r="C553" s="21" t="s">
        <v>41</v>
      </c>
      <c r="D553" s="21" t="s">
        <v>499</v>
      </c>
      <c r="E553" s="21" t="s">
        <v>437</v>
      </c>
      <c r="F553" s="22" t="s">
        <v>406</v>
      </c>
      <c r="G553" s="22">
        <v>5.99</v>
      </c>
      <c r="I553" t="e">
        <f>IF(G553=#REF!,1,0)</f>
        <v>#REF!</v>
      </c>
    </row>
    <row r="554" spans="1:9" x14ac:dyDescent="0.25">
      <c r="A554" t="str">
        <f t="shared" si="8"/>
        <v>PROGRAMA NACIONAL - Sebrae + ReceitasPG_Geração de Receita Própria - % - ObterAL</v>
      </c>
      <c r="B554" s="21" t="s">
        <v>29</v>
      </c>
      <c r="C554" s="21" t="s">
        <v>41</v>
      </c>
      <c r="D554" s="21" t="s">
        <v>499</v>
      </c>
      <c r="E554" s="21" t="s">
        <v>437</v>
      </c>
      <c r="F554" s="22" t="s">
        <v>407</v>
      </c>
      <c r="G554" s="22">
        <v>6.54</v>
      </c>
      <c r="I554" t="e">
        <f>IF(G554=#REF!,1,0)</f>
        <v>#REF!</v>
      </c>
    </row>
    <row r="555" spans="1:9" x14ac:dyDescent="0.25">
      <c r="A555" t="str">
        <f t="shared" si="8"/>
        <v>PROGRAMA NACIONAL - Sebrae + ReceitasPG_Geração de Receita Própria - % - ObterAM</v>
      </c>
      <c r="B555" s="21" t="s">
        <v>29</v>
      </c>
      <c r="C555" s="21" t="s">
        <v>41</v>
      </c>
      <c r="D555" s="21" t="s">
        <v>499</v>
      </c>
      <c r="E555" s="21" t="s">
        <v>437</v>
      </c>
      <c r="F555" s="22" t="s">
        <v>408</v>
      </c>
      <c r="G555" s="22">
        <v>7.33</v>
      </c>
      <c r="I555" t="e">
        <f>IF(G555=#REF!,1,0)</f>
        <v>#REF!</v>
      </c>
    </row>
    <row r="556" spans="1:9" x14ac:dyDescent="0.25">
      <c r="A556" t="str">
        <f t="shared" si="8"/>
        <v>PROGRAMA NACIONAL - Sebrae + ReceitasPG_Geração de Receita Própria - % - ObterAP</v>
      </c>
      <c r="B556" s="21" t="s">
        <v>29</v>
      </c>
      <c r="C556" s="21" t="s">
        <v>41</v>
      </c>
      <c r="D556" s="21" t="s">
        <v>499</v>
      </c>
      <c r="E556" s="21" t="s">
        <v>437</v>
      </c>
      <c r="F556" s="22" t="s">
        <v>409</v>
      </c>
      <c r="G556" s="22">
        <v>2.4300000000000002</v>
      </c>
      <c r="I556" t="e">
        <f>IF(G556=#REF!,1,0)</f>
        <v>#REF!</v>
      </c>
    </row>
    <row r="557" spans="1:9" x14ac:dyDescent="0.25">
      <c r="A557" t="str">
        <f t="shared" si="8"/>
        <v>PROGRAMA NACIONAL - Sebrae + ReceitasPG_Geração de Receita Própria - % - ObterBA</v>
      </c>
      <c r="B557" s="21" t="s">
        <v>29</v>
      </c>
      <c r="C557" s="21" t="s">
        <v>41</v>
      </c>
      <c r="D557" s="21" t="s">
        <v>499</v>
      </c>
      <c r="E557" s="21" t="s">
        <v>437</v>
      </c>
      <c r="F557" s="22" t="s">
        <v>410</v>
      </c>
      <c r="G557" s="22">
        <v>7.49</v>
      </c>
      <c r="I557" t="e">
        <f>IF(G557=#REF!,1,0)</f>
        <v>#REF!</v>
      </c>
    </row>
    <row r="558" spans="1:9" x14ac:dyDescent="0.25">
      <c r="A558" t="str">
        <f t="shared" si="8"/>
        <v>PROGRAMA NACIONAL - Sebrae + ReceitasPG_Geração de Receita Própria - % - ObterCE</v>
      </c>
      <c r="B558" s="21" t="s">
        <v>29</v>
      </c>
      <c r="C558" s="21" t="s">
        <v>41</v>
      </c>
      <c r="D558" s="21" t="s">
        <v>499</v>
      </c>
      <c r="E558" s="21" t="s">
        <v>437</v>
      </c>
      <c r="F558" s="22" t="s">
        <v>411</v>
      </c>
      <c r="G558" s="22">
        <v>5.52</v>
      </c>
      <c r="I558" t="e">
        <f>IF(G558=#REF!,1,0)</f>
        <v>#REF!</v>
      </c>
    </row>
    <row r="559" spans="1:9" x14ac:dyDescent="0.25">
      <c r="A559" t="str">
        <f t="shared" si="8"/>
        <v>PROGRAMA NACIONAL - Sebrae + ReceitasPG_Geração de Receita Própria - % - ObterDF</v>
      </c>
      <c r="B559" s="21" t="s">
        <v>29</v>
      </c>
      <c r="C559" s="21" t="s">
        <v>41</v>
      </c>
      <c r="D559" s="21" t="s">
        <v>499</v>
      </c>
      <c r="E559" s="21" t="s">
        <v>437</v>
      </c>
      <c r="F559" s="22" t="s">
        <v>412</v>
      </c>
      <c r="G559" s="22">
        <v>11.11</v>
      </c>
      <c r="I559" t="e">
        <f>IF(G559=#REF!,1,0)</f>
        <v>#REF!</v>
      </c>
    </row>
    <row r="560" spans="1:9" x14ac:dyDescent="0.25">
      <c r="A560" t="str">
        <f t="shared" si="8"/>
        <v>PROGRAMA NACIONAL - Sebrae + ReceitasPG_Geração de Receita Própria - % - ObterES</v>
      </c>
      <c r="B560" s="21" t="s">
        <v>29</v>
      </c>
      <c r="C560" s="21" t="s">
        <v>41</v>
      </c>
      <c r="D560" s="21" t="s">
        <v>499</v>
      </c>
      <c r="E560" s="21" t="s">
        <v>437</v>
      </c>
      <c r="F560" s="22" t="s">
        <v>413</v>
      </c>
      <c r="G560" s="22">
        <v>22.29</v>
      </c>
      <c r="I560" t="e">
        <f>IF(G560=#REF!,1,0)</f>
        <v>#REF!</v>
      </c>
    </row>
    <row r="561" spans="1:9" x14ac:dyDescent="0.25">
      <c r="A561" t="str">
        <f t="shared" si="8"/>
        <v>PROGRAMA NACIONAL - Sebrae + ReceitasPG_Geração de Receita Própria - % - ObterGO</v>
      </c>
      <c r="B561" s="21" t="s">
        <v>29</v>
      </c>
      <c r="C561" s="21" t="s">
        <v>41</v>
      </c>
      <c r="D561" s="21" t="s">
        <v>499</v>
      </c>
      <c r="E561" s="21" t="s">
        <v>437</v>
      </c>
      <c r="F561" s="22" t="s">
        <v>414</v>
      </c>
      <c r="G561" s="22">
        <v>15.61</v>
      </c>
      <c r="I561" t="e">
        <f>IF(G561=#REF!,1,0)</f>
        <v>#REF!</v>
      </c>
    </row>
    <row r="562" spans="1:9" x14ac:dyDescent="0.25">
      <c r="A562" t="str">
        <f t="shared" si="8"/>
        <v>PROGRAMA NACIONAL - Sebrae + ReceitasPG_Geração de Receita Própria - % - ObterMA</v>
      </c>
      <c r="B562" s="21" t="s">
        <v>29</v>
      </c>
      <c r="C562" s="21" t="s">
        <v>41</v>
      </c>
      <c r="D562" s="21" t="s">
        <v>499</v>
      </c>
      <c r="E562" s="21" t="s">
        <v>437</v>
      </c>
      <c r="F562" s="22" t="s">
        <v>415</v>
      </c>
      <c r="G562" s="22">
        <v>11.34</v>
      </c>
      <c r="I562" t="e">
        <f>IF(G562=#REF!,1,0)</f>
        <v>#REF!</v>
      </c>
    </row>
    <row r="563" spans="1:9" x14ac:dyDescent="0.25">
      <c r="A563" t="str">
        <f t="shared" si="8"/>
        <v>PROGRAMA NACIONAL - Sebrae + ReceitasPG_Geração de Receita Própria - % - ObterMG</v>
      </c>
      <c r="B563" s="21" t="s">
        <v>29</v>
      </c>
      <c r="C563" s="21" t="s">
        <v>41</v>
      </c>
      <c r="D563" s="21" t="s">
        <v>499</v>
      </c>
      <c r="E563" s="21" t="s">
        <v>437</v>
      </c>
      <c r="F563" s="22" t="s">
        <v>416</v>
      </c>
      <c r="G563" s="22">
        <v>17.34</v>
      </c>
      <c r="I563" t="e">
        <f>IF(G563=#REF!,1,0)</f>
        <v>#REF!</v>
      </c>
    </row>
    <row r="564" spans="1:9" x14ac:dyDescent="0.25">
      <c r="A564" t="str">
        <f t="shared" si="8"/>
        <v>PROGRAMA NACIONAL - Sebrae + ReceitasPG_Geração de Receita Própria - % - ObterMS</v>
      </c>
      <c r="B564" s="21" t="s">
        <v>29</v>
      </c>
      <c r="C564" s="21" t="s">
        <v>41</v>
      </c>
      <c r="D564" s="21" t="s">
        <v>499</v>
      </c>
      <c r="E564" s="21" t="s">
        <v>437</v>
      </c>
      <c r="F564" s="22" t="s">
        <v>417</v>
      </c>
      <c r="G564" s="22">
        <v>23.04</v>
      </c>
      <c r="I564" t="e">
        <f>IF(G564=#REF!,1,0)</f>
        <v>#REF!</v>
      </c>
    </row>
    <row r="565" spans="1:9" x14ac:dyDescent="0.25">
      <c r="A565" t="str">
        <f t="shared" si="8"/>
        <v>PROGRAMA NACIONAL - Sebrae + ReceitasPG_Geração de Receita Própria - % - ObterMT</v>
      </c>
      <c r="B565" s="21" t="s">
        <v>29</v>
      </c>
      <c r="C565" s="21" t="s">
        <v>41</v>
      </c>
      <c r="D565" s="21" t="s">
        <v>499</v>
      </c>
      <c r="E565" s="21" t="s">
        <v>437</v>
      </c>
      <c r="F565" s="22" t="s">
        <v>418</v>
      </c>
      <c r="G565" s="22">
        <v>14.24</v>
      </c>
      <c r="I565" t="e">
        <f>IF(G565=#REF!,1,0)</f>
        <v>#REF!</v>
      </c>
    </row>
    <row r="566" spans="1:9" x14ac:dyDescent="0.25">
      <c r="A566" t="str">
        <f t="shared" si="8"/>
        <v>PROGRAMA NACIONAL - Sebrae + ReceitasPG_Geração de Receita Própria - % - ObterPA</v>
      </c>
      <c r="B566" s="21" t="s">
        <v>29</v>
      </c>
      <c r="C566" s="21" t="s">
        <v>41</v>
      </c>
      <c r="D566" s="21" t="s">
        <v>499</v>
      </c>
      <c r="E566" s="21" t="s">
        <v>437</v>
      </c>
      <c r="F566" s="22" t="s">
        <v>419</v>
      </c>
      <c r="G566" s="22">
        <v>1.97</v>
      </c>
      <c r="I566" t="e">
        <f>IF(G566=#REF!,1,0)</f>
        <v>#REF!</v>
      </c>
    </row>
    <row r="567" spans="1:9" x14ac:dyDescent="0.25">
      <c r="A567" t="str">
        <f t="shared" si="8"/>
        <v>PROGRAMA NACIONAL - Sebrae + ReceitasPG_Geração de Receita Própria - % - ObterPB</v>
      </c>
      <c r="B567" s="21" t="s">
        <v>29</v>
      </c>
      <c r="C567" s="21" t="s">
        <v>41</v>
      </c>
      <c r="D567" s="21" t="s">
        <v>499</v>
      </c>
      <c r="E567" s="21" t="s">
        <v>437</v>
      </c>
      <c r="F567" s="22" t="s">
        <v>420</v>
      </c>
      <c r="G567" s="22">
        <v>19.97</v>
      </c>
      <c r="I567" t="e">
        <f>IF(G567=#REF!,1,0)</f>
        <v>#REF!</v>
      </c>
    </row>
    <row r="568" spans="1:9" x14ac:dyDescent="0.25">
      <c r="A568" t="str">
        <f t="shared" si="8"/>
        <v>PROGRAMA NACIONAL - Sebrae + ReceitasPG_Geração de Receita Própria - % - ObterPE</v>
      </c>
      <c r="B568" s="21" t="s">
        <v>29</v>
      </c>
      <c r="C568" s="21" t="s">
        <v>41</v>
      </c>
      <c r="D568" s="21" t="s">
        <v>499</v>
      </c>
      <c r="E568" s="21" t="s">
        <v>437</v>
      </c>
      <c r="F568" s="22" t="s">
        <v>421</v>
      </c>
      <c r="G568" s="22">
        <v>17.64</v>
      </c>
      <c r="I568" t="e">
        <f>IF(G568=#REF!,1,0)</f>
        <v>#REF!</v>
      </c>
    </row>
    <row r="569" spans="1:9" x14ac:dyDescent="0.25">
      <c r="A569" t="str">
        <f t="shared" si="8"/>
        <v>PROGRAMA NACIONAL - Sebrae + ReceitasPG_Geração de Receita Própria - % - ObterPI</v>
      </c>
      <c r="B569" s="21" t="s">
        <v>29</v>
      </c>
      <c r="C569" s="21" t="s">
        <v>41</v>
      </c>
      <c r="D569" s="21" t="s">
        <v>499</v>
      </c>
      <c r="E569" s="21" t="s">
        <v>437</v>
      </c>
      <c r="F569" s="22" t="s">
        <v>422</v>
      </c>
      <c r="G569" s="22">
        <v>5.28</v>
      </c>
      <c r="I569" t="e">
        <f>IF(G569=#REF!,1,0)</f>
        <v>#REF!</v>
      </c>
    </row>
    <row r="570" spans="1:9" x14ac:dyDescent="0.25">
      <c r="A570" t="str">
        <f t="shared" si="8"/>
        <v>PROGRAMA NACIONAL - Sebrae + ReceitasPG_Geração de Receita Própria - % - ObterPR</v>
      </c>
      <c r="B570" s="21" t="s">
        <v>29</v>
      </c>
      <c r="C570" s="21" t="s">
        <v>41</v>
      </c>
      <c r="D570" s="21" t="s">
        <v>499</v>
      </c>
      <c r="E570" s="21" t="s">
        <v>437</v>
      </c>
      <c r="F570" s="22" t="s">
        <v>423</v>
      </c>
      <c r="G570" s="22">
        <v>16.66</v>
      </c>
      <c r="I570" t="e">
        <f>IF(G570=#REF!,1,0)</f>
        <v>#REF!</v>
      </c>
    </row>
    <row r="571" spans="1:9" x14ac:dyDescent="0.25">
      <c r="A571" t="str">
        <f t="shared" si="8"/>
        <v>PROGRAMA NACIONAL - Sebrae + ReceitasPG_Geração de Receita Própria - % - ObterRJ</v>
      </c>
      <c r="B571" s="21" t="s">
        <v>29</v>
      </c>
      <c r="C571" s="21" t="s">
        <v>41</v>
      </c>
      <c r="D571" s="21" t="s">
        <v>499</v>
      </c>
      <c r="E571" s="21" t="s">
        <v>437</v>
      </c>
      <c r="F571" s="22" t="s">
        <v>424</v>
      </c>
      <c r="G571" s="22">
        <v>5.97</v>
      </c>
      <c r="I571" t="e">
        <f>IF(G571=#REF!,1,0)</f>
        <v>#REF!</v>
      </c>
    </row>
    <row r="572" spans="1:9" x14ac:dyDescent="0.25">
      <c r="A572" t="str">
        <f t="shared" si="8"/>
        <v>PROGRAMA NACIONAL - Sebrae + ReceitasPG_Geração de Receita Própria - % - ObterRN</v>
      </c>
      <c r="B572" s="21" t="s">
        <v>29</v>
      </c>
      <c r="C572" s="21" t="s">
        <v>41</v>
      </c>
      <c r="D572" s="21" t="s">
        <v>499</v>
      </c>
      <c r="E572" s="21" t="s">
        <v>437</v>
      </c>
      <c r="F572" s="22" t="s">
        <v>425</v>
      </c>
      <c r="G572" s="22">
        <v>32.29</v>
      </c>
      <c r="I572" t="e">
        <f>IF(G572=#REF!,1,0)</f>
        <v>#REF!</v>
      </c>
    </row>
    <row r="573" spans="1:9" x14ac:dyDescent="0.25">
      <c r="A573" t="str">
        <f t="shared" si="8"/>
        <v>PROGRAMA NACIONAL - Sebrae + ReceitasPG_Geração de Receita Própria - % - ObterRO</v>
      </c>
      <c r="B573" s="21" t="s">
        <v>29</v>
      </c>
      <c r="C573" s="21" t="s">
        <v>41</v>
      </c>
      <c r="D573" s="21" t="s">
        <v>499</v>
      </c>
      <c r="E573" s="21" t="s">
        <v>437</v>
      </c>
      <c r="F573" s="22" t="s">
        <v>426</v>
      </c>
      <c r="G573" s="22">
        <v>10.58</v>
      </c>
      <c r="I573" t="e">
        <f>IF(G573=#REF!,1,0)</f>
        <v>#REF!</v>
      </c>
    </row>
    <row r="574" spans="1:9" x14ac:dyDescent="0.25">
      <c r="A574" t="str">
        <f t="shared" si="8"/>
        <v>PROGRAMA NACIONAL - Sebrae + ReceitasPG_Geração de Receita Própria - % - ObterRR</v>
      </c>
      <c r="B574" s="21" t="s">
        <v>29</v>
      </c>
      <c r="C574" s="21" t="s">
        <v>41</v>
      </c>
      <c r="D574" s="21" t="s">
        <v>499</v>
      </c>
      <c r="E574" s="21" t="s">
        <v>437</v>
      </c>
      <c r="F574" s="22" t="s">
        <v>427</v>
      </c>
      <c r="G574" s="22">
        <v>2.0499999999999998</v>
      </c>
      <c r="I574" t="e">
        <f>IF(G574=#REF!,1,0)</f>
        <v>#REF!</v>
      </c>
    </row>
    <row r="575" spans="1:9" x14ac:dyDescent="0.25">
      <c r="A575" t="str">
        <f t="shared" si="8"/>
        <v>PROGRAMA NACIONAL - Sebrae + ReceitasPG_Geração de Receita Própria - % - ObterRS</v>
      </c>
      <c r="B575" s="21" t="s">
        <v>29</v>
      </c>
      <c r="C575" s="21" t="s">
        <v>41</v>
      </c>
      <c r="D575" s="21" t="s">
        <v>499</v>
      </c>
      <c r="E575" s="21" t="s">
        <v>437</v>
      </c>
      <c r="F575" s="22" t="s">
        <v>428</v>
      </c>
      <c r="G575" s="22">
        <v>37.68</v>
      </c>
      <c r="I575" t="e">
        <f>IF(G575=#REF!,1,0)</f>
        <v>#REF!</v>
      </c>
    </row>
    <row r="576" spans="1:9" x14ac:dyDescent="0.25">
      <c r="A576" t="str">
        <f t="shared" si="8"/>
        <v>PROGRAMA NACIONAL - Sebrae + ReceitasPG_Geração de Receita Própria - % - ObterSC</v>
      </c>
      <c r="B576" s="21" t="s">
        <v>29</v>
      </c>
      <c r="C576" s="21" t="s">
        <v>41</v>
      </c>
      <c r="D576" s="21" t="s">
        <v>499</v>
      </c>
      <c r="E576" s="21" t="s">
        <v>437</v>
      </c>
      <c r="F576" s="22" t="s">
        <v>429</v>
      </c>
      <c r="G576" s="22">
        <v>34.299999999999997</v>
      </c>
      <c r="I576" t="e">
        <f>IF(G576=#REF!,1,0)</f>
        <v>#REF!</v>
      </c>
    </row>
    <row r="577" spans="1:9" x14ac:dyDescent="0.25">
      <c r="A577" t="str">
        <f t="shared" si="8"/>
        <v>PROGRAMA NACIONAL - Sebrae + ReceitasPG_Geração de Receita Própria - % - ObterSE</v>
      </c>
      <c r="B577" s="21" t="s">
        <v>29</v>
      </c>
      <c r="C577" s="21" t="s">
        <v>41</v>
      </c>
      <c r="D577" s="21" t="s">
        <v>499</v>
      </c>
      <c r="E577" s="21" t="s">
        <v>437</v>
      </c>
      <c r="F577" s="22" t="s">
        <v>430</v>
      </c>
      <c r="G577" s="22">
        <v>2.25</v>
      </c>
      <c r="I577" t="e">
        <f>IF(G577=#REF!,1,0)</f>
        <v>#REF!</v>
      </c>
    </row>
    <row r="578" spans="1:9" x14ac:dyDescent="0.25">
      <c r="A578" t="str">
        <f t="shared" si="8"/>
        <v>PROGRAMA NACIONAL - Sebrae + ReceitasPG_Geração de Receita Própria - % - ObterSP</v>
      </c>
      <c r="B578" s="21" t="s">
        <v>29</v>
      </c>
      <c r="C578" s="21" t="s">
        <v>41</v>
      </c>
      <c r="D578" s="21" t="s">
        <v>499</v>
      </c>
      <c r="E578" s="21" t="s">
        <v>437</v>
      </c>
      <c r="F578" s="22" t="s">
        <v>431</v>
      </c>
      <c r="G578" s="22">
        <v>2.09</v>
      </c>
      <c r="I578" t="e">
        <f>IF(G578=#REF!,1,0)</f>
        <v>#REF!</v>
      </c>
    </row>
    <row r="579" spans="1:9" x14ac:dyDescent="0.25">
      <c r="A579" t="str">
        <f t="shared" ref="A579:A642" si="9">CONCATENATE(C579,B579,F579)</f>
        <v>PROGRAMA NACIONAL - Sebrae + ReceitasPG_Geração de Receita Própria - % - ObterTO</v>
      </c>
      <c r="B579" s="21" t="s">
        <v>29</v>
      </c>
      <c r="C579" s="21" t="s">
        <v>41</v>
      </c>
      <c r="D579" s="21" t="s">
        <v>499</v>
      </c>
      <c r="E579" s="21" t="s">
        <v>437</v>
      </c>
      <c r="F579" s="22" t="s">
        <v>432</v>
      </c>
      <c r="G579" s="22">
        <v>35.479999999999997</v>
      </c>
      <c r="I579" t="e">
        <f>IF(G579=#REF!,1,0)</f>
        <v>#REF!</v>
      </c>
    </row>
    <row r="580" spans="1:9" x14ac:dyDescent="0.25">
      <c r="A580" t="str">
        <f t="shared" si="9"/>
        <v>PROGRAMA NACIONAL - Sebrae + ReceitasPG_Geração de Receita Própria - % - ObterSISTEMA SEBRAE</v>
      </c>
      <c r="B580" s="21" t="s">
        <v>29</v>
      </c>
      <c r="C580" s="21" t="s">
        <v>41</v>
      </c>
      <c r="D580" s="21" t="s">
        <v>499</v>
      </c>
      <c r="E580" s="21" t="s">
        <v>437</v>
      </c>
      <c r="F580" s="22" t="s">
        <v>481</v>
      </c>
      <c r="G580" s="22">
        <v>8.0399999999999991</v>
      </c>
      <c r="I580" t="e">
        <f>IF(G580=#REF!,1,0)</f>
        <v>#REF!</v>
      </c>
    </row>
    <row r="581" spans="1:9" x14ac:dyDescent="0.25">
      <c r="A581" t="str">
        <f t="shared" si="9"/>
        <v>PROGRAMA NACIONAL - Sebrae + ReceitasPG_Geração de Receita Própria - % - ObterNA</v>
      </c>
      <c r="B581" s="21" t="s">
        <v>29</v>
      </c>
      <c r="C581" s="21" t="s">
        <v>41</v>
      </c>
      <c r="D581" s="21" t="s">
        <v>499</v>
      </c>
      <c r="E581" s="21" t="s">
        <v>437</v>
      </c>
      <c r="F581" s="22" t="s">
        <v>433</v>
      </c>
      <c r="G581" s="22">
        <v>0</v>
      </c>
      <c r="I581" t="e">
        <f>IF(G581=#REF!,1,0)</f>
        <v>#REF!</v>
      </c>
    </row>
    <row r="582" spans="1:9" x14ac:dyDescent="0.25">
      <c r="A582" t="str">
        <f t="shared" si="9"/>
        <v>Inteligência de DadosPG_Índice Gartner de Data &amp; Analytics - Pontos (1 a 5) - AumentarAC</v>
      </c>
      <c r="B582" s="21" t="s">
        <v>26</v>
      </c>
      <c r="C582" s="21" t="s">
        <v>479</v>
      </c>
      <c r="D582" s="21" t="s">
        <v>500</v>
      </c>
      <c r="E582" s="21" t="s">
        <v>437</v>
      </c>
      <c r="F582" s="22" t="s">
        <v>406</v>
      </c>
      <c r="G582" s="22">
        <v>1.31</v>
      </c>
      <c r="I582" t="e">
        <f>IF(G582=#REF!,1,0)</f>
        <v>#REF!</v>
      </c>
    </row>
    <row r="583" spans="1:9" x14ac:dyDescent="0.25">
      <c r="A583" t="str">
        <f t="shared" si="9"/>
        <v>Inteligência de DadosPG_Índice Gartner de Data &amp; Analytics - Pontos (1 a 5) - AumentarAL</v>
      </c>
      <c r="B583" s="21" t="s">
        <v>26</v>
      </c>
      <c r="C583" s="21" t="s">
        <v>479</v>
      </c>
      <c r="D583" s="21" t="s">
        <v>500</v>
      </c>
      <c r="E583" s="21" t="s">
        <v>437</v>
      </c>
      <c r="F583" s="22" t="s">
        <v>407</v>
      </c>
      <c r="G583" s="22">
        <v>3.35</v>
      </c>
      <c r="I583" t="e">
        <f>IF(G583=#REF!,1,0)</f>
        <v>#REF!</v>
      </c>
    </row>
    <row r="584" spans="1:9" x14ac:dyDescent="0.25">
      <c r="A584" t="str">
        <f t="shared" si="9"/>
        <v>Inteligência de DadosPG_Índice Gartner de Data &amp; Analytics - Pontos (1 a 5) - AumentarAM</v>
      </c>
      <c r="B584" s="21" t="s">
        <v>26</v>
      </c>
      <c r="C584" s="21" t="s">
        <v>479</v>
      </c>
      <c r="D584" s="21" t="s">
        <v>500</v>
      </c>
      <c r="E584" s="21" t="s">
        <v>437</v>
      </c>
      <c r="F584" s="22" t="s">
        <v>408</v>
      </c>
      <c r="G584" s="22">
        <v>2</v>
      </c>
      <c r="I584" t="e">
        <f>IF(G584=#REF!,1,0)</f>
        <v>#REF!</v>
      </c>
    </row>
    <row r="585" spans="1:9" x14ac:dyDescent="0.25">
      <c r="A585" t="str">
        <f t="shared" si="9"/>
        <v>Inteligência de DadosPG_Índice Gartner de Data &amp; Analytics - Pontos (1 a 5) - AumentarAP</v>
      </c>
      <c r="B585" s="21" t="s">
        <v>26</v>
      </c>
      <c r="C585" s="21" t="s">
        <v>479</v>
      </c>
      <c r="D585" s="21" t="s">
        <v>500</v>
      </c>
      <c r="E585" s="21" t="s">
        <v>437</v>
      </c>
      <c r="F585" s="22" t="s">
        <v>409</v>
      </c>
      <c r="G585" s="22">
        <v>2.2999999999999998</v>
      </c>
      <c r="I585" t="e">
        <f>IF(G585=#REF!,1,0)</f>
        <v>#REF!</v>
      </c>
    </row>
    <row r="586" spans="1:9" x14ac:dyDescent="0.25">
      <c r="A586" t="str">
        <f t="shared" si="9"/>
        <v>Inteligência de DadosPG_Índice Gartner de Data &amp; Analytics - Pontos (1 a 5) - AumentarBA</v>
      </c>
      <c r="B586" s="21" t="s">
        <v>26</v>
      </c>
      <c r="C586" s="21" t="s">
        <v>479</v>
      </c>
      <c r="D586" s="21" t="s">
        <v>500</v>
      </c>
      <c r="E586" s="21" t="s">
        <v>437</v>
      </c>
      <c r="F586" s="22" t="s">
        <v>410</v>
      </c>
      <c r="G586" s="22">
        <v>1.32</v>
      </c>
      <c r="I586" t="e">
        <f>IF(G586=#REF!,1,0)</f>
        <v>#REF!</v>
      </c>
    </row>
    <row r="587" spans="1:9" x14ac:dyDescent="0.25">
      <c r="A587" t="str">
        <f t="shared" si="9"/>
        <v>Inteligência de DadosPG_Índice Gartner de Data &amp; Analytics - Pontos (1 a 5) - AumentarCE</v>
      </c>
      <c r="B587" s="21" t="s">
        <v>26</v>
      </c>
      <c r="C587" s="21" t="s">
        <v>479</v>
      </c>
      <c r="D587" s="21" t="s">
        <v>500</v>
      </c>
      <c r="E587" s="21" t="s">
        <v>437</v>
      </c>
      <c r="F587" s="22" t="s">
        <v>411</v>
      </c>
      <c r="G587" s="22">
        <v>2.66</v>
      </c>
      <c r="I587" t="e">
        <f>IF(G587=#REF!,1,0)</f>
        <v>#REF!</v>
      </c>
    </row>
    <row r="588" spans="1:9" x14ac:dyDescent="0.25">
      <c r="A588" t="str">
        <f t="shared" si="9"/>
        <v>Inteligência de DadosPG_Índice Gartner de Data &amp; Analytics - Pontos (1 a 5) - AumentarDF</v>
      </c>
      <c r="B588" s="21" t="s">
        <v>26</v>
      </c>
      <c r="C588" s="21" t="s">
        <v>479</v>
      </c>
      <c r="D588" s="21" t="s">
        <v>500</v>
      </c>
      <c r="E588" s="21" t="s">
        <v>437</v>
      </c>
      <c r="F588" s="22" t="s">
        <v>412</v>
      </c>
      <c r="G588" s="22">
        <v>1.92</v>
      </c>
      <c r="I588" t="e">
        <f>IF(G588=#REF!,1,0)</f>
        <v>#REF!</v>
      </c>
    </row>
    <row r="589" spans="1:9" x14ac:dyDescent="0.25">
      <c r="A589" t="str">
        <f t="shared" si="9"/>
        <v>Inteligência de DadosPG_Índice Gartner de Data &amp; Analytics - Pontos (1 a 5) - AumentarES</v>
      </c>
      <c r="B589" s="21" t="s">
        <v>26</v>
      </c>
      <c r="C589" s="21" t="s">
        <v>479</v>
      </c>
      <c r="D589" s="21" t="s">
        <v>500</v>
      </c>
      <c r="E589" s="21" t="s">
        <v>437</v>
      </c>
      <c r="F589" s="22" t="s">
        <v>413</v>
      </c>
      <c r="G589" s="22">
        <v>1.76</v>
      </c>
      <c r="I589" t="e">
        <f>IF(G589=#REF!,1,0)</f>
        <v>#REF!</v>
      </c>
    </row>
    <row r="590" spans="1:9" x14ac:dyDescent="0.25">
      <c r="A590" t="str">
        <f t="shared" si="9"/>
        <v>Inteligência de DadosPG_Índice Gartner de Data &amp; Analytics - Pontos (1 a 5) - AumentarGO</v>
      </c>
      <c r="B590" s="21" t="s">
        <v>26</v>
      </c>
      <c r="C590" s="21" t="s">
        <v>479</v>
      </c>
      <c r="D590" s="21" t="s">
        <v>500</v>
      </c>
      <c r="E590" s="21" t="s">
        <v>437</v>
      </c>
      <c r="F590" s="22" t="s">
        <v>414</v>
      </c>
      <c r="G590" s="22">
        <v>2.57</v>
      </c>
      <c r="I590" t="e">
        <f>IF(G590=#REF!,1,0)</f>
        <v>#REF!</v>
      </c>
    </row>
    <row r="591" spans="1:9" x14ac:dyDescent="0.25">
      <c r="A591" t="str">
        <f t="shared" si="9"/>
        <v>Inteligência de DadosPG_Índice Gartner de Data &amp; Analytics - Pontos (1 a 5) - AumentarMA</v>
      </c>
      <c r="B591" s="21" t="s">
        <v>26</v>
      </c>
      <c r="C591" s="21" t="s">
        <v>479</v>
      </c>
      <c r="D591" s="21" t="s">
        <v>500</v>
      </c>
      <c r="E591" s="21" t="s">
        <v>437</v>
      </c>
      <c r="F591" s="22" t="s">
        <v>415</v>
      </c>
      <c r="G591" s="22">
        <v>1.66</v>
      </c>
      <c r="I591" t="e">
        <f>IF(G591=#REF!,1,0)</f>
        <v>#REF!</v>
      </c>
    </row>
    <row r="592" spans="1:9" x14ac:dyDescent="0.25">
      <c r="A592" t="str">
        <f t="shared" si="9"/>
        <v>Inteligência de DadosPG_Índice Gartner de Data &amp; Analytics - Pontos (1 a 5) - AumentarMG</v>
      </c>
      <c r="B592" s="21" t="s">
        <v>26</v>
      </c>
      <c r="C592" s="21" t="s">
        <v>479</v>
      </c>
      <c r="D592" s="21" t="s">
        <v>500</v>
      </c>
      <c r="E592" s="21" t="s">
        <v>437</v>
      </c>
      <c r="F592" s="22" t="s">
        <v>416</v>
      </c>
      <c r="G592" s="22">
        <v>2</v>
      </c>
      <c r="I592" t="e">
        <f>IF(G592=#REF!,1,0)</f>
        <v>#REF!</v>
      </c>
    </row>
    <row r="593" spans="1:9" x14ac:dyDescent="0.25">
      <c r="A593" t="str">
        <f t="shared" si="9"/>
        <v>Inteligência de DadosPG_Índice Gartner de Data &amp; Analytics - Pontos (1 a 5) - AumentarMS</v>
      </c>
      <c r="B593" s="21" t="s">
        <v>26</v>
      </c>
      <c r="C593" s="21" t="s">
        <v>479</v>
      </c>
      <c r="D593" s="21" t="s">
        <v>500</v>
      </c>
      <c r="E593" s="21" t="s">
        <v>437</v>
      </c>
      <c r="F593" s="22" t="s">
        <v>417</v>
      </c>
      <c r="G593" s="22">
        <v>2.7</v>
      </c>
      <c r="I593" t="e">
        <f>IF(G593=#REF!,1,0)</f>
        <v>#REF!</v>
      </c>
    </row>
    <row r="594" spans="1:9" x14ac:dyDescent="0.25">
      <c r="A594" t="str">
        <f t="shared" si="9"/>
        <v>Inteligência de DadosPG_Índice Gartner de Data &amp; Analytics - Pontos (1 a 5) - AumentarMT</v>
      </c>
      <c r="B594" s="21" t="s">
        <v>26</v>
      </c>
      <c r="C594" s="21" t="s">
        <v>479</v>
      </c>
      <c r="D594" s="21" t="s">
        <v>500</v>
      </c>
      <c r="E594" s="21" t="s">
        <v>437</v>
      </c>
      <c r="F594" s="22" t="s">
        <v>418</v>
      </c>
      <c r="G594" s="22">
        <v>3.22</v>
      </c>
      <c r="I594" t="e">
        <f>IF(G594=#REF!,1,0)</f>
        <v>#REF!</v>
      </c>
    </row>
    <row r="595" spans="1:9" x14ac:dyDescent="0.25">
      <c r="A595" t="str">
        <f t="shared" si="9"/>
        <v>Inteligência de DadosPG_Índice Gartner de Data &amp; Analytics - Pontos (1 a 5) - AumentarPA</v>
      </c>
      <c r="B595" s="21" t="s">
        <v>26</v>
      </c>
      <c r="C595" s="21" t="s">
        <v>479</v>
      </c>
      <c r="D595" s="21" t="s">
        <v>500</v>
      </c>
      <c r="E595" s="21" t="s">
        <v>437</v>
      </c>
      <c r="F595" s="22" t="s">
        <v>419</v>
      </c>
      <c r="G595" s="22">
        <v>1.51</v>
      </c>
      <c r="I595" t="e">
        <f>IF(G595=#REF!,1,0)</f>
        <v>#REF!</v>
      </c>
    </row>
    <row r="596" spans="1:9" x14ac:dyDescent="0.25">
      <c r="A596" t="str">
        <f t="shared" si="9"/>
        <v>Inteligência de DadosPG_Índice Gartner de Data &amp; Analytics - Pontos (1 a 5) - AumentarPB</v>
      </c>
      <c r="B596" s="21" t="s">
        <v>26</v>
      </c>
      <c r="C596" s="21" t="s">
        <v>479</v>
      </c>
      <c r="D596" s="21" t="s">
        <v>500</v>
      </c>
      <c r="E596" s="21" t="s">
        <v>437</v>
      </c>
      <c r="F596" s="22" t="s">
        <v>420</v>
      </c>
      <c r="G596" s="22">
        <v>3.16</v>
      </c>
      <c r="I596" t="e">
        <f>IF(G596=#REF!,1,0)</f>
        <v>#REF!</v>
      </c>
    </row>
    <row r="597" spans="1:9" x14ac:dyDescent="0.25">
      <c r="A597" t="str">
        <f t="shared" si="9"/>
        <v>Inteligência de DadosPG_Índice Gartner de Data &amp; Analytics - Pontos (1 a 5) - AumentarPE</v>
      </c>
      <c r="B597" s="21" t="s">
        <v>26</v>
      </c>
      <c r="C597" s="21" t="s">
        <v>479</v>
      </c>
      <c r="D597" s="21" t="s">
        <v>500</v>
      </c>
      <c r="E597" s="21" t="s">
        <v>437</v>
      </c>
      <c r="F597" s="22" t="s">
        <v>421</v>
      </c>
      <c r="G597" s="22">
        <v>2.52</v>
      </c>
      <c r="I597" t="e">
        <f>IF(G597=#REF!,1,0)</f>
        <v>#REF!</v>
      </c>
    </row>
    <row r="598" spans="1:9" x14ac:dyDescent="0.25">
      <c r="A598" t="str">
        <f t="shared" si="9"/>
        <v>Inteligência de DadosPG_Índice Gartner de Data &amp; Analytics - Pontos (1 a 5) - AumentarPI</v>
      </c>
      <c r="B598" s="21" t="s">
        <v>26</v>
      </c>
      <c r="C598" s="21" t="s">
        <v>479</v>
      </c>
      <c r="D598" s="21" t="s">
        <v>500</v>
      </c>
      <c r="E598" s="21" t="s">
        <v>437</v>
      </c>
      <c r="F598" s="22" t="s">
        <v>422</v>
      </c>
      <c r="G598" s="22">
        <v>1.42</v>
      </c>
      <c r="I598" t="e">
        <f>IF(G598=#REF!,1,0)</f>
        <v>#REF!</v>
      </c>
    </row>
    <row r="599" spans="1:9" x14ac:dyDescent="0.25">
      <c r="A599" t="str">
        <f t="shared" si="9"/>
        <v>Inteligência de DadosPG_Índice Gartner de Data &amp; Analytics - Pontos (1 a 5) - AumentarPR</v>
      </c>
      <c r="B599" s="21" t="s">
        <v>26</v>
      </c>
      <c r="C599" s="21" t="s">
        <v>479</v>
      </c>
      <c r="D599" s="21" t="s">
        <v>500</v>
      </c>
      <c r="E599" s="21" t="s">
        <v>437</v>
      </c>
      <c r="F599" s="22" t="s">
        <v>423</v>
      </c>
      <c r="G599" s="22">
        <v>2.31</v>
      </c>
      <c r="I599" t="e">
        <f>IF(G599=#REF!,1,0)</f>
        <v>#REF!</v>
      </c>
    </row>
    <row r="600" spans="1:9" x14ac:dyDescent="0.25">
      <c r="A600" t="str">
        <f t="shared" si="9"/>
        <v>Inteligência de DadosPG_Índice Gartner de Data &amp; Analytics - Pontos (1 a 5) - AumentarRJ</v>
      </c>
      <c r="B600" s="21" t="s">
        <v>26</v>
      </c>
      <c r="C600" s="21" t="s">
        <v>479</v>
      </c>
      <c r="D600" s="21" t="s">
        <v>500</v>
      </c>
      <c r="E600" s="21" t="s">
        <v>437</v>
      </c>
      <c r="F600" s="22" t="s">
        <v>424</v>
      </c>
      <c r="G600" s="22">
        <v>1.9</v>
      </c>
      <c r="I600" t="e">
        <f>IF(G600=#REF!,1,0)</f>
        <v>#REF!</v>
      </c>
    </row>
    <row r="601" spans="1:9" x14ac:dyDescent="0.25">
      <c r="A601" t="str">
        <f t="shared" si="9"/>
        <v>Inteligência de DadosPG_Índice Gartner de Data &amp; Analytics - Pontos (1 a 5) - AumentarRN</v>
      </c>
      <c r="B601" s="21" t="s">
        <v>26</v>
      </c>
      <c r="C601" s="21" t="s">
        <v>479</v>
      </c>
      <c r="D601" s="21" t="s">
        <v>500</v>
      </c>
      <c r="E601" s="21" t="s">
        <v>437</v>
      </c>
      <c r="F601" s="22" t="s">
        <v>425</v>
      </c>
      <c r="G601" s="22">
        <v>2.2999999999999998</v>
      </c>
      <c r="I601" t="e">
        <f>IF(G601=#REF!,1,0)</f>
        <v>#REF!</v>
      </c>
    </row>
    <row r="602" spans="1:9" x14ac:dyDescent="0.25">
      <c r="A602" t="str">
        <f t="shared" si="9"/>
        <v>Inteligência de DadosPG_Índice Gartner de Data &amp; Analytics - Pontos (1 a 5) - AumentarRO</v>
      </c>
      <c r="B602" s="21" t="s">
        <v>26</v>
      </c>
      <c r="C602" s="21" t="s">
        <v>479</v>
      </c>
      <c r="D602" s="21" t="s">
        <v>500</v>
      </c>
      <c r="E602" s="21" t="s">
        <v>437</v>
      </c>
      <c r="F602" s="22" t="s">
        <v>426</v>
      </c>
      <c r="G602" s="22">
        <v>1.46</v>
      </c>
      <c r="I602" t="e">
        <f>IF(G602=#REF!,1,0)</f>
        <v>#REF!</v>
      </c>
    </row>
    <row r="603" spans="1:9" x14ac:dyDescent="0.25">
      <c r="A603" t="str">
        <f t="shared" si="9"/>
        <v>Inteligência de DadosPG_Índice Gartner de Data &amp; Analytics - Pontos (1 a 5) - AumentarRR</v>
      </c>
      <c r="B603" s="21" t="s">
        <v>26</v>
      </c>
      <c r="C603" s="21" t="s">
        <v>479</v>
      </c>
      <c r="D603" s="21" t="s">
        <v>500</v>
      </c>
      <c r="E603" s="21" t="s">
        <v>437</v>
      </c>
      <c r="F603" s="22" t="s">
        <v>427</v>
      </c>
      <c r="G603" s="22">
        <v>1.95</v>
      </c>
      <c r="I603" t="e">
        <f>IF(G603=#REF!,1,0)</f>
        <v>#REF!</v>
      </c>
    </row>
    <row r="604" spans="1:9" x14ac:dyDescent="0.25">
      <c r="A604" t="str">
        <f t="shared" si="9"/>
        <v>Inteligência de DadosPG_Índice Gartner de Data &amp; Analytics - Pontos (1 a 5) - AumentarRS</v>
      </c>
      <c r="B604" s="21" t="s">
        <v>26</v>
      </c>
      <c r="C604" s="21" t="s">
        <v>479</v>
      </c>
      <c r="D604" s="21" t="s">
        <v>500</v>
      </c>
      <c r="E604" s="21" t="s">
        <v>437</v>
      </c>
      <c r="F604" s="22" t="s">
        <v>428</v>
      </c>
      <c r="G604" s="22">
        <v>2.58</v>
      </c>
      <c r="I604" t="e">
        <f>IF(G604=#REF!,1,0)</f>
        <v>#REF!</v>
      </c>
    </row>
    <row r="605" spans="1:9" x14ac:dyDescent="0.25">
      <c r="A605" t="str">
        <f t="shared" si="9"/>
        <v>Inteligência de DadosPG_Índice Gartner de Data &amp; Analytics - Pontos (1 a 5) - AumentarSC</v>
      </c>
      <c r="B605" s="21" t="s">
        <v>26</v>
      </c>
      <c r="C605" s="21" t="s">
        <v>479</v>
      </c>
      <c r="D605" s="21" t="s">
        <v>500</v>
      </c>
      <c r="E605" s="21" t="s">
        <v>437</v>
      </c>
      <c r="F605" s="22" t="s">
        <v>429</v>
      </c>
      <c r="G605" s="22">
        <v>3</v>
      </c>
      <c r="I605" t="e">
        <f>IF(G605=#REF!,1,0)</f>
        <v>#REF!</v>
      </c>
    </row>
    <row r="606" spans="1:9" x14ac:dyDescent="0.25">
      <c r="A606" t="str">
        <f t="shared" si="9"/>
        <v>Inteligência de DadosPG_Índice Gartner de Data &amp; Analytics - Pontos (1 a 5) - AumentarSE</v>
      </c>
      <c r="B606" s="21" t="s">
        <v>26</v>
      </c>
      <c r="C606" s="21" t="s">
        <v>479</v>
      </c>
      <c r="D606" s="21" t="s">
        <v>500</v>
      </c>
      <c r="E606" s="21" t="s">
        <v>437</v>
      </c>
      <c r="F606" s="22" t="s">
        <v>430</v>
      </c>
      <c r="G606" s="22">
        <v>1.31</v>
      </c>
      <c r="I606" t="e">
        <f>IF(G606=#REF!,1,0)</f>
        <v>#REF!</v>
      </c>
    </row>
    <row r="607" spans="1:9" x14ac:dyDescent="0.25">
      <c r="A607" t="str">
        <f t="shared" si="9"/>
        <v>Inteligência de DadosPG_Índice Gartner de Data &amp; Analytics - Pontos (1 a 5) - AumentarSP</v>
      </c>
      <c r="B607" s="21" t="s">
        <v>26</v>
      </c>
      <c r="C607" s="21" t="s">
        <v>479</v>
      </c>
      <c r="D607" s="21" t="s">
        <v>500</v>
      </c>
      <c r="E607" s="21" t="s">
        <v>437</v>
      </c>
      <c r="F607" s="22" t="s">
        <v>431</v>
      </c>
      <c r="G607" s="22">
        <v>2.21</v>
      </c>
      <c r="I607" t="e">
        <f>IF(G607=#REF!,1,0)</f>
        <v>#REF!</v>
      </c>
    </row>
    <row r="608" spans="1:9" x14ac:dyDescent="0.25">
      <c r="A608" t="str">
        <f t="shared" si="9"/>
        <v>Inteligência de DadosPG_Índice Gartner de Data &amp; Analytics - Pontos (1 a 5) - AumentarTO</v>
      </c>
      <c r="B608" s="21" t="s">
        <v>26</v>
      </c>
      <c r="C608" s="21" t="s">
        <v>479</v>
      </c>
      <c r="D608" s="21" t="s">
        <v>500</v>
      </c>
      <c r="E608" s="21" t="s">
        <v>437</v>
      </c>
      <c r="F608" s="22" t="s">
        <v>432</v>
      </c>
      <c r="G608" s="22">
        <v>2.02</v>
      </c>
      <c r="I608" t="e">
        <f>IF(G608=#REF!,1,0)</f>
        <v>#REF!</v>
      </c>
    </row>
    <row r="609" spans="1:9" x14ac:dyDescent="0.25">
      <c r="A609" t="str">
        <f t="shared" si="9"/>
        <v>Inteligência de DadosPG_Índice Gartner de Data &amp; Analytics - Pontos (1 a 5) - AumentarSISTEMA SEBRAE</v>
      </c>
      <c r="B609" s="21" t="s">
        <v>26</v>
      </c>
      <c r="C609" s="21" t="s">
        <v>479</v>
      </c>
      <c r="D609" s="21" t="s">
        <v>500</v>
      </c>
      <c r="E609" s="21" t="s">
        <v>437</v>
      </c>
      <c r="F609" s="22" t="s">
        <v>481</v>
      </c>
      <c r="G609" s="22">
        <v>1.58</v>
      </c>
      <c r="I609" t="e">
        <f>IF(G609=#REF!,1,0)</f>
        <v>#REF!</v>
      </c>
    </row>
    <row r="610" spans="1:9" x14ac:dyDescent="0.25">
      <c r="A610" t="str">
        <f t="shared" si="9"/>
        <v>Inteligência de DadosPG_Índice Gartner de Data &amp; Analytics - Pontos (1 a 5) - AumentarNA</v>
      </c>
      <c r="B610" s="21" t="s">
        <v>26</v>
      </c>
      <c r="C610" s="21" t="s">
        <v>479</v>
      </c>
      <c r="D610" s="21" t="s">
        <v>500</v>
      </c>
      <c r="E610" s="21" t="s">
        <v>437</v>
      </c>
      <c r="F610" s="22" t="s">
        <v>433</v>
      </c>
      <c r="G610" s="22">
        <v>0</v>
      </c>
      <c r="I610" t="e">
        <f>IF(G610=#REF!,1,0)</f>
        <v>#REF!</v>
      </c>
    </row>
    <row r="611" spans="1:9" x14ac:dyDescent="0.25">
      <c r="A611" t="str">
        <f t="shared" si="9"/>
        <v>PROGRAMA NACIONAL - Transformação DigitalPG_Downloads do aplicativo Sebrae - Número - ObterAC</v>
      </c>
      <c r="B611" s="21" t="s">
        <v>52</v>
      </c>
      <c r="C611" s="21" t="s">
        <v>51</v>
      </c>
      <c r="D611" s="21" t="s">
        <v>501</v>
      </c>
      <c r="E611" s="21" t="s">
        <v>437</v>
      </c>
      <c r="F611" s="22" t="s">
        <v>406</v>
      </c>
      <c r="G611" s="22">
        <v>3065</v>
      </c>
      <c r="I611" t="e">
        <f>IF(G611=#REF!,1,0)</f>
        <v>#REF!</v>
      </c>
    </row>
    <row r="612" spans="1:9" x14ac:dyDescent="0.25">
      <c r="A612" t="str">
        <f t="shared" si="9"/>
        <v>PROGRAMA NACIONAL - Transformação DigitalPG_Downloads do aplicativo Sebrae - Número - ObterAL</v>
      </c>
      <c r="B612" s="21" t="s">
        <v>52</v>
      </c>
      <c r="C612" s="21" t="s">
        <v>51</v>
      </c>
      <c r="D612" s="21" t="s">
        <v>501</v>
      </c>
      <c r="E612" s="21" t="s">
        <v>437</v>
      </c>
      <c r="F612" s="22" t="s">
        <v>407</v>
      </c>
      <c r="G612" s="22">
        <v>11963</v>
      </c>
      <c r="I612" t="e">
        <f>IF(G612=#REF!,1,0)</f>
        <v>#REF!</v>
      </c>
    </row>
    <row r="613" spans="1:9" x14ac:dyDescent="0.25">
      <c r="A613" t="str">
        <f t="shared" si="9"/>
        <v>PROGRAMA NACIONAL - Transformação DigitalPG_Downloads do aplicativo Sebrae - Número - ObterAM</v>
      </c>
      <c r="B613" s="21" t="s">
        <v>52</v>
      </c>
      <c r="C613" s="21" t="s">
        <v>51</v>
      </c>
      <c r="D613" s="21" t="s">
        <v>501</v>
      </c>
      <c r="E613" s="21" t="s">
        <v>437</v>
      </c>
      <c r="F613" s="22" t="s">
        <v>408</v>
      </c>
      <c r="G613" s="22">
        <v>12870</v>
      </c>
      <c r="I613" t="e">
        <f>IF(G613=#REF!,1,0)</f>
        <v>#REF!</v>
      </c>
    </row>
    <row r="614" spans="1:9" x14ac:dyDescent="0.25">
      <c r="A614" t="str">
        <f t="shared" si="9"/>
        <v>PROGRAMA NACIONAL - Transformação DigitalPG_Downloads do aplicativo Sebrae - Número - ObterAP</v>
      </c>
      <c r="B614" s="21" t="s">
        <v>52</v>
      </c>
      <c r="C614" s="21" t="s">
        <v>51</v>
      </c>
      <c r="D614" s="21" t="s">
        <v>501</v>
      </c>
      <c r="E614" s="21" t="s">
        <v>437</v>
      </c>
      <c r="F614" s="22" t="s">
        <v>409</v>
      </c>
      <c r="G614" s="22">
        <v>2773</v>
      </c>
      <c r="I614" t="e">
        <f>IF(G614=#REF!,1,0)</f>
        <v>#REF!</v>
      </c>
    </row>
    <row r="615" spans="1:9" x14ac:dyDescent="0.25">
      <c r="A615" t="str">
        <f t="shared" si="9"/>
        <v>PROGRAMA NACIONAL - Transformação DigitalPG_Downloads do aplicativo Sebrae - Número - ObterBA</v>
      </c>
      <c r="B615" s="21" t="s">
        <v>52</v>
      </c>
      <c r="C615" s="21" t="s">
        <v>51</v>
      </c>
      <c r="D615" s="21" t="s">
        <v>501</v>
      </c>
      <c r="E615" s="21" t="s">
        <v>437</v>
      </c>
      <c r="F615" s="22" t="s">
        <v>410</v>
      </c>
      <c r="G615" s="22">
        <v>50168</v>
      </c>
      <c r="I615" t="e">
        <f>IF(G615=#REF!,1,0)</f>
        <v>#REF!</v>
      </c>
    </row>
    <row r="616" spans="1:9" x14ac:dyDescent="0.25">
      <c r="A616" t="str">
        <f t="shared" si="9"/>
        <v>PROGRAMA NACIONAL - Transformação DigitalPG_Downloads do aplicativo Sebrae - Número - ObterCE</v>
      </c>
      <c r="B616" s="21" t="s">
        <v>52</v>
      </c>
      <c r="C616" s="21" t="s">
        <v>51</v>
      </c>
      <c r="D616" s="21" t="s">
        <v>501</v>
      </c>
      <c r="E616" s="21" t="s">
        <v>437</v>
      </c>
      <c r="F616" s="22" t="s">
        <v>411</v>
      </c>
      <c r="G616" s="22">
        <v>36896</v>
      </c>
      <c r="I616" t="e">
        <f>IF(G616=#REF!,1,0)</f>
        <v>#REF!</v>
      </c>
    </row>
    <row r="617" spans="1:9" x14ac:dyDescent="0.25">
      <c r="A617" t="str">
        <f t="shared" si="9"/>
        <v>PROGRAMA NACIONAL - Transformação DigitalPG_Downloads do aplicativo Sebrae - Número - ObterDF</v>
      </c>
      <c r="B617" s="21" t="s">
        <v>52</v>
      </c>
      <c r="C617" s="21" t="s">
        <v>51</v>
      </c>
      <c r="D617" s="21" t="s">
        <v>501</v>
      </c>
      <c r="E617" s="21" t="s">
        <v>437</v>
      </c>
      <c r="F617" s="22" t="s">
        <v>412</v>
      </c>
      <c r="G617" s="22">
        <v>19910</v>
      </c>
      <c r="I617" t="e">
        <f>IF(G617=#REF!,1,0)</f>
        <v>#REF!</v>
      </c>
    </row>
    <row r="618" spans="1:9" x14ac:dyDescent="0.25">
      <c r="A618" t="str">
        <f t="shared" si="9"/>
        <v>PROGRAMA NACIONAL - Transformação DigitalPG_Downloads do aplicativo Sebrae - Número - ObterES</v>
      </c>
      <c r="B618" s="21" t="s">
        <v>52</v>
      </c>
      <c r="C618" s="21" t="s">
        <v>51</v>
      </c>
      <c r="D618" s="21" t="s">
        <v>501</v>
      </c>
      <c r="E618" s="21" t="s">
        <v>437</v>
      </c>
      <c r="F618" s="22" t="s">
        <v>413</v>
      </c>
      <c r="G618" s="22">
        <v>13386</v>
      </c>
      <c r="I618" t="e">
        <f>IF(G618=#REF!,1,0)</f>
        <v>#REF!</v>
      </c>
    </row>
    <row r="619" spans="1:9" x14ac:dyDescent="0.25">
      <c r="A619" t="str">
        <f t="shared" si="9"/>
        <v>PROGRAMA NACIONAL - Transformação DigitalPG_Downloads do aplicativo Sebrae - Número - ObterGO</v>
      </c>
      <c r="B619" s="21" t="s">
        <v>52</v>
      </c>
      <c r="C619" s="21" t="s">
        <v>51</v>
      </c>
      <c r="D619" s="21" t="s">
        <v>501</v>
      </c>
      <c r="E619" s="21" t="s">
        <v>437</v>
      </c>
      <c r="F619" s="22" t="s">
        <v>414</v>
      </c>
      <c r="G619" s="22">
        <v>23977</v>
      </c>
      <c r="I619" t="e">
        <f>IF(G619=#REF!,1,0)</f>
        <v>#REF!</v>
      </c>
    </row>
    <row r="620" spans="1:9" x14ac:dyDescent="0.25">
      <c r="A620" t="str">
        <f t="shared" si="9"/>
        <v>PROGRAMA NACIONAL - Transformação DigitalPG_Downloads do aplicativo Sebrae - Número - ObterMA</v>
      </c>
      <c r="B620" s="21" t="s">
        <v>52</v>
      </c>
      <c r="C620" s="21" t="s">
        <v>51</v>
      </c>
      <c r="D620" s="21" t="s">
        <v>501</v>
      </c>
      <c r="E620" s="21" t="s">
        <v>437</v>
      </c>
      <c r="F620" s="22" t="s">
        <v>415</v>
      </c>
      <c r="G620" s="22">
        <v>18495</v>
      </c>
      <c r="I620" t="e">
        <f>IF(G620=#REF!,1,0)</f>
        <v>#REF!</v>
      </c>
    </row>
    <row r="621" spans="1:9" x14ac:dyDescent="0.25">
      <c r="A621" t="str">
        <f t="shared" si="9"/>
        <v>PROGRAMA NACIONAL - Transformação DigitalPG_Downloads do aplicativo Sebrae - Número - ObterMG</v>
      </c>
      <c r="B621" s="21" t="s">
        <v>52</v>
      </c>
      <c r="C621" s="21" t="s">
        <v>51</v>
      </c>
      <c r="D621" s="21" t="s">
        <v>501</v>
      </c>
      <c r="E621" s="21" t="s">
        <v>437</v>
      </c>
      <c r="F621" s="22" t="s">
        <v>416</v>
      </c>
      <c r="G621" s="22">
        <v>56413</v>
      </c>
      <c r="I621" t="e">
        <f>IF(G621=#REF!,1,0)</f>
        <v>#REF!</v>
      </c>
    </row>
    <row r="622" spans="1:9" x14ac:dyDescent="0.25">
      <c r="A622" t="str">
        <f t="shared" si="9"/>
        <v>PROGRAMA NACIONAL - Transformação DigitalPG_Downloads do aplicativo Sebrae - Número - ObterMS</v>
      </c>
      <c r="B622" s="21" t="s">
        <v>52</v>
      </c>
      <c r="C622" s="21" t="s">
        <v>51</v>
      </c>
      <c r="D622" s="21" t="s">
        <v>501</v>
      </c>
      <c r="E622" s="21" t="s">
        <v>437</v>
      </c>
      <c r="F622" s="22" t="s">
        <v>417</v>
      </c>
      <c r="G622" s="22">
        <v>8983</v>
      </c>
      <c r="I622" t="e">
        <f>IF(G622=#REF!,1,0)</f>
        <v>#REF!</v>
      </c>
    </row>
    <row r="623" spans="1:9" x14ac:dyDescent="0.25">
      <c r="A623" t="str">
        <f t="shared" si="9"/>
        <v>PROGRAMA NACIONAL - Transformação DigitalPG_Downloads do aplicativo Sebrae - Número - ObterMT</v>
      </c>
      <c r="B623" s="21" t="s">
        <v>52</v>
      </c>
      <c r="C623" s="21" t="s">
        <v>51</v>
      </c>
      <c r="D623" s="21" t="s">
        <v>501</v>
      </c>
      <c r="E623" s="21" t="s">
        <v>437</v>
      </c>
      <c r="F623" s="22" t="s">
        <v>418</v>
      </c>
      <c r="G623" s="22">
        <v>11580</v>
      </c>
      <c r="I623" t="e">
        <f>IF(G623=#REF!,1,0)</f>
        <v>#REF!</v>
      </c>
    </row>
    <row r="624" spans="1:9" x14ac:dyDescent="0.25">
      <c r="A624" t="str">
        <f t="shared" si="9"/>
        <v>PROGRAMA NACIONAL - Transformação DigitalPG_Downloads do aplicativo Sebrae - Número - ObterPA</v>
      </c>
      <c r="B624" s="21" t="s">
        <v>52</v>
      </c>
      <c r="C624" s="21" t="s">
        <v>51</v>
      </c>
      <c r="D624" s="21" t="s">
        <v>501</v>
      </c>
      <c r="E624" s="21" t="s">
        <v>437</v>
      </c>
      <c r="F624" s="22" t="s">
        <v>419</v>
      </c>
      <c r="G624" s="22">
        <v>25843</v>
      </c>
      <c r="I624" t="e">
        <f>IF(G624=#REF!,1,0)</f>
        <v>#REF!</v>
      </c>
    </row>
    <row r="625" spans="1:9" x14ac:dyDescent="0.25">
      <c r="A625" t="str">
        <f t="shared" si="9"/>
        <v>PROGRAMA NACIONAL - Transformação DigitalPG_Downloads do aplicativo Sebrae - Número - ObterPB</v>
      </c>
      <c r="B625" s="21" t="s">
        <v>52</v>
      </c>
      <c r="C625" s="21" t="s">
        <v>51</v>
      </c>
      <c r="D625" s="21" t="s">
        <v>501</v>
      </c>
      <c r="E625" s="21" t="s">
        <v>437</v>
      </c>
      <c r="F625" s="22" t="s">
        <v>420</v>
      </c>
      <c r="G625" s="22">
        <v>19737</v>
      </c>
      <c r="I625" t="e">
        <f>IF(G625=#REF!,1,0)</f>
        <v>#REF!</v>
      </c>
    </row>
    <row r="626" spans="1:9" x14ac:dyDescent="0.25">
      <c r="A626" t="str">
        <f t="shared" si="9"/>
        <v>PROGRAMA NACIONAL - Transformação DigitalPG_Downloads do aplicativo Sebrae - Número - ObterPE</v>
      </c>
      <c r="B626" s="21" t="s">
        <v>52</v>
      </c>
      <c r="C626" s="21" t="s">
        <v>51</v>
      </c>
      <c r="D626" s="21" t="s">
        <v>501</v>
      </c>
      <c r="E626" s="21" t="s">
        <v>437</v>
      </c>
      <c r="F626" s="22" t="s">
        <v>421</v>
      </c>
      <c r="G626" s="22">
        <v>106451</v>
      </c>
      <c r="I626" t="e">
        <f>IF(G626=#REF!,1,0)</f>
        <v>#REF!</v>
      </c>
    </row>
    <row r="627" spans="1:9" x14ac:dyDescent="0.25">
      <c r="A627" t="str">
        <f t="shared" si="9"/>
        <v>PROGRAMA NACIONAL - Transformação DigitalPG_Downloads do aplicativo Sebrae - Número - ObterPI</v>
      </c>
      <c r="B627" s="21" t="s">
        <v>52</v>
      </c>
      <c r="C627" s="21" t="s">
        <v>51</v>
      </c>
      <c r="D627" s="21" t="s">
        <v>501</v>
      </c>
      <c r="E627" s="21" t="s">
        <v>437</v>
      </c>
      <c r="F627" s="22" t="s">
        <v>422</v>
      </c>
      <c r="G627" s="22">
        <v>9982</v>
      </c>
      <c r="I627" t="e">
        <f>IF(G627=#REF!,1,0)</f>
        <v>#REF!</v>
      </c>
    </row>
    <row r="628" spans="1:9" x14ac:dyDescent="0.25">
      <c r="A628" t="str">
        <f t="shared" si="9"/>
        <v>PROGRAMA NACIONAL - Transformação DigitalPG_Downloads do aplicativo Sebrae - Número - ObterPR</v>
      </c>
      <c r="B628" s="21" t="s">
        <v>52</v>
      </c>
      <c r="C628" s="21" t="s">
        <v>51</v>
      </c>
      <c r="D628" s="21" t="s">
        <v>501</v>
      </c>
      <c r="E628" s="21" t="s">
        <v>437</v>
      </c>
      <c r="F628" s="22" t="s">
        <v>423</v>
      </c>
      <c r="G628" s="22">
        <v>33663</v>
      </c>
      <c r="I628" t="e">
        <f>IF(G628=#REF!,1,0)</f>
        <v>#REF!</v>
      </c>
    </row>
    <row r="629" spans="1:9" x14ac:dyDescent="0.25">
      <c r="A629" t="str">
        <f t="shared" si="9"/>
        <v>PROGRAMA NACIONAL - Transformação DigitalPG_Downloads do aplicativo Sebrae - Número - ObterRJ</v>
      </c>
      <c r="B629" s="21" t="s">
        <v>52</v>
      </c>
      <c r="C629" s="21" t="s">
        <v>51</v>
      </c>
      <c r="D629" s="21" t="s">
        <v>501</v>
      </c>
      <c r="E629" s="21" t="s">
        <v>437</v>
      </c>
      <c r="F629" s="22" t="s">
        <v>424</v>
      </c>
      <c r="G629" s="22">
        <v>56602</v>
      </c>
      <c r="I629" t="e">
        <f>IF(G629=#REF!,1,0)</f>
        <v>#REF!</v>
      </c>
    </row>
    <row r="630" spans="1:9" x14ac:dyDescent="0.25">
      <c r="A630" t="str">
        <f t="shared" si="9"/>
        <v>PROGRAMA NACIONAL - Transformação DigitalPG_Downloads do aplicativo Sebrae - Número - ObterRN</v>
      </c>
      <c r="B630" s="21" t="s">
        <v>52</v>
      </c>
      <c r="C630" s="21" t="s">
        <v>51</v>
      </c>
      <c r="D630" s="21" t="s">
        <v>501</v>
      </c>
      <c r="E630" s="21" t="s">
        <v>437</v>
      </c>
      <c r="F630" s="22" t="s">
        <v>425</v>
      </c>
      <c r="G630" s="22">
        <v>13488</v>
      </c>
      <c r="I630" t="e">
        <f>IF(G630=#REF!,1,0)</f>
        <v>#REF!</v>
      </c>
    </row>
    <row r="631" spans="1:9" x14ac:dyDescent="0.25">
      <c r="A631" t="str">
        <f t="shared" si="9"/>
        <v>PROGRAMA NACIONAL - Transformação DigitalPG_Downloads do aplicativo Sebrae - Número - ObterRO</v>
      </c>
      <c r="B631" s="21" t="s">
        <v>52</v>
      </c>
      <c r="C631" s="21" t="s">
        <v>51</v>
      </c>
      <c r="D631" s="21" t="s">
        <v>501</v>
      </c>
      <c r="E631" s="21" t="s">
        <v>437</v>
      </c>
      <c r="F631" s="22" t="s">
        <v>426</v>
      </c>
      <c r="G631" s="22">
        <v>5695</v>
      </c>
      <c r="I631" t="e">
        <f>IF(G631=#REF!,1,0)</f>
        <v>#REF!</v>
      </c>
    </row>
    <row r="632" spans="1:9" x14ac:dyDescent="0.25">
      <c r="A632" t="str">
        <f t="shared" si="9"/>
        <v>PROGRAMA NACIONAL - Transformação DigitalPG_Downloads do aplicativo Sebrae - Número - ObterRR</v>
      </c>
      <c r="B632" s="21" t="s">
        <v>52</v>
      </c>
      <c r="C632" s="21" t="s">
        <v>51</v>
      </c>
      <c r="D632" s="21" t="s">
        <v>501</v>
      </c>
      <c r="E632" s="21" t="s">
        <v>437</v>
      </c>
      <c r="F632" s="22" t="s">
        <v>427</v>
      </c>
      <c r="G632" s="22">
        <v>2396</v>
      </c>
      <c r="I632" t="e">
        <f>IF(G632=#REF!,1,0)</f>
        <v>#REF!</v>
      </c>
    </row>
    <row r="633" spans="1:9" x14ac:dyDescent="0.25">
      <c r="A633" t="str">
        <f t="shared" si="9"/>
        <v>PROGRAMA NACIONAL - Transformação DigitalPG_Downloads do aplicativo Sebrae - Número - ObterRS</v>
      </c>
      <c r="B633" s="21" t="s">
        <v>52</v>
      </c>
      <c r="C633" s="21" t="s">
        <v>51</v>
      </c>
      <c r="D633" s="21" t="s">
        <v>501</v>
      </c>
      <c r="E633" s="21" t="s">
        <v>437</v>
      </c>
      <c r="F633" s="22" t="s">
        <v>428</v>
      </c>
      <c r="G633" s="22">
        <v>26239</v>
      </c>
      <c r="I633" t="e">
        <f>IF(G633=#REF!,1,0)</f>
        <v>#REF!</v>
      </c>
    </row>
    <row r="634" spans="1:9" x14ac:dyDescent="0.25">
      <c r="A634" t="str">
        <f t="shared" si="9"/>
        <v>PROGRAMA NACIONAL - Transformação DigitalPG_Downloads do aplicativo Sebrae - Número - ObterSC</v>
      </c>
      <c r="B634" s="21" t="s">
        <v>52</v>
      </c>
      <c r="C634" s="21" t="s">
        <v>51</v>
      </c>
      <c r="D634" s="21" t="s">
        <v>501</v>
      </c>
      <c r="E634" s="21" t="s">
        <v>437</v>
      </c>
      <c r="F634" s="22" t="s">
        <v>429</v>
      </c>
      <c r="G634" s="22">
        <v>19812</v>
      </c>
      <c r="I634" t="e">
        <f>IF(G634=#REF!,1,0)</f>
        <v>#REF!</v>
      </c>
    </row>
    <row r="635" spans="1:9" x14ac:dyDescent="0.25">
      <c r="A635" t="str">
        <f t="shared" si="9"/>
        <v>PROGRAMA NACIONAL - Transformação DigitalPG_Downloads do aplicativo Sebrae - Número - ObterSE</v>
      </c>
      <c r="B635" s="21" t="s">
        <v>52</v>
      </c>
      <c r="C635" s="21" t="s">
        <v>51</v>
      </c>
      <c r="D635" s="21" t="s">
        <v>501</v>
      </c>
      <c r="E635" s="21" t="s">
        <v>437</v>
      </c>
      <c r="F635" s="22" t="s">
        <v>430</v>
      </c>
      <c r="G635" s="22">
        <v>7323</v>
      </c>
      <c r="I635" t="e">
        <f>IF(G635=#REF!,1,0)</f>
        <v>#REF!</v>
      </c>
    </row>
    <row r="636" spans="1:9" x14ac:dyDescent="0.25">
      <c r="A636" t="str">
        <f t="shared" si="9"/>
        <v>PROGRAMA NACIONAL - Transformação DigitalPG_Downloads do aplicativo Sebrae - Número - ObterSP</v>
      </c>
      <c r="B636" s="21" t="s">
        <v>52</v>
      </c>
      <c r="C636" s="21" t="s">
        <v>51</v>
      </c>
      <c r="D636" s="21" t="s">
        <v>501</v>
      </c>
      <c r="E636" s="21" t="s">
        <v>437</v>
      </c>
      <c r="F636" s="22" t="s">
        <v>431</v>
      </c>
      <c r="G636" s="22">
        <v>193774</v>
      </c>
      <c r="I636" t="e">
        <f>IF(G636=#REF!,1,0)</f>
        <v>#REF!</v>
      </c>
    </row>
    <row r="637" spans="1:9" x14ac:dyDescent="0.25">
      <c r="A637" t="str">
        <f t="shared" si="9"/>
        <v>PROGRAMA NACIONAL - Transformação DigitalPG_Downloads do aplicativo Sebrae - Número - ObterTO</v>
      </c>
      <c r="B637" s="21" t="s">
        <v>52</v>
      </c>
      <c r="C637" s="21" t="s">
        <v>51</v>
      </c>
      <c r="D637" s="21" t="s">
        <v>501</v>
      </c>
      <c r="E637" s="21" t="s">
        <v>437</v>
      </c>
      <c r="F637" s="22" t="s">
        <v>432</v>
      </c>
      <c r="G637" s="22">
        <v>3845</v>
      </c>
      <c r="I637" t="e">
        <f>IF(G637=#REF!,1,0)</f>
        <v>#REF!</v>
      </c>
    </row>
    <row r="638" spans="1:9" x14ac:dyDescent="0.25">
      <c r="A638" t="str">
        <f t="shared" si="9"/>
        <v>PROGRAMA NACIONAL - Transformação DigitalPG_Downloads do aplicativo Sebrae - Número - ObterSISTEMA SEBRAE</v>
      </c>
      <c r="B638" s="21" t="s">
        <v>52</v>
      </c>
      <c r="C638" s="21" t="s">
        <v>51</v>
      </c>
      <c r="D638" s="21" t="s">
        <v>501</v>
      </c>
      <c r="E638" s="21" t="s">
        <v>437</v>
      </c>
      <c r="F638" s="22" t="s">
        <v>481</v>
      </c>
      <c r="G638" s="22">
        <v>449636</v>
      </c>
      <c r="I638" t="e">
        <f>IF(G638=#REF!,1,0)</f>
        <v>#REF!</v>
      </c>
    </row>
    <row r="639" spans="1:9" x14ac:dyDescent="0.25">
      <c r="A639" t="str">
        <f t="shared" si="9"/>
        <v>PROGRAMA NACIONAL - Transformação DigitalPG_Downloads do aplicativo Sebrae - Número - ObterNA</v>
      </c>
      <c r="B639" s="21" t="s">
        <v>52</v>
      </c>
      <c r="C639" s="21" t="s">
        <v>51</v>
      </c>
      <c r="D639" s="21" t="s">
        <v>501</v>
      </c>
      <c r="E639" s="21" t="s">
        <v>437</v>
      </c>
      <c r="F639" s="22" t="s">
        <v>433</v>
      </c>
      <c r="G639" s="22">
        <v>0</v>
      </c>
      <c r="I639" t="e">
        <f>IF(G639=#REF!,1,0)</f>
        <v>#REF!</v>
      </c>
    </row>
    <row r="640" spans="1:9" x14ac:dyDescent="0.25">
      <c r="A640" t="str">
        <f t="shared" si="9"/>
        <v>PROGRAMA NACIONAL - Transformação DigitalPG_Índice de Maturidade Digital do Sistema Sebrae - Pontos (1 a 5) - ObterAC</v>
      </c>
      <c r="B640" s="21" t="s">
        <v>53</v>
      </c>
      <c r="C640" s="21" t="s">
        <v>51</v>
      </c>
      <c r="D640" s="21" t="s">
        <v>502</v>
      </c>
      <c r="E640" s="21" t="s">
        <v>437</v>
      </c>
      <c r="F640" s="22" t="s">
        <v>406</v>
      </c>
      <c r="G640" s="22">
        <v>1.74</v>
      </c>
      <c r="I640" t="e">
        <f>IF(G640=#REF!,1,0)</f>
        <v>#REF!</v>
      </c>
    </row>
    <row r="641" spans="1:9" x14ac:dyDescent="0.25">
      <c r="A641" t="str">
        <f t="shared" si="9"/>
        <v>PROGRAMA NACIONAL - Transformação DigitalPG_Índice de Maturidade Digital do Sistema Sebrae - Pontos (1 a 5) - ObterAL</v>
      </c>
      <c r="B641" s="21" t="s">
        <v>53</v>
      </c>
      <c r="C641" s="21" t="s">
        <v>51</v>
      </c>
      <c r="D641" s="21" t="s">
        <v>502</v>
      </c>
      <c r="E641" s="21" t="s">
        <v>437</v>
      </c>
      <c r="F641" s="22" t="s">
        <v>407</v>
      </c>
      <c r="G641" s="22">
        <v>0</v>
      </c>
      <c r="I641" t="e">
        <f>IF(G641=#REF!,1,0)</f>
        <v>#REF!</v>
      </c>
    </row>
    <row r="642" spans="1:9" x14ac:dyDescent="0.25">
      <c r="A642" t="str">
        <f t="shared" si="9"/>
        <v>PROGRAMA NACIONAL - Transformação DigitalPG_Índice de Maturidade Digital do Sistema Sebrae - Pontos (1 a 5) - ObterAM</v>
      </c>
      <c r="B642" s="21" t="s">
        <v>53</v>
      </c>
      <c r="C642" s="21" t="s">
        <v>51</v>
      </c>
      <c r="D642" s="21" t="s">
        <v>502</v>
      </c>
      <c r="E642" s="21" t="s">
        <v>437</v>
      </c>
      <c r="F642" s="22" t="s">
        <v>408</v>
      </c>
      <c r="G642" s="22">
        <v>3.21</v>
      </c>
      <c r="I642" t="e">
        <f>IF(G642=#REF!,1,0)</f>
        <v>#REF!</v>
      </c>
    </row>
    <row r="643" spans="1:9" x14ac:dyDescent="0.25">
      <c r="A643" t="str">
        <f t="shared" ref="A643:A697" si="10">CONCATENATE(C643,B643,F643)</f>
        <v>PROGRAMA NACIONAL - Transformação DigitalPG_Índice de Maturidade Digital do Sistema Sebrae - Pontos (1 a 5) - ObterAP</v>
      </c>
      <c r="B643" s="21" t="s">
        <v>53</v>
      </c>
      <c r="C643" s="21" t="s">
        <v>51</v>
      </c>
      <c r="D643" s="21" t="s">
        <v>502</v>
      </c>
      <c r="E643" s="21" t="s">
        <v>437</v>
      </c>
      <c r="F643" s="22" t="s">
        <v>409</v>
      </c>
      <c r="G643" s="22">
        <v>2.58</v>
      </c>
      <c r="I643" t="e">
        <f>IF(G643=#REF!,1,0)</f>
        <v>#REF!</v>
      </c>
    </row>
    <row r="644" spans="1:9" x14ac:dyDescent="0.25">
      <c r="A644" t="str">
        <f t="shared" si="10"/>
        <v>PROGRAMA NACIONAL - Transformação DigitalPG_Índice de Maturidade Digital do Sistema Sebrae - Pontos (1 a 5) - ObterBA</v>
      </c>
      <c r="B644" s="21" t="s">
        <v>53</v>
      </c>
      <c r="C644" s="21" t="s">
        <v>51</v>
      </c>
      <c r="D644" s="21" t="s">
        <v>502</v>
      </c>
      <c r="E644" s="21" t="s">
        <v>437</v>
      </c>
      <c r="F644" s="22" t="s">
        <v>410</v>
      </c>
      <c r="G644" s="22">
        <v>3.65</v>
      </c>
      <c r="I644" t="e">
        <f>IF(G644=#REF!,1,0)</f>
        <v>#REF!</v>
      </c>
    </row>
    <row r="645" spans="1:9" x14ac:dyDescent="0.25">
      <c r="A645" t="str">
        <f t="shared" si="10"/>
        <v>PROGRAMA NACIONAL - Transformação DigitalPG_Índice de Maturidade Digital do Sistema Sebrae - Pontos (1 a 5) - ObterCE</v>
      </c>
      <c r="B645" s="21" t="s">
        <v>53</v>
      </c>
      <c r="C645" s="21" t="s">
        <v>51</v>
      </c>
      <c r="D645" s="21" t="s">
        <v>502</v>
      </c>
      <c r="E645" s="21" t="s">
        <v>437</v>
      </c>
      <c r="F645" s="22" t="s">
        <v>411</v>
      </c>
      <c r="G645" s="22">
        <v>0</v>
      </c>
      <c r="I645" t="e">
        <f>IF(G645=#REF!,1,0)</f>
        <v>#REF!</v>
      </c>
    </row>
    <row r="646" spans="1:9" x14ac:dyDescent="0.25">
      <c r="A646" t="str">
        <f t="shared" si="10"/>
        <v>PROGRAMA NACIONAL - Transformação DigitalPG_Índice de Maturidade Digital do Sistema Sebrae - Pontos (1 a 5) - ObterDF</v>
      </c>
      <c r="B646" s="21" t="s">
        <v>53</v>
      </c>
      <c r="C646" s="21" t="s">
        <v>51</v>
      </c>
      <c r="D646" s="21" t="s">
        <v>502</v>
      </c>
      <c r="E646" s="21" t="s">
        <v>437</v>
      </c>
      <c r="F646" s="22" t="s">
        <v>412</v>
      </c>
      <c r="G646" s="22">
        <v>0</v>
      </c>
      <c r="I646" t="e">
        <f>IF(G646=#REF!,1,0)</f>
        <v>#REF!</v>
      </c>
    </row>
    <row r="647" spans="1:9" x14ac:dyDescent="0.25">
      <c r="A647" t="str">
        <f t="shared" si="10"/>
        <v>PROGRAMA NACIONAL - Transformação DigitalPG_Índice de Maturidade Digital do Sistema Sebrae - Pontos (1 a 5) - ObterES</v>
      </c>
      <c r="B647" s="21" t="s">
        <v>53</v>
      </c>
      <c r="C647" s="21" t="s">
        <v>51</v>
      </c>
      <c r="D647" s="21" t="s">
        <v>502</v>
      </c>
      <c r="E647" s="21" t="s">
        <v>437</v>
      </c>
      <c r="F647" s="22" t="s">
        <v>413</v>
      </c>
      <c r="G647" s="22">
        <v>0</v>
      </c>
      <c r="I647" t="e">
        <f>IF(G647=#REF!,1,0)</f>
        <v>#REF!</v>
      </c>
    </row>
    <row r="648" spans="1:9" x14ac:dyDescent="0.25">
      <c r="A648" t="str">
        <f t="shared" si="10"/>
        <v>PROGRAMA NACIONAL - Transformação DigitalPG_Índice de Maturidade Digital do Sistema Sebrae - Pontos (1 a 5) - ObterGO</v>
      </c>
      <c r="B648" s="21" t="s">
        <v>53</v>
      </c>
      <c r="C648" s="21" t="s">
        <v>51</v>
      </c>
      <c r="D648" s="21" t="s">
        <v>502</v>
      </c>
      <c r="E648" s="21" t="s">
        <v>437</v>
      </c>
      <c r="F648" s="22" t="s">
        <v>414</v>
      </c>
      <c r="G648" s="22">
        <v>2.92</v>
      </c>
      <c r="I648" t="e">
        <f>IF(G648=#REF!,1,0)</f>
        <v>#REF!</v>
      </c>
    </row>
    <row r="649" spans="1:9" x14ac:dyDescent="0.25">
      <c r="A649" t="str">
        <f t="shared" si="10"/>
        <v>PROGRAMA NACIONAL - Transformação DigitalPG_Índice de Maturidade Digital do Sistema Sebrae - Pontos (1 a 5) - ObterMA</v>
      </c>
      <c r="B649" s="21" t="s">
        <v>53</v>
      </c>
      <c r="C649" s="21" t="s">
        <v>51</v>
      </c>
      <c r="D649" s="21" t="s">
        <v>502</v>
      </c>
      <c r="E649" s="21" t="s">
        <v>437</v>
      </c>
      <c r="F649" s="22" t="s">
        <v>415</v>
      </c>
      <c r="G649" s="22">
        <v>2.2999999999999998</v>
      </c>
      <c r="I649" t="e">
        <f>IF(G649=#REF!,1,0)</f>
        <v>#REF!</v>
      </c>
    </row>
    <row r="650" spans="1:9" x14ac:dyDescent="0.25">
      <c r="A650" t="str">
        <f t="shared" si="10"/>
        <v>PROGRAMA NACIONAL - Transformação DigitalPG_Índice de Maturidade Digital do Sistema Sebrae - Pontos (1 a 5) - ObterMG</v>
      </c>
      <c r="B650" s="21" t="s">
        <v>53</v>
      </c>
      <c r="C650" s="21" t="s">
        <v>51</v>
      </c>
      <c r="D650" s="21" t="s">
        <v>502</v>
      </c>
      <c r="E650" s="21" t="s">
        <v>437</v>
      </c>
      <c r="F650" s="22" t="s">
        <v>416</v>
      </c>
      <c r="G650" s="22">
        <v>0</v>
      </c>
      <c r="I650" t="e">
        <f>IF(G650=#REF!,1,0)</f>
        <v>#REF!</v>
      </c>
    </row>
    <row r="651" spans="1:9" x14ac:dyDescent="0.25">
      <c r="A651" t="str">
        <f t="shared" si="10"/>
        <v>PROGRAMA NACIONAL - Transformação DigitalPG_Índice de Maturidade Digital do Sistema Sebrae - Pontos (1 a 5) - ObterMS</v>
      </c>
      <c r="B651" s="21" t="s">
        <v>53</v>
      </c>
      <c r="C651" s="21" t="s">
        <v>51</v>
      </c>
      <c r="D651" s="21" t="s">
        <v>502</v>
      </c>
      <c r="E651" s="21" t="s">
        <v>437</v>
      </c>
      <c r="F651" s="22" t="s">
        <v>417</v>
      </c>
      <c r="G651" s="22">
        <v>3.52</v>
      </c>
      <c r="I651" t="e">
        <f>IF(G651=#REF!,1,0)</f>
        <v>#REF!</v>
      </c>
    </row>
    <row r="652" spans="1:9" x14ac:dyDescent="0.25">
      <c r="A652" t="str">
        <f t="shared" si="10"/>
        <v>PROGRAMA NACIONAL - Transformação DigitalPG_Índice de Maturidade Digital do Sistema Sebrae - Pontos (1 a 5) - ObterMT</v>
      </c>
      <c r="B652" s="21" t="s">
        <v>53</v>
      </c>
      <c r="C652" s="21" t="s">
        <v>51</v>
      </c>
      <c r="D652" s="21" t="s">
        <v>502</v>
      </c>
      <c r="E652" s="21" t="s">
        <v>437</v>
      </c>
      <c r="F652" s="22" t="s">
        <v>418</v>
      </c>
      <c r="G652" s="22">
        <v>0</v>
      </c>
      <c r="I652" t="e">
        <f>IF(G652=#REF!,1,0)</f>
        <v>#REF!</v>
      </c>
    </row>
    <row r="653" spans="1:9" x14ac:dyDescent="0.25">
      <c r="A653" t="str">
        <f t="shared" si="10"/>
        <v>PROGRAMA NACIONAL - Transformação DigitalPG_Índice de Maturidade Digital do Sistema Sebrae - Pontos (1 a 5) - ObterPA</v>
      </c>
      <c r="B653" s="21" t="s">
        <v>53</v>
      </c>
      <c r="C653" s="21" t="s">
        <v>51</v>
      </c>
      <c r="D653" s="21" t="s">
        <v>502</v>
      </c>
      <c r="E653" s="21" t="s">
        <v>437</v>
      </c>
      <c r="F653" s="22" t="s">
        <v>419</v>
      </c>
      <c r="G653" s="22">
        <v>2.35</v>
      </c>
      <c r="I653" t="e">
        <f>IF(G653=#REF!,1,0)</f>
        <v>#REF!</v>
      </c>
    </row>
    <row r="654" spans="1:9" x14ac:dyDescent="0.25">
      <c r="A654" t="str">
        <f t="shared" si="10"/>
        <v>PROGRAMA NACIONAL - Transformação DigitalPG_Índice de Maturidade Digital do Sistema Sebrae - Pontos (1 a 5) - ObterPB</v>
      </c>
      <c r="B654" s="21" t="s">
        <v>53</v>
      </c>
      <c r="C654" s="21" t="s">
        <v>51</v>
      </c>
      <c r="D654" s="21" t="s">
        <v>502</v>
      </c>
      <c r="E654" s="21" t="s">
        <v>437</v>
      </c>
      <c r="F654" s="22" t="s">
        <v>420</v>
      </c>
      <c r="G654" s="22">
        <v>3.21</v>
      </c>
      <c r="I654" t="e">
        <f>IF(G654=#REF!,1,0)</f>
        <v>#REF!</v>
      </c>
    </row>
    <row r="655" spans="1:9" x14ac:dyDescent="0.25">
      <c r="A655" t="str">
        <f t="shared" si="10"/>
        <v>PROGRAMA NACIONAL - Transformação DigitalPG_Índice de Maturidade Digital do Sistema Sebrae - Pontos (1 a 5) - ObterPE</v>
      </c>
      <c r="B655" s="21" t="s">
        <v>53</v>
      </c>
      <c r="C655" s="21" t="s">
        <v>51</v>
      </c>
      <c r="D655" s="21" t="s">
        <v>502</v>
      </c>
      <c r="E655" s="21" t="s">
        <v>437</v>
      </c>
      <c r="F655" s="22" t="s">
        <v>421</v>
      </c>
      <c r="G655" s="22">
        <v>3.27</v>
      </c>
      <c r="I655" t="e">
        <f>IF(G655=#REF!,1,0)</f>
        <v>#REF!</v>
      </c>
    </row>
    <row r="656" spans="1:9" x14ac:dyDescent="0.25">
      <c r="A656" t="str">
        <f t="shared" si="10"/>
        <v>PROGRAMA NACIONAL - Transformação DigitalPG_Índice de Maturidade Digital do Sistema Sebrae - Pontos (1 a 5) - ObterPI</v>
      </c>
      <c r="B656" s="21" t="s">
        <v>53</v>
      </c>
      <c r="C656" s="21" t="s">
        <v>51</v>
      </c>
      <c r="D656" s="21" t="s">
        <v>502</v>
      </c>
      <c r="E656" s="21" t="s">
        <v>437</v>
      </c>
      <c r="F656" s="22" t="s">
        <v>422</v>
      </c>
      <c r="G656" s="22">
        <v>2.56</v>
      </c>
      <c r="I656" t="e">
        <f>IF(G656=#REF!,1,0)</f>
        <v>#REF!</v>
      </c>
    </row>
    <row r="657" spans="1:9" x14ac:dyDescent="0.25">
      <c r="A657" t="str">
        <f t="shared" si="10"/>
        <v>PROGRAMA NACIONAL - Transformação DigitalPG_Índice de Maturidade Digital do Sistema Sebrae - Pontos (1 a 5) - ObterPR</v>
      </c>
      <c r="B657" s="21" t="s">
        <v>53</v>
      </c>
      <c r="C657" s="21" t="s">
        <v>51</v>
      </c>
      <c r="D657" s="21" t="s">
        <v>502</v>
      </c>
      <c r="E657" s="21" t="s">
        <v>437</v>
      </c>
      <c r="F657" s="22" t="s">
        <v>423</v>
      </c>
      <c r="G657" s="22">
        <v>3.71</v>
      </c>
      <c r="I657" t="e">
        <f>IF(G657=#REF!,1,0)</f>
        <v>#REF!</v>
      </c>
    </row>
    <row r="658" spans="1:9" x14ac:dyDescent="0.25">
      <c r="A658" t="str">
        <f t="shared" si="10"/>
        <v>PROGRAMA NACIONAL - Transformação DigitalPG_Índice de Maturidade Digital do Sistema Sebrae - Pontos (1 a 5) - ObterRJ</v>
      </c>
      <c r="B658" s="21" t="s">
        <v>53</v>
      </c>
      <c r="C658" s="21" t="s">
        <v>51</v>
      </c>
      <c r="D658" s="21" t="s">
        <v>502</v>
      </c>
      <c r="E658" s="21" t="s">
        <v>437</v>
      </c>
      <c r="F658" s="22" t="s">
        <v>424</v>
      </c>
      <c r="G658" s="22">
        <v>3.27</v>
      </c>
      <c r="I658" t="e">
        <f>IF(G658=#REF!,1,0)</f>
        <v>#REF!</v>
      </c>
    </row>
    <row r="659" spans="1:9" x14ac:dyDescent="0.25">
      <c r="A659" t="str">
        <f t="shared" si="10"/>
        <v>PROGRAMA NACIONAL - Transformação DigitalPG_Índice de Maturidade Digital do Sistema Sebrae - Pontos (1 a 5) - ObterRN</v>
      </c>
      <c r="B659" s="21" t="s">
        <v>53</v>
      </c>
      <c r="C659" s="21" t="s">
        <v>51</v>
      </c>
      <c r="D659" s="21" t="s">
        <v>502</v>
      </c>
      <c r="E659" s="21" t="s">
        <v>437</v>
      </c>
      <c r="F659" s="22" t="s">
        <v>425</v>
      </c>
      <c r="G659" s="22">
        <v>2.59</v>
      </c>
      <c r="I659" t="e">
        <f>IF(G659=#REF!,1,0)</f>
        <v>#REF!</v>
      </c>
    </row>
    <row r="660" spans="1:9" x14ac:dyDescent="0.25">
      <c r="A660" t="str">
        <f t="shared" si="10"/>
        <v>PROGRAMA NACIONAL - Transformação DigitalPG_Índice de Maturidade Digital do Sistema Sebrae - Pontos (1 a 5) - ObterRO</v>
      </c>
      <c r="B660" s="21" t="s">
        <v>53</v>
      </c>
      <c r="C660" s="21" t="s">
        <v>51</v>
      </c>
      <c r="D660" s="21" t="s">
        <v>502</v>
      </c>
      <c r="E660" s="21" t="s">
        <v>437</v>
      </c>
      <c r="F660" s="22" t="s">
        <v>426</v>
      </c>
      <c r="G660" s="22">
        <v>3.4</v>
      </c>
      <c r="I660" t="e">
        <f>IF(G660=#REF!,1,0)</f>
        <v>#REF!</v>
      </c>
    </row>
    <row r="661" spans="1:9" x14ac:dyDescent="0.25">
      <c r="A661" t="str">
        <f t="shared" si="10"/>
        <v>PROGRAMA NACIONAL - Transformação DigitalPG_Índice de Maturidade Digital do Sistema Sebrae - Pontos (1 a 5) - ObterRR</v>
      </c>
      <c r="B661" s="21" t="s">
        <v>53</v>
      </c>
      <c r="C661" s="21" t="s">
        <v>51</v>
      </c>
      <c r="D661" s="21" t="s">
        <v>502</v>
      </c>
      <c r="E661" s="21" t="s">
        <v>437</v>
      </c>
      <c r="F661" s="22" t="s">
        <v>427</v>
      </c>
      <c r="G661" s="22">
        <v>0</v>
      </c>
      <c r="I661" t="e">
        <f>IF(G661=#REF!,1,0)</f>
        <v>#REF!</v>
      </c>
    </row>
    <row r="662" spans="1:9" x14ac:dyDescent="0.25">
      <c r="A662" t="str">
        <f t="shared" si="10"/>
        <v>PROGRAMA NACIONAL - Transformação DigitalPG_Índice de Maturidade Digital do Sistema Sebrae - Pontos (1 a 5) - ObterRS</v>
      </c>
      <c r="B662" s="21" t="s">
        <v>53</v>
      </c>
      <c r="C662" s="21" t="s">
        <v>51</v>
      </c>
      <c r="D662" s="21" t="s">
        <v>502</v>
      </c>
      <c r="E662" s="21" t="s">
        <v>437</v>
      </c>
      <c r="F662" s="22" t="s">
        <v>428</v>
      </c>
      <c r="G662" s="22">
        <v>4.13</v>
      </c>
      <c r="I662" t="e">
        <f>IF(G662=#REF!,1,0)</f>
        <v>#REF!</v>
      </c>
    </row>
    <row r="663" spans="1:9" x14ac:dyDescent="0.25">
      <c r="A663" t="str">
        <f t="shared" si="10"/>
        <v>PROGRAMA NACIONAL - Transformação DigitalPG_Índice de Maturidade Digital do Sistema Sebrae - Pontos (1 a 5) - ObterSC</v>
      </c>
      <c r="B663" s="21" t="s">
        <v>53</v>
      </c>
      <c r="C663" s="21" t="s">
        <v>51</v>
      </c>
      <c r="D663" s="21" t="s">
        <v>502</v>
      </c>
      <c r="E663" s="21" t="s">
        <v>437</v>
      </c>
      <c r="F663" s="22" t="s">
        <v>429</v>
      </c>
      <c r="G663" s="22">
        <v>3.12</v>
      </c>
      <c r="I663" t="e">
        <f>IF(G663=#REF!,1,0)</f>
        <v>#REF!</v>
      </c>
    </row>
    <row r="664" spans="1:9" x14ac:dyDescent="0.25">
      <c r="A664" t="str">
        <f t="shared" si="10"/>
        <v>PROGRAMA NACIONAL - Transformação DigitalPG_Índice de Maturidade Digital do Sistema Sebrae - Pontos (1 a 5) - ObterSE</v>
      </c>
      <c r="B664" s="21" t="s">
        <v>53</v>
      </c>
      <c r="C664" s="21" t="s">
        <v>51</v>
      </c>
      <c r="D664" s="21" t="s">
        <v>502</v>
      </c>
      <c r="E664" s="21" t="s">
        <v>437</v>
      </c>
      <c r="F664" s="22" t="s">
        <v>430</v>
      </c>
      <c r="G664" s="22">
        <v>1.64</v>
      </c>
      <c r="I664" t="e">
        <f>IF(G664=#REF!,1,0)</f>
        <v>#REF!</v>
      </c>
    </row>
    <row r="665" spans="1:9" x14ac:dyDescent="0.25">
      <c r="A665" t="str">
        <f t="shared" si="10"/>
        <v>PROGRAMA NACIONAL - Transformação DigitalPG_Índice de Maturidade Digital do Sistema Sebrae - Pontos (1 a 5) - ObterSP</v>
      </c>
      <c r="B665" s="21" t="s">
        <v>53</v>
      </c>
      <c r="C665" s="21" t="s">
        <v>51</v>
      </c>
      <c r="D665" s="21" t="s">
        <v>502</v>
      </c>
      <c r="E665" s="21" t="s">
        <v>437</v>
      </c>
      <c r="F665" s="22" t="s">
        <v>431</v>
      </c>
      <c r="G665" s="22">
        <v>2.66</v>
      </c>
      <c r="I665" t="e">
        <f>IF(G665=#REF!,1,0)</f>
        <v>#REF!</v>
      </c>
    </row>
    <row r="666" spans="1:9" x14ac:dyDescent="0.25">
      <c r="A666" t="str">
        <f t="shared" si="10"/>
        <v>PROGRAMA NACIONAL - Transformação DigitalPG_Índice de Maturidade Digital do Sistema Sebrae - Pontos (1 a 5) - ObterTO</v>
      </c>
      <c r="B666" s="21" t="s">
        <v>53</v>
      </c>
      <c r="C666" s="21" t="s">
        <v>51</v>
      </c>
      <c r="D666" s="21" t="s">
        <v>502</v>
      </c>
      <c r="E666" s="21" t="s">
        <v>437</v>
      </c>
      <c r="F666" s="22" t="s">
        <v>432</v>
      </c>
      <c r="G666" s="22">
        <v>3.16</v>
      </c>
      <c r="I666" t="e">
        <f>IF(G666=#REF!,1,0)</f>
        <v>#REF!</v>
      </c>
    </row>
    <row r="667" spans="1:9" x14ac:dyDescent="0.25">
      <c r="A667" t="str">
        <f t="shared" si="10"/>
        <v>PROGRAMA NACIONAL - Transformação DigitalPG_Índice de Maturidade Digital do Sistema Sebrae - Pontos (1 a 5) - ObterSISTEMA SEBRAE</v>
      </c>
      <c r="B667" s="21" t="s">
        <v>53</v>
      </c>
      <c r="C667" s="21" t="s">
        <v>51</v>
      </c>
      <c r="D667" s="21" t="s">
        <v>502</v>
      </c>
      <c r="E667" s="21" t="s">
        <v>437</v>
      </c>
      <c r="F667" s="22" t="s">
        <v>481</v>
      </c>
      <c r="G667" s="22">
        <v>2.95</v>
      </c>
      <c r="I667" t="e">
        <f>IF(G667=#REF!,1,0)</f>
        <v>#REF!</v>
      </c>
    </row>
    <row r="668" spans="1:9" x14ac:dyDescent="0.25">
      <c r="A668" t="str">
        <f t="shared" si="10"/>
        <v>PROGRAMA NACIONAL - Transformação DigitalPG_Índice de Maturidade Digital do Sistema Sebrae - Pontos (1 a 5) - ObterNA</v>
      </c>
      <c r="B668" s="21" t="s">
        <v>53</v>
      </c>
      <c r="C668" s="21" t="s">
        <v>51</v>
      </c>
      <c r="D668" s="21" t="s">
        <v>502</v>
      </c>
      <c r="E668" s="21" t="s">
        <v>437</v>
      </c>
      <c r="F668" s="22" t="s">
        <v>433</v>
      </c>
      <c r="G668" s="22">
        <v>0</v>
      </c>
      <c r="I668" t="e">
        <f>IF(G668=#REF!,1,0)</f>
        <v>#REF!</v>
      </c>
    </row>
    <row r="669" spans="1:9" x14ac:dyDescent="0.25">
      <c r="A669" t="str">
        <f t="shared" si="10"/>
        <v>PROGRAMA NACIONAL - Brasil + InovadorPG_Inovação e Modernização - % - ObterAC</v>
      </c>
      <c r="B669" s="26" t="s">
        <v>23</v>
      </c>
      <c r="C669" s="26" t="s">
        <v>38</v>
      </c>
      <c r="D669" s="26" t="s">
        <v>729</v>
      </c>
      <c r="E669" s="21" t="s">
        <v>437</v>
      </c>
      <c r="F669" s="22" t="s">
        <v>406</v>
      </c>
      <c r="G669" s="22">
        <v>97</v>
      </c>
      <c r="I669" t="e">
        <f>IF(G669=#REF!,1,0)</f>
        <v>#REF!</v>
      </c>
    </row>
    <row r="670" spans="1:9" x14ac:dyDescent="0.25">
      <c r="A670" t="str">
        <f t="shared" si="10"/>
        <v>PROGRAMA NACIONAL - Brasil + InovadorPG_Inovação e Modernização - % - ObterAL</v>
      </c>
      <c r="B670" s="26" t="s">
        <v>23</v>
      </c>
      <c r="C670" s="26" t="s">
        <v>38</v>
      </c>
      <c r="D670" s="26" t="s">
        <v>729</v>
      </c>
      <c r="E670" s="21" t="s">
        <v>437</v>
      </c>
      <c r="F670" s="22" t="s">
        <v>407</v>
      </c>
      <c r="G670" s="22">
        <v>98</v>
      </c>
      <c r="I670" t="e">
        <f>IF(G670=#REF!,1,0)</f>
        <v>#REF!</v>
      </c>
    </row>
    <row r="671" spans="1:9" x14ac:dyDescent="0.25">
      <c r="A671" t="str">
        <f t="shared" si="10"/>
        <v>PROGRAMA NACIONAL - Brasil + InovadorPG_Inovação e Modernização - % - ObterAM</v>
      </c>
      <c r="B671" s="26" t="s">
        <v>23</v>
      </c>
      <c r="C671" s="26" t="s">
        <v>38</v>
      </c>
      <c r="D671" s="26" t="s">
        <v>729</v>
      </c>
      <c r="E671" s="21" t="s">
        <v>437</v>
      </c>
      <c r="F671" s="22" t="s">
        <v>408</v>
      </c>
      <c r="G671" s="22">
        <v>96</v>
      </c>
      <c r="I671" t="e">
        <f>IF(G671=#REF!,1,0)</f>
        <v>#REF!</v>
      </c>
    </row>
    <row r="672" spans="1:9" x14ac:dyDescent="0.25">
      <c r="A672" t="str">
        <f t="shared" si="10"/>
        <v>PROGRAMA NACIONAL - Brasil + InovadorPG_Inovação e Modernização - % - ObterAP</v>
      </c>
      <c r="B672" s="26" t="s">
        <v>23</v>
      </c>
      <c r="C672" s="26" t="s">
        <v>38</v>
      </c>
      <c r="D672" s="26" t="s">
        <v>729</v>
      </c>
      <c r="E672" s="21" t="s">
        <v>437</v>
      </c>
      <c r="F672" s="22" t="s">
        <v>409</v>
      </c>
      <c r="G672" s="22">
        <v>96</v>
      </c>
      <c r="I672" t="e">
        <f>IF(G672=#REF!,1,0)</f>
        <v>#REF!</v>
      </c>
    </row>
    <row r="673" spans="1:9" x14ac:dyDescent="0.25">
      <c r="A673" t="str">
        <f t="shared" si="10"/>
        <v>PROGRAMA NACIONAL - Brasil + InovadorPG_Inovação e Modernização - % - ObterBA</v>
      </c>
      <c r="B673" s="26" t="s">
        <v>23</v>
      </c>
      <c r="C673" s="26" t="s">
        <v>38</v>
      </c>
      <c r="D673" s="26" t="s">
        <v>729</v>
      </c>
      <c r="E673" s="21" t="s">
        <v>437</v>
      </c>
      <c r="F673" s="22" t="s">
        <v>410</v>
      </c>
      <c r="G673" s="22">
        <v>100</v>
      </c>
      <c r="I673" t="e">
        <f>IF(G673=#REF!,1,0)</f>
        <v>#REF!</v>
      </c>
    </row>
    <row r="674" spans="1:9" x14ac:dyDescent="0.25">
      <c r="A674" t="str">
        <f t="shared" si="10"/>
        <v>PROGRAMA NACIONAL - Brasil + InovadorPG_Inovação e Modernização - % - ObterCE</v>
      </c>
      <c r="B674" s="26" t="s">
        <v>23</v>
      </c>
      <c r="C674" s="26" t="s">
        <v>38</v>
      </c>
      <c r="D674" s="26" t="s">
        <v>729</v>
      </c>
      <c r="E674" s="21" t="s">
        <v>437</v>
      </c>
      <c r="F674" s="22" t="s">
        <v>411</v>
      </c>
      <c r="G674" s="22">
        <v>98</v>
      </c>
      <c r="I674" t="e">
        <f>IF(G674=#REF!,1,0)</f>
        <v>#REF!</v>
      </c>
    </row>
    <row r="675" spans="1:9" x14ac:dyDescent="0.25">
      <c r="A675" t="str">
        <f t="shared" si="10"/>
        <v>PROGRAMA NACIONAL - Brasil + InovadorPG_Inovação e Modernização - % - ObterDF</v>
      </c>
      <c r="B675" s="26" t="s">
        <v>23</v>
      </c>
      <c r="C675" s="26" t="s">
        <v>38</v>
      </c>
      <c r="D675" s="26" t="s">
        <v>729</v>
      </c>
      <c r="E675" s="21" t="s">
        <v>437</v>
      </c>
      <c r="F675" s="22" t="s">
        <v>412</v>
      </c>
      <c r="G675" s="22">
        <v>94</v>
      </c>
      <c r="I675" t="e">
        <f>IF(G675=#REF!,1,0)</f>
        <v>#REF!</v>
      </c>
    </row>
    <row r="676" spans="1:9" x14ac:dyDescent="0.25">
      <c r="A676" t="str">
        <f t="shared" si="10"/>
        <v>PROGRAMA NACIONAL - Brasil + InovadorPG_Inovação e Modernização - % - ObterES</v>
      </c>
      <c r="B676" s="26" t="s">
        <v>23</v>
      </c>
      <c r="C676" s="26" t="s">
        <v>38</v>
      </c>
      <c r="D676" s="26" t="s">
        <v>729</v>
      </c>
      <c r="E676" s="21" t="s">
        <v>437</v>
      </c>
      <c r="F676" s="22" t="s">
        <v>413</v>
      </c>
      <c r="G676" s="22">
        <v>94</v>
      </c>
      <c r="I676" t="e">
        <f>IF(G676=#REF!,1,0)</f>
        <v>#REF!</v>
      </c>
    </row>
    <row r="677" spans="1:9" x14ac:dyDescent="0.25">
      <c r="A677" t="str">
        <f t="shared" si="10"/>
        <v>PROGRAMA NACIONAL - Brasil + InovadorPG_Inovação e Modernização - % - ObterGO</v>
      </c>
      <c r="B677" s="26" t="s">
        <v>23</v>
      </c>
      <c r="C677" s="26" t="s">
        <v>38</v>
      </c>
      <c r="D677" s="26" t="s">
        <v>729</v>
      </c>
      <c r="E677" s="21" t="s">
        <v>437</v>
      </c>
      <c r="F677" s="22" t="s">
        <v>414</v>
      </c>
      <c r="G677" s="22">
        <v>90</v>
      </c>
      <c r="I677" t="e">
        <f>IF(G677=#REF!,1,0)</f>
        <v>#REF!</v>
      </c>
    </row>
    <row r="678" spans="1:9" x14ac:dyDescent="0.25">
      <c r="A678" t="str">
        <f t="shared" si="10"/>
        <v>PROGRAMA NACIONAL - Brasil + InovadorPG_Inovação e Modernização - % - ObterMA</v>
      </c>
      <c r="B678" s="26" t="s">
        <v>23</v>
      </c>
      <c r="C678" s="26" t="s">
        <v>38</v>
      </c>
      <c r="D678" s="26" t="s">
        <v>729</v>
      </c>
      <c r="E678" s="21" t="s">
        <v>437</v>
      </c>
      <c r="F678" s="22" t="s">
        <v>415</v>
      </c>
      <c r="G678" s="22">
        <v>98</v>
      </c>
      <c r="I678" t="e">
        <f>IF(G678=#REF!,1,0)</f>
        <v>#REF!</v>
      </c>
    </row>
    <row r="679" spans="1:9" x14ac:dyDescent="0.25">
      <c r="A679" t="str">
        <f t="shared" si="10"/>
        <v>PROGRAMA NACIONAL - Brasil + InovadorPG_Inovação e Modernização - % - ObterMG</v>
      </c>
      <c r="B679" s="26" t="s">
        <v>23</v>
      </c>
      <c r="C679" s="26" t="s">
        <v>38</v>
      </c>
      <c r="D679" s="26" t="s">
        <v>729</v>
      </c>
      <c r="E679" s="21" t="s">
        <v>437</v>
      </c>
      <c r="F679" s="22" t="s">
        <v>416</v>
      </c>
      <c r="G679" s="22">
        <v>97</v>
      </c>
      <c r="I679" t="e">
        <f>IF(G679=#REF!,1,0)</f>
        <v>#REF!</v>
      </c>
    </row>
    <row r="680" spans="1:9" x14ac:dyDescent="0.25">
      <c r="A680" t="str">
        <f t="shared" si="10"/>
        <v>PROGRAMA NACIONAL - Brasil + InovadorPG_Inovação e Modernização - % - ObterMS</v>
      </c>
      <c r="B680" s="26" t="s">
        <v>23</v>
      </c>
      <c r="C680" s="26" t="s">
        <v>38</v>
      </c>
      <c r="D680" s="26" t="s">
        <v>729</v>
      </c>
      <c r="E680" s="21" t="s">
        <v>437</v>
      </c>
      <c r="F680" s="22" t="s">
        <v>417</v>
      </c>
      <c r="G680" s="22">
        <v>98</v>
      </c>
      <c r="I680" t="e">
        <f>IF(G680=#REF!,1,0)</f>
        <v>#REF!</v>
      </c>
    </row>
    <row r="681" spans="1:9" x14ac:dyDescent="0.25">
      <c r="A681" t="str">
        <f t="shared" si="10"/>
        <v>PROGRAMA NACIONAL - Brasil + InovadorPG_Inovação e Modernização - % - ObterMT</v>
      </c>
      <c r="B681" s="26" t="s">
        <v>23</v>
      </c>
      <c r="C681" s="26" t="s">
        <v>38</v>
      </c>
      <c r="D681" s="26" t="s">
        <v>729</v>
      </c>
      <c r="E681" s="21" t="s">
        <v>437</v>
      </c>
      <c r="F681" s="22" t="s">
        <v>418</v>
      </c>
      <c r="G681" s="22">
        <v>94</v>
      </c>
      <c r="I681" t="e">
        <f>IF(G681=#REF!,1,0)</f>
        <v>#REF!</v>
      </c>
    </row>
    <row r="682" spans="1:9" x14ac:dyDescent="0.25">
      <c r="A682" t="str">
        <f t="shared" si="10"/>
        <v>PROGRAMA NACIONAL - Brasil + InovadorPG_Inovação e Modernização - % - ObterPA</v>
      </c>
      <c r="B682" s="26" t="s">
        <v>23</v>
      </c>
      <c r="C682" s="26" t="s">
        <v>38</v>
      </c>
      <c r="D682" s="26" t="s">
        <v>729</v>
      </c>
      <c r="E682" s="21" t="s">
        <v>437</v>
      </c>
      <c r="F682" s="22" t="s">
        <v>419</v>
      </c>
      <c r="G682" s="22">
        <v>92</v>
      </c>
      <c r="I682" t="e">
        <f>IF(G682=#REF!,1,0)</f>
        <v>#REF!</v>
      </c>
    </row>
    <row r="683" spans="1:9" x14ac:dyDescent="0.25">
      <c r="A683" t="str">
        <f t="shared" si="10"/>
        <v>PROGRAMA NACIONAL - Brasil + InovadorPG_Inovação e Modernização - % - ObterPB</v>
      </c>
      <c r="B683" s="26" t="s">
        <v>23</v>
      </c>
      <c r="C683" s="26" t="s">
        <v>38</v>
      </c>
      <c r="D683" s="26" t="s">
        <v>729</v>
      </c>
      <c r="E683" s="21" t="s">
        <v>437</v>
      </c>
      <c r="F683" s="22" t="s">
        <v>420</v>
      </c>
      <c r="G683" s="22">
        <v>94</v>
      </c>
      <c r="I683" t="e">
        <f>IF(G683=#REF!,1,0)</f>
        <v>#REF!</v>
      </c>
    </row>
    <row r="684" spans="1:9" x14ac:dyDescent="0.25">
      <c r="A684" t="str">
        <f t="shared" si="10"/>
        <v>PROGRAMA NACIONAL - Brasil + InovadorPG_Inovação e Modernização - % - ObterPE</v>
      </c>
      <c r="B684" s="26" t="s">
        <v>23</v>
      </c>
      <c r="C684" s="26" t="s">
        <v>38</v>
      </c>
      <c r="D684" s="26" t="s">
        <v>729</v>
      </c>
      <c r="E684" s="21" t="s">
        <v>437</v>
      </c>
      <c r="F684" s="22" t="s">
        <v>421</v>
      </c>
      <c r="G684" s="22">
        <v>97</v>
      </c>
      <c r="I684" t="e">
        <f>IF(G684=#REF!,1,0)</f>
        <v>#REF!</v>
      </c>
    </row>
    <row r="685" spans="1:9" x14ac:dyDescent="0.25">
      <c r="A685" t="str">
        <f t="shared" si="10"/>
        <v>PROGRAMA NACIONAL - Brasil + InovadorPG_Inovação e Modernização - % - ObterPI</v>
      </c>
      <c r="B685" s="26" t="s">
        <v>23</v>
      </c>
      <c r="C685" s="26" t="s">
        <v>38</v>
      </c>
      <c r="D685" s="26" t="s">
        <v>729</v>
      </c>
      <c r="E685" s="21" t="s">
        <v>437</v>
      </c>
      <c r="F685" s="22" t="s">
        <v>422</v>
      </c>
      <c r="G685" s="22">
        <v>93</v>
      </c>
      <c r="I685" t="e">
        <f>IF(G685=#REF!,1,0)</f>
        <v>#REF!</v>
      </c>
    </row>
    <row r="686" spans="1:9" x14ac:dyDescent="0.25">
      <c r="A686" t="str">
        <f t="shared" si="10"/>
        <v>PROGRAMA NACIONAL - Brasil + InovadorPG_Inovação e Modernização - % - ObterPR</v>
      </c>
      <c r="B686" s="26" t="s">
        <v>23</v>
      </c>
      <c r="C686" s="26" t="s">
        <v>38</v>
      </c>
      <c r="D686" s="26" t="s">
        <v>729</v>
      </c>
      <c r="E686" s="21" t="s">
        <v>437</v>
      </c>
      <c r="F686" s="22" t="s">
        <v>423</v>
      </c>
      <c r="G686" s="22">
        <v>96</v>
      </c>
      <c r="I686" t="e">
        <f>IF(G686=#REF!,1,0)</f>
        <v>#REF!</v>
      </c>
    </row>
    <row r="687" spans="1:9" x14ac:dyDescent="0.25">
      <c r="A687" t="str">
        <f t="shared" si="10"/>
        <v>PROGRAMA NACIONAL - Brasil + InovadorPG_Inovação e Modernização - % - ObterRJ</v>
      </c>
      <c r="B687" s="26" t="s">
        <v>23</v>
      </c>
      <c r="C687" s="26" t="s">
        <v>38</v>
      </c>
      <c r="D687" s="26" t="s">
        <v>729</v>
      </c>
      <c r="E687" s="21" t="s">
        <v>437</v>
      </c>
      <c r="F687" s="22" t="s">
        <v>424</v>
      </c>
      <c r="G687" s="22">
        <v>97</v>
      </c>
      <c r="I687" t="e">
        <f>IF(G687=#REF!,1,0)</f>
        <v>#REF!</v>
      </c>
    </row>
    <row r="688" spans="1:9" x14ac:dyDescent="0.25">
      <c r="A688" t="str">
        <f t="shared" si="10"/>
        <v>PROGRAMA NACIONAL - Brasil + InovadorPG_Inovação e Modernização - % - ObterRN</v>
      </c>
      <c r="B688" s="26" t="s">
        <v>23</v>
      </c>
      <c r="C688" s="26" t="s">
        <v>38</v>
      </c>
      <c r="D688" s="26" t="s">
        <v>729</v>
      </c>
      <c r="E688" s="21" t="s">
        <v>437</v>
      </c>
      <c r="F688" s="22" t="s">
        <v>425</v>
      </c>
      <c r="G688" s="22">
        <v>98</v>
      </c>
      <c r="I688" t="e">
        <f>IF(G688=#REF!,1,0)</f>
        <v>#REF!</v>
      </c>
    </row>
    <row r="689" spans="1:9" x14ac:dyDescent="0.25">
      <c r="A689" t="str">
        <f t="shared" si="10"/>
        <v>PROGRAMA NACIONAL - Brasil + InovadorPG_Inovação e Modernização - % - ObterRO</v>
      </c>
      <c r="B689" s="26" t="s">
        <v>23</v>
      </c>
      <c r="C689" s="26" t="s">
        <v>38</v>
      </c>
      <c r="D689" s="26" t="s">
        <v>729</v>
      </c>
      <c r="E689" s="21" t="s">
        <v>437</v>
      </c>
      <c r="F689" s="22" t="s">
        <v>426</v>
      </c>
      <c r="G689" s="22">
        <v>92</v>
      </c>
      <c r="I689" t="e">
        <f>IF(G689=#REF!,1,0)</f>
        <v>#REF!</v>
      </c>
    </row>
    <row r="690" spans="1:9" x14ac:dyDescent="0.25">
      <c r="A690" t="str">
        <f t="shared" si="10"/>
        <v>PROGRAMA NACIONAL - Brasil + InovadorPG_Inovação e Modernização - % - ObterRR</v>
      </c>
      <c r="B690" s="26" t="s">
        <v>23</v>
      </c>
      <c r="C690" s="26" t="s">
        <v>38</v>
      </c>
      <c r="D690" s="26" t="s">
        <v>729</v>
      </c>
      <c r="E690" s="21" t="s">
        <v>437</v>
      </c>
      <c r="F690" s="22" t="s">
        <v>427</v>
      </c>
      <c r="G690" s="22">
        <v>74</v>
      </c>
      <c r="I690" t="e">
        <f>IF(G690=#REF!,1,0)</f>
        <v>#REF!</v>
      </c>
    </row>
    <row r="691" spans="1:9" x14ac:dyDescent="0.25">
      <c r="A691" t="str">
        <f t="shared" si="10"/>
        <v>PROGRAMA NACIONAL - Brasil + InovadorPG_Inovação e Modernização - % - ObterRS</v>
      </c>
      <c r="B691" s="26" t="s">
        <v>23</v>
      </c>
      <c r="C691" s="26" t="s">
        <v>38</v>
      </c>
      <c r="D691" s="26" t="s">
        <v>729</v>
      </c>
      <c r="E691" s="21" t="s">
        <v>437</v>
      </c>
      <c r="F691" s="22" t="s">
        <v>428</v>
      </c>
      <c r="G691" s="22">
        <v>98</v>
      </c>
      <c r="I691" t="e">
        <f>IF(G691=#REF!,1,0)</f>
        <v>#REF!</v>
      </c>
    </row>
    <row r="692" spans="1:9" x14ac:dyDescent="0.25">
      <c r="A692" t="str">
        <f t="shared" si="10"/>
        <v>PROGRAMA NACIONAL - Brasil + InovadorPG_Inovação e Modernização - % - ObterSC</v>
      </c>
      <c r="B692" s="26" t="s">
        <v>23</v>
      </c>
      <c r="C692" s="26" t="s">
        <v>38</v>
      </c>
      <c r="D692" s="26" t="s">
        <v>729</v>
      </c>
      <c r="E692" s="21" t="s">
        <v>437</v>
      </c>
      <c r="F692" s="22" t="s">
        <v>429</v>
      </c>
      <c r="G692" s="22">
        <v>94</v>
      </c>
      <c r="I692" t="e">
        <f>IF(G692=#REF!,1,0)</f>
        <v>#REF!</v>
      </c>
    </row>
    <row r="693" spans="1:9" x14ac:dyDescent="0.25">
      <c r="A693" t="str">
        <f t="shared" si="10"/>
        <v>PROGRAMA NACIONAL - Brasil + InovadorPG_Inovação e Modernização - % - ObterSE</v>
      </c>
      <c r="B693" s="26" t="s">
        <v>23</v>
      </c>
      <c r="C693" s="26" t="s">
        <v>38</v>
      </c>
      <c r="D693" s="26" t="s">
        <v>729</v>
      </c>
      <c r="E693" s="21" t="s">
        <v>437</v>
      </c>
      <c r="F693" s="22" t="s">
        <v>430</v>
      </c>
      <c r="G693" s="22">
        <v>100</v>
      </c>
      <c r="I693" t="e">
        <f>IF(G693=#REF!,1,0)</f>
        <v>#REF!</v>
      </c>
    </row>
    <row r="694" spans="1:9" x14ac:dyDescent="0.25">
      <c r="A694" t="str">
        <f t="shared" si="10"/>
        <v>PROGRAMA NACIONAL - Brasil + InovadorPG_Inovação e Modernização - % - ObterSP</v>
      </c>
      <c r="B694" s="26" t="s">
        <v>23</v>
      </c>
      <c r="C694" s="26" t="s">
        <v>38</v>
      </c>
      <c r="D694" s="26" t="s">
        <v>729</v>
      </c>
      <c r="E694" s="21" t="s">
        <v>437</v>
      </c>
      <c r="F694" s="22" t="s">
        <v>431</v>
      </c>
      <c r="G694" s="22">
        <v>97</v>
      </c>
      <c r="I694" t="e">
        <f>IF(G694=#REF!,1,0)</f>
        <v>#REF!</v>
      </c>
    </row>
    <row r="695" spans="1:9" x14ac:dyDescent="0.25">
      <c r="A695" t="str">
        <f t="shared" si="10"/>
        <v>PROGRAMA NACIONAL - Brasil + InovadorPG_Inovação e Modernização - % - ObterTO</v>
      </c>
      <c r="B695" s="26" t="s">
        <v>23</v>
      </c>
      <c r="C695" s="26" t="s">
        <v>38</v>
      </c>
      <c r="D695" s="26" t="s">
        <v>729</v>
      </c>
      <c r="E695" s="21" t="s">
        <v>437</v>
      </c>
      <c r="F695" s="22" t="s">
        <v>432</v>
      </c>
      <c r="G695" s="22">
        <v>100</v>
      </c>
      <c r="I695" t="e">
        <f>IF(G695=#REF!,1,0)</f>
        <v>#REF!</v>
      </c>
    </row>
    <row r="696" spans="1:9" x14ac:dyDescent="0.25">
      <c r="A696" t="str">
        <f t="shared" si="10"/>
        <v>PROGRAMA NACIONAL - Brasil + InovadorPG_Inovação e Modernização - % - ObterSISTEMA SEBRAE</v>
      </c>
      <c r="B696" s="26" t="s">
        <v>23</v>
      </c>
      <c r="C696" s="26" t="s">
        <v>38</v>
      </c>
      <c r="D696" s="26" t="s">
        <v>729</v>
      </c>
      <c r="E696" s="21" t="s">
        <v>437</v>
      </c>
      <c r="F696" s="22" t="s">
        <v>481</v>
      </c>
      <c r="G696" s="22">
        <v>95</v>
      </c>
      <c r="I696" t="e">
        <f>IF(G696=#REF!,1,0)</f>
        <v>#REF!</v>
      </c>
    </row>
    <row r="697" spans="1:9" x14ac:dyDescent="0.25">
      <c r="A697" t="str">
        <f t="shared" si="10"/>
        <v>PROGRAMA NACIONAL - Brasil + InovadorPG_Inovação e Modernização - % - ObterNA</v>
      </c>
      <c r="B697" s="26" t="s">
        <v>23</v>
      </c>
      <c r="C697" s="26" t="s">
        <v>38</v>
      </c>
      <c r="D697" s="26" t="s">
        <v>729</v>
      </c>
      <c r="E697" s="21" t="s">
        <v>437</v>
      </c>
      <c r="F697" s="22" t="s">
        <v>433</v>
      </c>
      <c r="G697" s="22">
        <v>0</v>
      </c>
      <c r="I697" t="e">
        <f>IF(G697=#REF!,1,0)</f>
        <v>#REF!</v>
      </c>
    </row>
  </sheetData>
  <autoFilter ref="A1:G668" xr:uid="{20F47FA8-D4ED-43D2-B554-1548DFB3DFD5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34B4-FB42-496A-8176-6D355649D0FE}">
  <dimension ref="A1:B32"/>
  <sheetViews>
    <sheetView topLeftCell="A10" workbookViewId="0">
      <selection activeCell="H35" sqref="H35"/>
    </sheetView>
  </sheetViews>
  <sheetFormatPr defaultRowHeight="15" x14ac:dyDescent="0.25"/>
  <cols>
    <col min="1" max="1" width="18" bestFit="1" customWidth="1"/>
    <col min="2" max="2" width="29.85546875" bestFit="1" customWidth="1"/>
  </cols>
  <sheetData>
    <row r="1" spans="1:2" x14ac:dyDescent="0.25">
      <c r="A1" s="1" t="s">
        <v>13</v>
      </c>
      <c r="B1" s="3">
        <v>0</v>
      </c>
    </row>
    <row r="3" spans="1:2" x14ac:dyDescent="0.25">
      <c r="A3" s="1" t="s">
        <v>434</v>
      </c>
      <c r="B3" t="s">
        <v>435</v>
      </c>
    </row>
    <row r="4" spans="1:2" x14ac:dyDescent="0.25">
      <c r="A4" s="3" t="s">
        <v>406</v>
      </c>
      <c r="B4" s="27">
        <v>8</v>
      </c>
    </row>
    <row r="5" spans="1:2" x14ac:dyDescent="0.25">
      <c r="A5" s="3" t="s">
        <v>407</v>
      </c>
      <c r="B5" s="27">
        <v>5</v>
      </c>
    </row>
    <row r="6" spans="1:2" x14ac:dyDescent="0.25">
      <c r="A6" s="3" t="s">
        <v>408</v>
      </c>
      <c r="B6" s="27">
        <v>1</v>
      </c>
    </row>
    <row r="7" spans="1:2" x14ac:dyDescent="0.25">
      <c r="A7" s="3" t="s">
        <v>409</v>
      </c>
      <c r="B7" s="27">
        <v>5</v>
      </c>
    </row>
    <row r="8" spans="1:2" x14ac:dyDescent="0.25">
      <c r="A8" s="3" t="s">
        <v>410</v>
      </c>
      <c r="B8" s="27">
        <v>10</v>
      </c>
    </row>
    <row r="9" spans="1:2" x14ac:dyDescent="0.25">
      <c r="A9" s="3" t="s">
        <v>411</v>
      </c>
      <c r="B9" s="27">
        <v>29</v>
      </c>
    </row>
    <row r="10" spans="1:2" x14ac:dyDescent="0.25">
      <c r="A10" s="3" t="s">
        <v>412</v>
      </c>
      <c r="B10" s="27">
        <v>3</v>
      </c>
    </row>
    <row r="11" spans="1:2" x14ac:dyDescent="0.25">
      <c r="A11" s="3" t="s">
        <v>413</v>
      </c>
      <c r="B11" s="27">
        <v>5</v>
      </c>
    </row>
    <row r="12" spans="1:2" x14ac:dyDescent="0.25">
      <c r="A12" s="3" t="s">
        <v>414</v>
      </c>
      <c r="B12" s="27">
        <v>4</v>
      </c>
    </row>
    <row r="13" spans="1:2" x14ac:dyDescent="0.25">
      <c r="A13" s="3" t="s">
        <v>415</v>
      </c>
      <c r="B13" s="27">
        <v>4</v>
      </c>
    </row>
    <row r="14" spans="1:2" x14ac:dyDescent="0.25">
      <c r="A14" s="3" t="s">
        <v>416</v>
      </c>
      <c r="B14" s="27">
        <v>27</v>
      </c>
    </row>
    <row r="15" spans="1:2" x14ac:dyDescent="0.25">
      <c r="A15" s="3" t="s">
        <v>417</v>
      </c>
      <c r="B15" s="27">
        <v>1</v>
      </c>
    </row>
    <row r="16" spans="1:2" x14ac:dyDescent="0.25">
      <c r="A16" s="3" t="s">
        <v>418</v>
      </c>
      <c r="B16" s="27">
        <v>30</v>
      </c>
    </row>
    <row r="17" spans="1:2" x14ac:dyDescent="0.25">
      <c r="A17" s="3" t="s">
        <v>433</v>
      </c>
      <c r="B17" s="27">
        <v>29</v>
      </c>
    </row>
    <row r="18" spans="1:2" x14ac:dyDescent="0.25">
      <c r="A18" s="3" t="s">
        <v>419</v>
      </c>
      <c r="B18" s="27">
        <v>7</v>
      </c>
    </row>
    <row r="19" spans="1:2" x14ac:dyDescent="0.25">
      <c r="A19" s="3" t="s">
        <v>420</v>
      </c>
      <c r="B19" s="27">
        <v>1</v>
      </c>
    </row>
    <row r="20" spans="1:2" x14ac:dyDescent="0.25">
      <c r="A20" s="3" t="s">
        <v>421</v>
      </c>
      <c r="B20" s="27">
        <v>3</v>
      </c>
    </row>
    <row r="21" spans="1:2" x14ac:dyDescent="0.25">
      <c r="A21" s="3" t="s">
        <v>422</v>
      </c>
      <c r="B21" s="27">
        <v>1</v>
      </c>
    </row>
    <row r="22" spans="1:2" x14ac:dyDescent="0.25">
      <c r="A22" s="3" t="s">
        <v>423</v>
      </c>
      <c r="B22" s="27">
        <v>1</v>
      </c>
    </row>
    <row r="23" spans="1:2" x14ac:dyDescent="0.25">
      <c r="A23" s="3" t="s">
        <v>424</v>
      </c>
      <c r="B23" s="27">
        <v>2</v>
      </c>
    </row>
    <row r="24" spans="1:2" x14ac:dyDescent="0.25">
      <c r="A24" s="3" t="s">
        <v>425</v>
      </c>
      <c r="B24" s="27">
        <v>27</v>
      </c>
    </row>
    <row r="25" spans="1:2" x14ac:dyDescent="0.25">
      <c r="A25" s="3" t="s">
        <v>426</v>
      </c>
      <c r="B25" s="27">
        <v>3</v>
      </c>
    </row>
    <row r="26" spans="1:2" x14ac:dyDescent="0.25">
      <c r="A26" s="3" t="s">
        <v>427</v>
      </c>
      <c r="B26" s="27">
        <v>11</v>
      </c>
    </row>
    <row r="27" spans="1:2" x14ac:dyDescent="0.25">
      <c r="A27" s="3" t="s">
        <v>428</v>
      </c>
      <c r="B27" s="27">
        <v>12</v>
      </c>
    </row>
    <row r="28" spans="1:2" x14ac:dyDescent="0.25">
      <c r="A28" s="3" t="s">
        <v>429</v>
      </c>
      <c r="B28" s="27">
        <v>5</v>
      </c>
    </row>
    <row r="29" spans="1:2" x14ac:dyDescent="0.25">
      <c r="A29" s="3" t="s">
        <v>430</v>
      </c>
      <c r="B29" s="27">
        <v>2</v>
      </c>
    </row>
    <row r="30" spans="1:2" x14ac:dyDescent="0.25">
      <c r="A30" s="3" t="s">
        <v>431</v>
      </c>
      <c r="B30" s="27">
        <v>24</v>
      </c>
    </row>
    <row r="31" spans="1:2" x14ac:dyDescent="0.25">
      <c r="A31" s="3" t="s">
        <v>432</v>
      </c>
      <c r="B31" s="27">
        <v>14</v>
      </c>
    </row>
    <row r="32" spans="1:2" x14ac:dyDescent="0.25">
      <c r="A32" s="3" t="s">
        <v>11</v>
      </c>
      <c r="B32" s="27">
        <v>274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Cubo Meta_Mensuração_UF Analise</vt:lpstr>
      <vt:lpstr>Gestores</vt:lpstr>
      <vt:lpstr>MonitoramentoMensuraçãoPorUF </vt:lpstr>
      <vt:lpstr>Indicadores PN obrigatorios</vt:lpstr>
      <vt:lpstr>Base status 300123</vt:lpstr>
      <vt:lpstr>INDICADORES CUBO AGIR</vt:lpstr>
      <vt:lpstr>Valores Boletim</vt:lpstr>
      <vt:lpstr>Dinamica 300123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Qualificar - Lucas Rodrigues da Silva</dc:creator>
  <cp:lastModifiedBy>Aretha Alexandra Pedroso Guimaraes Trindade Zarlenga</cp:lastModifiedBy>
  <dcterms:created xsi:type="dcterms:W3CDTF">2023-01-24T18:18:47Z</dcterms:created>
  <dcterms:modified xsi:type="dcterms:W3CDTF">2023-03-06T17:48:36Z</dcterms:modified>
</cp:coreProperties>
</file>